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Autoregionals\"/>
    </mc:Choice>
  </mc:AlternateContent>
  <xr:revisionPtr revIDLastSave="0" documentId="13_ncr:1_{4F231D49-58AF-4470-BD50-BD4A76147305}" xr6:coauthVersionLast="45" xr6:coauthVersionMax="45" xr10:uidLastSave="{00000000-0000-0000-0000-000000000000}"/>
  <bookViews>
    <workbookView xWindow="33840" yWindow="3015" windowWidth="21600" windowHeight="12735" activeTab="5" xr2:uid="{947AEB38-3EBF-4D72-9BE7-FC1822A368D1}"/>
  </bookViews>
  <sheets>
    <sheet name="Weather Types" sheetId="3" r:id="rId1"/>
    <sheet name="Wind Types" sheetId="5" r:id="rId2"/>
    <sheet name="Time Functions" sheetId="2" r:id="rId3"/>
    <sheet name="Banned List" sheetId="4" r:id="rId4"/>
    <sheet name="Banned Wind List" sheetId="7" r:id="rId5"/>
    <sheet name="Text rules" sheetId="8" r:id="rId6"/>
    <sheet name="working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7" i="8" l="1"/>
  <c r="G68" i="8"/>
  <c r="G69" i="8"/>
  <c r="G66" i="8"/>
  <c r="G58" i="8"/>
  <c r="G59" i="8"/>
  <c r="G60" i="8"/>
  <c r="G57" i="8"/>
  <c r="G49" i="8"/>
  <c r="G50" i="8"/>
  <c r="G51" i="8"/>
  <c r="G48" i="8"/>
  <c r="L19" i="8"/>
  <c r="M19" i="8"/>
  <c r="L20" i="8"/>
  <c r="M20" i="8"/>
  <c r="L21" i="8"/>
  <c r="M21" i="8"/>
  <c r="L22" i="8"/>
  <c r="M22" i="8"/>
  <c r="L23" i="8"/>
  <c r="M23" i="8"/>
  <c r="L24" i="8"/>
  <c r="M24" i="8"/>
  <c r="M19" i="7"/>
  <c r="N19" i="7"/>
  <c r="O19" i="7"/>
  <c r="P19" i="7"/>
  <c r="Q19" i="7"/>
  <c r="R19" i="7"/>
  <c r="S19" i="7"/>
  <c r="T19" i="7"/>
  <c r="U19" i="7"/>
  <c r="M20" i="7"/>
  <c r="N20" i="7"/>
  <c r="O20" i="7"/>
  <c r="P20" i="7"/>
  <c r="Q20" i="7"/>
  <c r="R20" i="7"/>
  <c r="S20" i="7"/>
  <c r="T20" i="7"/>
  <c r="U20" i="7"/>
  <c r="M21" i="7"/>
  <c r="N21" i="7"/>
  <c r="O21" i="7"/>
  <c r="P21" i="7"/>
  <c r="Q21" i="7"/>
  <c r="R21" i="7"/>
  <c r="S21" i="7"/>
  <c r="T21" i="7"/>
  <c r="U21" i="7"/>
  <c r="M22" i="7"/>
  <c r="N22" i="7"/>
  <c r="O22" i="7"/>
  <c r="P22" i="7"/>
  <c r="Q22" i="7"/>
  <c r="R22" i="7"/>
  <c r="S22" i="7"/>
  <c r="T22" i="7"/>
  <c r="U22" i="7"/>
  <c r="M23" i="7"/>
  <c r="N23" i="7"/>
  <c r="O23" i="7"/>
  <c r="P23" i="7"/>
  <c r="Q23" i="7"/>
  <c r="R23" i="7"/>
  <c r="S23" i="7"/>
  <c r="T23" i="7"/>
  <c r="U23" i="7"/>
  <c r="M24" i="7"/>
  <c r="N24" i="7"/>
  <c r="O24" i="7"/>
  <c r="P24" i="7"/>
  <c r="Q24" i="7"/>
  <c r="R24" i="7"/>
  <c r="S24" i="7"/>
  <c r="T24" i="7"/>
  <c r="U24" i="7"/>
  <c r="M25" i="7"/>
  <c r="N25" i="7"/>
  <c r="O25" i="7"/>
  <c r="P25" i="7"/>
  <c r="Q25" i="7"/>
  <c r="R25" i="7"/>
  <c r="S25" i="7"/>
  <c r="T25" i="7"/>
  <c r="U25" i="7"/>
  <c r="M26" i="7"/>
  <c r="N26" i="7"/>
  <c r="O26" i="7"/>
  <c r="P26" i="7"/>
  <c r="Q26" i="7"/>
  <c r="R26" i="7"/>
  <c r="S26" i="7"/>
  <c r="T26" i="7"/>
  <c r="B20" i="8"/>
  <c r="B19" i="8"/>
  <c r="D20" i="8"/>
  <c r="D19" i="8"/>
  <c r="B37" i="8"/>
  <c r="B22" i="8"/>
  <c r="M9" i="8"/>
  <c r="M10" i="8"/>
  <c r="M11" i="8"/>
  <c r="M12" i="8"/>
  <c r="M13" i="8"/>
  <c r="M14" i="8"/>
  <c r="M15" i="8"/>
  <c r="M16" i="8"/>
  <c r="M17" i="8"/>
  <c r="M18" i="8"/>
  <c r="L10" i="8"/>
  <c r="L11" i="8"/>
  <c r="L12" i="8"/>
  <c r="L13" i="8"/>
  <c r="L14" i="8"/>
  <c r="L15" i="8"/>
  <c r="L16" i="8"/>
  <c r="L17" i="8"/>
  <c r="L18" i="8"/>
  <c r="D72" i="8" s="1"/>
  <c r="F72" i="8" s="1"/>
  <c r="L9" i="8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D6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D10" i="5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D25" i="7"/>
  <c r="D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F10" i="7"/>
  <c r="G10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10" i="7"/>
  <c r="L9" i="7"/>
  <c r="D74" i="8" l="1"/>
  <c r="G74" i="8" s="1"/>
  <c r="D15" i="8"/>
  <c r="D13" i="8"/>
  <c r="B39" i="8"/>
  <c r="B45" i="8"/>
  <c r="D50" i="8"/>
  <c r="D55" i="8"/>
  <c r="G55" i="8" s="1"/>
  <c r="D61" i="8"/>
  <c r="G61" i="8" s="1"/>
  <c r="B67" i="8"/>
  <c r="D21" i="8"/>
  <c r="G21" i="8" s="1"/>
  <c r="B30" i="8"/>
  <c r="B42" i="8"/>
  <c r="B48" i="8"/>
  <c r="B53" i="8"/>
  <c r="D58" i="8"/>
  <c r="D64" i="8"/>
  <c r="G64" i="8" s="1"/>
  <c r="D17" i="8"/>
  <c r="D30" i="8"/>
  <c r="D42" i="8"/>
  <c r="G42" i="8" s="1"/>
  <c r="D48" i="8"/>
  <c r="D53" i="8"/>
  <c r="G53" i="8" s="1"/>
  <c r="B59" i="8"/>
  <c r="B65" i="8"/>
  <c r="B70" i="8"/>
  <c r="D29" i="8"/>
  <c r="D38" i="8"/>
  <c r="B43" i="8"/>
  <c r="B54" i="8"/>
  <c r="D59" i="8"/>
  <c r="D65" i="8"/>
  <c r="G65" i="8" s="1"/>
  <c r="D70" i="8"/>
  <c r="G70" i="8" s="1"/>
  <c r="D18" i="8"/>
  <c r="D11" i="8"/>
  <c r="D27" i="8"/>
  <c r="G27" i="8" s="1"/>
  <c r="D37" i="8"/>
  <c r="D43" i="8"/>
  <c r="G43" i="8" s="1"/>
  <c r="B49" i="8"/>
  <c r="D54" i="8"/>
  <c r="B60" i="8"/>
  <c r="B66" i="8"/>
  <c r="B71" i="8"/>
  <c r="D28" i="8"/>
  <c r="B26" i="8"/>
  <c r="D36" i="8"/>
  <c r="B44" i="8"/>
  <c r="D49" i="8"/>
  <c r="D60" i="8"/>
  <c r="F60" i="8" s="1"/>
  <c r="D66" i="8"/>
  <c r="D71" i="8"/>
  <c r="G71" i="8" s="1"/>
  <c r="B29" i="8"/>
  <c r="D22" i="8"/>
  <c r="F22" i="8" s="1"/>
  <c r="B38" i="8"/>
  <c r="D44" i="8"/>
  <c r="G44" i="8" s="1"/>
  <c r="B50" i="8"/>
  <c r="B55" i="8"/>
  <c r="B61" i="8"/>
  <c r="B72" i="8"/>
  <c r="D25" i="8"/>
  <c r="G25" i="8" s="1"/>
  <c r="B10" i="8"/>
  <c r="B36" i="8"/>
  <c r="D39" i="8"/>
  <c r="G39" i="8" s="1"/>
  <c r="D45" i="8"/>
  <c r="G45" i="8" s="1"/>
  <c r="B51" i="8"/>
  <c r="B56" i="8"/>
  <c r="B62" i="8"/>
  <c r="D67" i="8"/>
  <c r="G72" i="8"/>
  <c r="D24" i="8"/>
  <c r="F24" i="8" s="1"/>
  <c r="D10" i="8"/>
  <c r="B35" i="8"/>
  <c r="B40" i="8"/>
  <c r="B46" i="8"/>
  <c r="D51" i="8"/>
  <c r="D56" i="8"/>
  <c r="G56" i="8" s="1"/>
  <c r="D62" i="8"/>
  <c r="G62" i="8" s="1"/>
  <c r="B68" i="8"/>
  <c r="B73" i="8"/>
  <c r="B13" i="8"/>
  <c r="B21" i="8"/>
  <c r="B34" i="8"/>
  <c r="D40" i="8"/>
  <c r="G40" i="8" s="1"/>
  <c r="D46" i="8"/>
  <c r="G46" i="8" s="1"/>
  <c r="B57" i="8"/>
  <c r="B63" i="8"/>
  <c r="D68" i="8"/>
  <c r="D73" i="8"/>
  <c r="G73" i="8" s="1"/>
  <c r="B12" i="8"/>
  <c r="B16" i="8"/>
  <c r="B33" i="8"/>
  <c r="B41" i="8"/>
  <c r="B47" i="8"/>
  <c r="B52" i="8"/>
  <c r="D57" i="8"/>
  <c r="F57" i="8" s="1"/>
  <c r="D63" i="8"/>
  <c r="G63" i="8" s="1"/>
  <c r="B69" i="8"/>
  <c r="B74" i="8"/>
  <c r="D12" i="8"/>
  <c r="B14" i="8"/>
  <c r="B32" i="8"/>
  <c r="D41" i="8"/>
  <c r="G41" i="8" s="1"/>
  <c r="D47" i="8"/>
  <c r="G47" i="8" s="1"/>
  <c r="D52" i="8"/>
  <c r="G52" i="8" s="1"/>
  <c r="B58" i="8"/>
  <c r="B64" i="8"/>
  <c r="D69" i="8"/>
  <c r="F73" i="8"/>
  <c r="F68" i="8"/>
  <c r="F74" i="8"/>
  <c r="F58" i="8"/>
  <c r="F64" i="8"/>
  <c r="F59" i="8"/>
  <c r="F55" i="8"/>
  <c r="F50" i="8"/>
  <c r="F56" i="8"/>
  <c r="F42" i="8"/>
  <c r="F45" i="8"/>
  <c r="F43" i="8"/>
  <c r="F41" i="8"/>
  <c r="F44" i="8"/>
  <c r="F47" i="8"/>
  <c r="D35" i="8"/>
  <c r="D34" i="8"/>
  <c r="D33" i="8"/>
  <c r="D32" i="8"/>
  <c r="D31" i="8"/>
  <c r="B18" i="8"/>
  <c r="D16" i="8"/>
  <c r="B17" i="8"/>
  <c r="D14" i="8"/>
  <c r="D26" i="8"/>
  <c r="B28" i="8"/>
  <c r="B27" i="8"/>
  <c r="B31" i="8"/>
  <c r="B25" i="8"/>
  <c r="B24" i="8"/>
  <c r="B23" i="8"/>
  <c r="B11" i="8"/>
  <c r="B15" i="8"/>
  <c r="D23" i="8"/>
  <c r="G22" i="8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" i="6"/>
  <c r="F39" i="8" l="1"/>
  <c r="F71" i="8"/>
  <c r="F49" i="8"/>
  <c r="F27" i="8"/>
  <c r="F21" i="8"/>
  <c r="F61" i="8"/>
  <c r="F46" i="8"/>
  <c r="F25" i="8"/>
  <c r="F63" i="8"/>
  <c r="G32" i="8"/>
  <c r="F32" i="8"/>
  <c r="G30" i="8"/>
  <c r="F30" i="8"/>
  <c r="G36" i="8"/>
  <c r="F36" i="8"/>
  <c r="G34" i="8"/>
  <c r="F34" i="8"/>
  <c r="F53" i="8"/>
  <c r="G35" i="8"/>
  <c r="F35" i="8"/>
  <c r="G31" i="8"/>
  <c r="F31" i="8"/>
  <c r="G33" i="8"/>
  <c r="F33" i="8"/>
  <c r="G24" i="8"/>
  <c r="F52" i="8"/>
  <c r="F54" i="8"/>
  <c r="G54" i="8"/>
  <c r="G38" i="8"/>
  <c r="F38" i="8"/>
  <c r="F26" i="8"/>
  <c r="G26" i="8"/>
  <c r="F51" i="8"/>
  <c r="F29" i="8"/>
  <c r="G29" i="8"/>
  <c r="F65" i="8"/>
  <c r="F66" i="8"/>
  <c r="F69" i="8"/>
  <c r="F48" i="8"/>
  <c r="F62" i="8"/>
  <c r="F70" i="8"/>
  <c r="G37" i="8"/>
  <c r="F37" i="8"/>
  <c r="F28" i="8"/>
  <c r="G28" i="8"/>
  <c r="F40" i="8"/>
  <c r="F67" i="8"/>
  <c r="F23" i="8"/>
  <c r="G23" i="8"/>
  <c r="Z61" i="5"/>
  <c r="AY9" i="7"/>
  <c r="AZ9" i="7"/>
  <c r="AT9" i="7"/>
  <c r="AU9" i="7"/>
  <c r="AV9" i="7"/>
  <c r="AW9" i="7"/>
  <c r="AX9" i="7"/>
  <c r="AL9" i="7"/>
  <c r="AM9" i="7"/>
  <c r="AN9" i="7"/>
  <c r="AO9" i="7"/>
  <c r="AP9" i="7"/>
  <c r="AQ9" i="7"/>
  <c r="AR9" i="7"/>
  <c r="AS9" i="7"/>
  <c r="AE9" i="7"/>
  <c r="AF9" i="7"/>
  <c r="AG9" i="7"/>
  <c r="AH9" i="7"/>
  <c r="AI9" i="7"/>
  <c r="AJ9" i="7"/>
  <c r="AK9" i="7"/>
  <c r="E9" i="7"/>
  <c r="F9" i="7"/>
  <c r="G9" i="7"/>
  <c r="H9" i="7"/>
  <c r="I9" i="7"/>
  <c r="J9" i="7"/>
  <c r="K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D9" i="7"/>
  <c r="T63" i="5"/>
  <c r="U63" i="5"/>
  <c r="V63" i="5"/>
  <c r="W63" i="5"/>
  <c r="X63" i="5"/>
  <c r="Y63" i="5"/>
  <c r="T64" i="5"/>
  <c r="U64" i="5"/>
  <c r="V64" i="5"/>
  <c r="W64" i="5"/>
  <c r="X64" i="5"/>
  <c r="Y64" i="5"/>
  <c r="T65" i="5"/>
  <c r="U65" i="5"/>
  <c r="V65" i="5"/>
  <c r="W65" i="5"/>
  <c r="X65" i="5"/>
  <c r="Y65" i="5"/>
  <c r="T66" i="5"/>
  <c r="U66" i="5"/>
  <c r="V66" i="5"/>
  <c r="W66" i="5"/>
  <c r="X66" i="5"/>
  <c r="Y66" i="5"/>
  <c r="T67" i="5"/>
  <c r="U67" i="5"/>
  <c r="V67" i="5"/>
  <c r="W67" i="5"/>
  <c r="X67" i="5"/>
  <c r="Y67" i="5"/>
  <c r="T68" i="5"/>
  <c r="U68" i="5"/>
  <c r="V68" i="5"/>
  <c r="W68" i="5"/>
  <c r="X68" i="5"/>
  <c r="Y68" i="5"/>
  <c r="T69" i="5"/>
  <c r="U69" i="5"/>
  <c r="V69" i="5"/>
  <c r="W69" i="5"/>
  <c r="X69" i="5"/>
  <c r="Y69" i="5"/>
  <c r="T70" i="5"/>
  <c r="U70" i="5"/>
  <c r="V70" i="5"/>
  <c r="W70" i="5"/>
  <c r="X70" i="5"/>
  <c r="Y70" i="5"/>
  <c r="T71" i="5"/>
  <c r="U71" i="5"/>
  <c r="V71" i="5"/>
  <c r="W71" i="5"/>
  <c r="X71" i="5"/>
  <c r="Y71" i="5"/>
  <c r="T72" i="5"/>
  <c r="U72" i="5"/>
  <c r="V72" i="5"/>
  <c r="W72" i="5"/>
  <c r="X72" i="5"/>
  <c r="Y72" i="5"/>
  <c r="T73" i="5"/>
  <c r="U73" i="5"/>
  <c r="V73" i="5"/>
  <c r="W73" i="5"/>
  <c r="X73" i="5"/>
  <c r="Y73" i="5"/>
  <c r="T74" i="5"/>
  <c r="U74" i="5"/>
  <c r="V74" i="5"/>
  <c r="W74" i="5"/>
  <c r="X74" i="5"/>
  <c r="Y74" i="5"/>
  <c r="T75" i="5"/>
  <c r="U75" i="5"/>
  <c r="V75" i="5"/>
  <c r="W75" i="5"/>
  <c r="X75" i="5"/>
  <c r="Y75" i="5"/>
  <c r="T76" i="5"/>
  <c r="U76" i="5"/>
  <c r="V76" i="5"/>
  <c r="W76" i="5"/>
  <c r="X76" i="5"/>
  <c r="Y76" i="5"/>
  <c r="T77" i="5"/>
  <c r="U77" i="5"/>
  <c r="V77" i="5"/>
  <c r="W77" i="5"/>
  <c r="X77" i="5"/>
  <c r="Y77" i="5"/>
  <c r="T78" i="5"/>
  <c r="U78" i="5"/>
  <c r="V78" i="5"/>
  <c r="W78" i="5"/>
  <c r="X78" i="5"/>
  <c r="Y78" i="5"/>
  <c r="T79" i="5"/>
  <c r="U79" i="5"/>
  <c r="V79" i="5"/>
  <c r="W79" i="5"/>
  <c r="X79" i="5"/>
  <c r="Y79" i="5"/>
  <c r="T80" i="5"/>
  <c r="U80" i="5"/>
  <c r="V80" i="5"/>
  <c r="W80" i="5"/>
  <c r="X80" i="5"/>
  <c r="Y80" i="5"/>
  <c r="T81" i="5"/>
  <c r="U81" i="5"/>
  <c r="V81" i="5"/>
  <c r="W81" i="5"/>
  <c r="X81" i="5"/>
  <c r="Y81" i="5"/>
  <c r="T82" i="5"/>
  <c r="U82" i="5"/>
  <c r="V82" i="5"/>
  <c r="W82" i="5"/>
  <c r="X82" i="5"/>
  <c r="Y82" i="5"/>
  <c r="T83" i="5"/>
  <c r="U83" i="5"/>
  <c r="V83" i="5"/>
  <c r="W83" i="5"/>
  <c r="X83" i="5"/>
  <c r="Y83" i="5"/>
  <c r="T84" i="5"/>
  <c r="U84" i="5"/>
  <c r="V84" i="5"/>
  <c r="W84" i="5"/>
  <c r="X84" i="5"/>
  <c r="Y84" i="5"/>
  <c r="T85" i="5"/>
  <c r="U85" i="5"/>
  <c r="V85" i="5"/>
  <c r="W85" i="5"/>
  <c r="X85" i="5"/>
  <c r="Y85" i="5"/>
  <c r="T86" i="5"/>
  <c r="U86" i="5"/>
  <c r="V86" i="5"/>
  <c r="W86" i="5"/>
  <c r="X86" i="5"/>
  <c r="Y86" i="5"/>
  <c r="T87" i="5"/>
  <c r="U87" i="5"/>
  <c r="V87" i="5"/>
  <c r="W87" i="5"/>
  <c r="X87" i="5"/>
  <c r="Y87" i="5"/>
  <c r="T88" i="5"/>
  <c r="U88" i="5"/>
  <c r="V88" i="5"/>
  <c r="W88" i="5"/>
  <c r="X88" i="5"/>
  <c r="Y88" i="5"/>
  <c r="T89" i="5"/>
  <c r="U89" i="5"/>
  <c r="V89" i="5"/>
  <c r="W89" i="5"/>
  <c r="X89" i="5"/>
  <c r="Y89" i="5"/>
  <c r="T90" i="5"/>
  <c r="U90" i="5"/>
  <c r="V90" i="5"/>
  <c r="W90" i="5"/>
  <c r="X90" i="5"/>
  <c r="Y90" i="5"/>
  <c r="T91" i="5"/>
  <c r="U91" i="5"/>
  <c r="V91" i="5"/>
  <c r="W91" i="5"/>
  <c r="X91" i="5"/>
  <c r="Y91" i="5"/>
  <c r="T92" i="5"/>
  <c r="U92" i="5"/>
  <c r="V92" i="5"/>
  <c r="W92" i="5"/>
  <c r="X92" i="5"/>
  <c r="Y92" i="5"/>
  <c r="T93" i="5"/>
  <c r="U93" i="5"/>
  <c r="V93" i="5"/>
  <c r="W93" i="5"/>
  <c r="X93" i="5"/>
  <c r="Y93" i="5"/>
  <c r="T94" i="5"/>
  <c r="U94" i="5"/>
  <c r="V94" i="5"/>
  <c r="W94" i="5"/>
  <c r="X94" i="5"/>
  <c r="Y94" i="5"/>
  <c r="T95" i="5"/>
  <c r="U95" i="5"/>
  <c r="V95" i="5"/>
  <c r="W95" i="5"/>
  <c r="X95" i="5"/>
  <c r="Y95" i="5"/>
  <c r="T96" i="5"/>
  <c r="U96" i="5"/>
  <c r="V96" i="5"/>
  <c r="W96" i="5"/>
  <c r="X96" i="5"/>
  <c r="Y96" i="5"/>
  <c r="T97" i="5"/>
  <c r="U97" i="5"/>
  <c r="V97" i="5"/>
  <c r="W97" i="5"/>
  <c r="X97" i="5"/>
  <c r="Y97" i="5"/>
  <c r="T98" i="5"/>
  <c r="U98" i="5"/>
  <c r="V98" i="5"/>
  <c r="W98" i="5"/>
  <c r="X98" i="5"/>
  <c r="Y98" i="5"/>
  <c r="T99" i="5"/>
  <c r="U99" i="5"/>
  <c r="V99" i="5"/>
  <c r="W99" i="5"/>
  <c r="X99" i="5"/>
  <c r="Y99" i="5"/>
  <c r="T100" i="5"/>
  <c r="U100" i="5"/>
  <c r="V100" i="5"/>
  <c r="W100" i="5"/>
  <c r="X100" i="5"/>
  <c r="Y100" i="5"/>
  <c r="T101" i="5"/>
  <c r="U101" i="5"/>
  <c r="V101" i="5"/>
  <c r="W101" i="5"/>
  <c r="X101" i="5"/>
  <c r="Y101" i="5"/>
  <c r="T102" i="5"/>
  <c r="U102" i="5"/>
  <c r="V102" i="5"/>
  <c r="W102" i="5"/>
  <c r="X102" i="5"/>
  <c r="Y102" i="5"/>
  <c r="T103" i="5"/>
  <c r="U103" i="5"/>
  <c r="V103" i="5"/>
  <c r="W103" i="5"/>
  <c r="X103" i="5"/>
  <c r="Y103" i="5"/>
  <c r="T104" i="5"/>
  <c r="U104" i="5"/>
  <c r="V104" i="5"/>
  <c r="W104" i="5"/>
  <c r="X104" i="5"/>
  <c r="Y104" i="5"/>
  <c r="T105" i="5"/>
  <c r="U105" i="5"/>
  <c r="V105" i="5"/>
  <c r="W105" i="5"/>
  <c r="X105" i="5"/>
  <c r="Y105" i="5"/>
  <c r="T106" i="5"/>
  <c r="U106" i="5"/>
  <c r="V106" i="5"/>
  <c r="W106" i="5"/>
  <c r="X106" i="5"/>
  <c r="Y106" i="5"/>
  <c r="T107" i="5"/>
  <c r="U107" i="5"/>
  <c r="V107" i="5"/>
  <c r="W107" i="5"/>
  <c r="X107" i="5"/>
  <c r="Y107" i="5"/>
  <c r="T108" i="5"/>
  <c r="U108" i="5"/>
  <c r="V108" i="5"/>
  <c r="W108" i="5"/>
  <c r="X108" i="5"/>
  <c r="Y108" i="5"/>
  <c r="T109" i="5"/>
  <c r="U109" i="5"/>
  <c r="V109" i="5"/>
  <c r="W109" i="5"/>
  <c r="X109" i="5"/>
  <c r="Y109" i="5"/>
  <c r="T61" i="5"/>
  <c r="U61" i="5"/>
  <c r="V61" i="5"/>
  <c r="W61" i="5"/>
  <c r="X61" i="5"/>
  <c r="Y61" i="5"/>
  <c r="Y62" i="5"/>
  <c r="X62" i="5"/>
  <c r="W62" i="5"/>
  <c r="V62" i="5"/>
  <c r="U62" i="5"/>
  <c r="T62" i="5"/>
  <c r="K60" i="5"/>
  <c r="L60" i="5"/>
  <c r="M60" i="5"/>
  <c r="N60" i="5"/>
  <c r="O60" i="5"/>
  <c r="P60" i="5"/>
  <c r="Q60" i="5"/>
  <c r="Y10" i="5"/>
  <c r="X10" i="5"/>
  <c r="W10" i="5"/>
  <c r="V10" i="5"/>
  <c r="U10" i="5"/>
  <c r="T10" i="5"/>
  <c r="K9" i="5"/>
  <c r="L9" i="5"/>
  <c r="M9" i="5"/>
  <c r="N9" i="5"/>
  <c r="O9" i="5"/>
  <c r="P9" i="5"/>
  <c r="Q9" i="5"/>
  <c r="F150" i="5"/>
  <c r="F151" i="5"/>
  <c r="F152" i="5"/>
  <c r="C153" i="5"/>
  <c r="F153" i="5"/>
  <c r="F154" i="5"/>
  <c r="F155" i="5"/>
  <c r="F156" i="5"/>
  <c r="C157" i="5"/>
  <c r="F157" i="5"/>
  <c r="F158" i="5"/>
  <c r="F159" i="5"/>
  <c r="F160" i="5"/>
  <c r="F113" i="5"/>
  <c r="F114" i="5"/>
  <c r="F115" i="5"/>
  <c r="F116" i="5"/>
  <c r="C117" i="5"/>
  <c r="F117" i="5"/>
  <c r="F118" i="5"/>
  <c r="F119" i="5"/>
  <c r="F120" i="5"/>
  <c r="B121" i="5"/>
  <c r="C121" i="5"/>
  <c r="F121" i="5"/>
  <c r="F122" i="5"/>
  <c r="F123" i="5"/>
  <c r="F124" i="5"/>
  <c r="F125" i="5"/>
  <c r="F126" i="5"/>
  <c r="F127" i="5"/>
  <c r="F128" i="5"/>
  <c r="C129" i="5"/>
  <c r="F129" i="5"/>
  <c r="F130" i="5"/>
  <c r="F131" i="5"/>
  <c r="F132" i="5"/>
  <c r="C133" i="5"/>
  <c r="F133" i="5"/>
  <c r="F134" i="5"/>
  <c r="F135" i="5"/>
  <c r="F136" i="5"/>
  <c r="F137" i="5"/>
  <c r="F138" i="5"/>
  <c r="F139" i="5"/>
  <c r="F140" i="5"/>
  <c r="C141" i="5"/>
  <c r="F141" i="5"/>
  <c r="F142" i="5"/>
  <c r="F143" i="5"/>
  <c r="F144" i="5"/>
  <c r="C145" i="5"/>
  <c r="F145" i="5"/>
  <c r="F146" i="5"/>
  <c r="F147" i="5"/>
  <c r="F148" i="5"/>
  <c r="F149" i="5"/>
  <c r="B62" i="5"/>
  <c r="B113" i="5" s="1"/>
  <c r="C62" i="5"/>
  <c r="C113" i="5" s="1"/>
  <c r="B63" i="5"/>
  <c r="B114" i="5" s="1"/>
  <c r="C63" i="5"/>
  <c r="C114" i="5" s="1"/>
  <c r="B64" i="5"/>
  <c r="B115" i="5" s="1"/>
  <c r="C64" i="5"/>
  <c r="C115" i="5" s="1"/>
  <c r="B65" i="5"/>
  <c r="B116" i="5" s="1"/>
  <c r="C65" i="5"/>
  <c r="C116" i="5" s="1"/>
  <c r="B66" i="5"/>
  <c r="B117" i="5" s="1"/>
  <c r="C66" i="5"/>
  <c r="B67" i="5"/>
  <c r="B118" i="5" s="1"/>
  <c r="C67" i="5"/>
  <c r="C118" i="5" s="1"/>
  <c r="B68" i="5"/>
  <c r="B119" i="5" s="1"/>
  <c r="C68" i="5"/>
  <c r="C119" i="5" s="1"/>
  <c r="B69" i="5"/>
  <c r="B120" i="5" s="1"/>
  <c r="C69" i="5"/>
  <c r="C120" i="5" s="1"/>
  <c r="B70" i="5"/>
  <c r="C70" i="5"/>
  <c r="B71" i="5"/>
  <c r="B122" i="5" s="1"/>
  <c r="C71" i="5"/>
  <c r="C122" i="5" s="1"/>
  <c r="B72" i="5"/>
  <c r="B123" i="5" s="1"/>
  <c r="C72" i="5"/>
  <c r="C123" i="5" s="1"/>
  <c r="B73" i="5"/>
  <c r="B124" i="5" s="1"/>
  <c r="C73" i="5"/>
  <c r="C124" i="5" s="1"/>
  <c r="B74" i="5"/>
  <c r="B125" i="5" s="1"/>
  <c r="C74" i="5"/>
  <c r="C125" i="5" s="1"/>
  <c r="B75" i="5"/>
  <c r="B126" i="5" s="1"/>
  <c r="C75" i="5"/>
  <c r="C126" i="5" s="1"/>
  <c r="B76" i="5"/>
  <c r="B127" i="5" s="1"/>
  <c r="C76" i="5"/>
  <c r="C127" i="5" s="1"/>
  <c r="B77" i="5"/>
  <c r="B128" i="5" s="1"/>
  <c r="C77" i="5"/>
  <c r="C128" i="5" s="1"/>
  <c r="B78" i="5"/>
  <c r="B129" i="5" s="1"/>
  <c r="C78" i="5"/>
  <c r="B79" i="5"/>
  <c r="B130" i="5" s="1"/>
  <c r="C79" i="5"/>
  <c r="C130" i="5" s="1"/>
  <c r="B80" i="5"/>
  <c r="B131" i="5" s="1"/>
  <c r="C80" i="5"/>
  <c r="C131" i="5" s="1"/>
  <c r="B81" i="5"/>
  <c r="B132" i="5" s="1"/>
  <c r="C81" i="5"/>
  <c r="C132" i="5" s="1"/>
  <c r="B82" i="5"/>
  <c r="B133" i="5" s="1"/>
  <c r="C82" i="5"/>
  <c r="B83" i="5"/>
  <c r="B134" i="5" s="1"/>
  <c r="C83" i="5"/>
  <c r="C134" i="5" s="1"/>
  <c r="B84" i="5"/>
  <c r="B135" i="5" s="1"/>
  <c r="C84" i="5"/>
  <c r="C135" i="5" s="1"/>
  <c r="B85" i="5"/>
  <c r="B136" i="5" s="1"/>
  <c r="C85" i="5"/>
  <c r="C136" i="5" s="1"/>
  <c r="B86" i="5"/>
  <c r="B137" i="5" s="1"/>
  <c r="C86" i="5"/>
  <c r="C137" i="5" s="1"/>
  <c r="B87" i="5"/>
  <c r="B138" i="5" s="1"/>
  <c r="C87" i="5"/>
  <c r="C138" i="5" s="1"/>
  <c r="B88" i="5"/>
  <c r="B139" i="5" s="1"/>
  <c r="C88" i="5"/>
  <c r="C139" i="5" s="1"/>
  <c r="B89" i="5"/>
  <c r="B140" i="5" s="1"/>
  <c r="C89" i="5"/>
  <c r="C140" i="5" s="1"/>
  <c r="B90" i="5"/>
  <c r="B141" i="5" s="1"/>
  <c r="C90" i="5"/>
  <c r="B91" i="5"/>
  <c r="B142" i="5" s="1"/>
  <c r="C91" i="5"/>
  <c r="C142" i="5" s="1"/>
  <c r="B92" i="5"/>
  <c r="B143" i="5" s="1"/>
  <c r="C92" i="5"/>
  <c r="C143" i="5" s="1"/>
  <c r="B93" i="5"/>
  <c r="B144" i="5" s="1"/>
  <c r="C93" i="5"/>
  <c r="C144" i="5" s="1"/>
  <c r="B94" i="5"/>
  <c r="B145" i="5" s="1"/>
  <c r="C94" i="5"/>
  <c r="B95" i="5"/>
  <c r="B146" i="5" s="1"/>
  <c r="C95" i="5"/>
  <c r="C146" i="5" s="1"/>
  <c r="B96" i="5"/>
  <c r="B147" i="5" s="1"/>
  <c r="C96" i="5"/>
  <c r="C147" i="5" s="1"/>
  <c r="B97" i="5"/>
  <c r="B148" i="5" s="1"/>
  <c r="C97" i="5"/>
  <c r="C148" i="5" s="1"/>
  <c r="B98" i="5"/>
  <c r="B149" i="5" s="1"/>
  <c r="C98" i="5"/>
  <c r="C149" i="5" s="1"/>
  <c r="B99" i="5"/>
  <c r="B150" i="5" s="1"/>
  <c r="C99" i="5"/>
  <c r="C150" i="5" s="1"/>
  <c r="B100" i="5"/>
  <c r="B151" i="5" s="1"/>
  <c r="C100" i="5"/>
  <c r="C151" i="5" s="1"/>
  <c r="B101" i="5"/>
  <c r="B152" i="5" s="1"/>
  <c r="C101" i="5"/>
  <c r="C152" i="5" s="1"/>
  <c r="B102" i="5"/>
  <c r="B153" i="5" s="1"/>
  <c r="C102" i="5"/>
  <c r="B103" i="5"/>
  <c r="B154" i="5" s="1"/>
  <c r="C103" i="5"/>
  <c r="C154" i="5" s="1"/>
  <c r="B104" i="5"/>
  <c r="B155" i="5" s="1"/>
  <c r="C104" i="5"/>
  <c r="C155" i="5" s="1"/>
  <c r="B105" i="5"/>
  <c r="B156" i="5" s="1"/>
  <c r="C105" i="5"/>
  <c r="C156" i="5" s="1"/>
  <c r="B106" i="5"/>
  <c r="B157" i="5" s="1"/>
  <c r="C106" i="5"/>
  <c r="B107" i="5"/>
  <c r="B158" i="5" s="1"/>
  <c r="C107" i="5"/>
  <c r="C158" i="5" s="1"/>
  <c r="B108" i="5"/>
  <c r="B159" i="5" s="1"/>
  <c r="C108" i="5"/>
  <c r="C159" i="5" s="1"/>
  <c r="B109" i="5"/>
  <c r="B160" i="5" s="1"/>
  <c r="C109" i="5"/>
  <c r="C160" i="5" s="1"/>
  <c r="C61" i="5"/>
  <c r="C112" i="5" s="1"/>
  <c r="B61" i="5"/>
  <c r="B112" i="5" s="1"/>
  <c r="J9" i="5"/>
  <c r="J60" i="5" s="1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F21" i="6"/>
  <c r="I21" i="6" s="1"/>
  <c r="G21" i="6"/>
  <c r="H21" i="6"/>
  <c r="F22" i="6"/>
  <c r="I22" i="6" s="1"/>
  <c r="G22" i="6"/>
  <c r="H22" i="6"/>
  <c r="F23" i="6"/>
  <c r="I23" i="6" s="1"/>
  <c r="G23" i="6"/>
  <c r="H23" i="6"/>
  <c r="F24" i="6"/>
  <c r="I24" i="6" s="1"/>
  <c r="G24" i="6"/>
  <c r="H24" i="6"/>
  <c r="F25" i="6"/>
  <c r="I25" i="6" s="1"/>
  <c r="G25" i="6"/>
  <c r="H25" i="6"/>
  <c r="F26" i="6"/>
  <c r="I26" i="6" s="1"/>
  <c r="G26" i="6"/>
  <c r="H26" i="6"/>
  <c r="F27" i="6"/>
  <c r="I27" i="6" s="1"/>
  <c r="G27" i="6"/>
  <c r="H27" i="6"/>
  <c r="F28" i="6"/>
  <c r="I28" i="6" s="1"/>
  <c r="G28" i="6"/>
  <c r="H28" i="6"/>
  <c r="F29" i="6"/>
  <c r="I29" i="6" s="1"/>
  <c r="G29" i="6"/>
  <c r="H29" i="6"/>
  <c r="F30" i="6"/>
  <c r="I30" i="6" s="1"/>
  <c r="G30" i="6"/>
  <c r="H30" i="6"/>
  <c r="F31" i="6"/>
  <c r="I31" i="6" s="1"/>
  <c r="G31" i="6"/>
  <c r="H31" i="6"/>
  <c r="F32" i="6"/>
  <c r="I32" i="6" s="1"/>
  <c r="G32" i="6"/>
  <c r="H32" i="6"/>
  <c r="F33" i="6"/>
  <c r="I33" i="6" s="1"/>
  <c r="G33" i="6"/>
  <c r="H33" i="6"/>
  <c r="F34" i="6"/>
  <c r="I34" i="6" s="1"/>
  <c r="G34" i="6"/>
  <c r="H34" i="6"/>
  <c r="F35" i="6"/>
  <c r="I35" i="6" s="1"/>
  <c r="G35" i="6"/>
  <c r="H35" i="6"/>
  <c r="F36" i="6"/>
  <c r="I36" i="6" s="1"/>
  <c r="G36" i="6"/>
  <c r="H36" i="6"/>
  <c r="F37" i="6"/>
  <c r="I37" i="6" s="1"/>
  <c r="G37" i="6"/>
  <c r="H37" i="6"/>
  <c r="F38" i="6"/>
  <c r="I38" i="6" s="1"/>
  <c r="G38" i="6"/>
  <c r="H38" i="6"/>
  <c r="F39" i="6"/>
  <c r="I39" i="6" s="1"/>
  <c r="G39" i="6"/>
  <c r="H39" i="6"/>
  <c r="F40" i="6"/>
  <c r="I40" i="6" s="1"/>
  <c r="G40" i="6"/>
  <c r="H40" i="6"/>
  <c r="F41" i="6"/>
  <c r="I41" i="6" s="1"/>
  <c r="G41" i="6"/>
  <c r="H41" i="6"/>
  <c r="F42" i="6"/>
  <c r="I42" i="6" s="1"/>
  <c r="G42" i="6"/>
  <c r="H42" i="6"/>
  <c r="F43" i="6"/>
  <c r="I43" i="6" s="1"/>
  <c r="G43" i="6"/>
  <c r="H43" i="6"/>
  <c r="F44" i="6"/>
  <c r="I44" i="6" s="1"/>
  <c r="G44" i="6"/>
  <c r="H44" i="6"/>
  <c r="F45" i="6"/>
  <c r="I45" i="6" s="1"/>
  <c r="G45" i="6"/>
  <c r="H45" i="6"/>
  <c r="F46" i="6"/>
  <c r="I46" i="6" s="1"/>
  <c r="G46" i="6"/>
  <c r="H46" i="6"/>
  <c r="F47" i="6"/>
  <c r="I47" i="6" s="1"/>
  <c r="G47" i="6"/>
  <c r="H47" i="6"/>
  <c r="F48" i="6"/>
  <c r="I48" i="6" s="1"/>
  <c r="G48" i="6"/>
  <c r="H48" i="6"/>
  <c r="F49" i="6"/>
  <c r="I49" i="6" s="1"/>
  <c r="G49" i="6"/>
  <c r="H49" i="6"/>
  <c r="F50" i="6"/>
  <c r="I50" i="6" s="1"/>
  <c r="G50" i="6"/>
  <c r="H50" i="6"/>
  <c r="F51" i="6"/>
  <c r="I51" i="6" s="1"/>
  <c r="G51" i="6"/>
  <c r="H51" i="6"/>
  <c r="F52" i="6"/>
  <c r="I52" i="6" s="1"/>
  <c r="G52" i="6"/>
  <c r="H52" i="6"/>
  <c r="H5" i="6"/>
  <c r="G5" i="6"/>
  <c r="D14" i="6"/>
  <c r="E14" i="6"/>
  <c r="D15" i="6"/>
  <c r="E15" i="6"/>
  <c r="E23" i="6" s="1"/>
  <c r="D16" i="6"/>
  <c r="E16" i="6"/>
  <c r="D17" i="6"/>
  <c r="E17" i="6"/>
  <c r="D18" i="6"/>
  <c r="D26" i="6" s="1"/>
  <c r="D34" i="6" s="1"/>
  <c r="D42" i="6" s="1"/>
  <c r="D50" i="6" s="1"/>
  <c r="E18" i="6"/>
  <c r="E26" i="6" s="1"/>
  <c r="D19" i="6"/>
  <c r="D27" i="6" s="1"/>
  <c r="E19" i="6"/>
  <c r="E27" i="6" s="1"/>
  <c r="E35" i="6" s="1"/>
  <c r="E43" i="6" s="1"/>
  <c r="E51" i="6" s="1"/>
  <c r="D20" i="6"/>
  <c r="E20" i="6"/>
  <c r="D21" i="6"/>
  <c r="E21" i="6"/>
  <c r="E29" i="6" s="1"/>
  <c r="D22" i="6"/>
  <c r="E22" i="6"/>
  <c r="D23" i="6"/>
  <c r="D24" i="6"/>
  <c r="D32" i="6" s="1"/>
  <c r="D40" i="6" s="1"/>
  <c r="D48" i="6" s="1"/>
  <c r="E24" i="6"/>
  <c r="E32" i="6" s="1"/>
  <c r="E40" i="6" s="1"/>
  <c r="E48" i="6" s="1"/>
  <c r="D25" i="6"/>
  <c r="D33" i="6" s="1"/>
  <c r="D41" i="6" s="1"/>
  <c r="D49" i="6" s="1"/>
  <c r="E25" i="6"/>
  <c r="E33" i="6" s="1"/>
  <c r="E41" i="6" s="1"/>
  <c r="E49" i="6" s="1"/>
  <c r="D28" i="6"/>
  <c r="E28" i="6"/>
  <c r="D29" i="6"/>
  <c r="D30" i="6"/>
  <c r="D38" i="6" s="1"/>
  <c r="D46" i="6" s="1"/>
  <c r="E30" i="6"/>
  <c r="E38" i="6" s="1"/>
  <c r="D31" i="6"/>
  <c r="D39" i="6" s="1"/>
  <c r="E31" i="6"/>
  <c r="E39" i="6" s="1"/>
  <c r="E47" i="6" s="1"/>
  <c r="E34" i="6"/>
  <c r="E42" i="6" s="1"/>
  <c r="E50" i="6" s="1"/>
  <c r="D35" i="6"/>
  <c r="D43" i="6" s="1"/>
  <c r="D51" i="6" s="1"/>
  <c r="D36" i="6"/>
  <c r="D44" i="6" s="1"/>
  <c r="D52" i="6" s="1"/>
  <c r="E36" i="6"/>
  <c r="E44" i="6" s="1"/>
  <c r="D37" i="6"/>
  <c r="D45" i="6" s="1"/>
  <c r="E37" i="6"/>
  <c r="E45" i="6" s="1"/>
  <c r="E46" i="6"/>
  <c r="D47" i="6"/>
  <c r="E52" i="6"/>
  <c r="E13" i="6"/>
  <c r="D13" i="6"/>
  <c r="F112" i="5"/>
  <c r="I9" i="5"/>
  <c r="I60" i="5" s="1"/>
  <c r="H9" i="5"/>
  <c r="H60" i="5" s="1"/>
  <c r="G9" i="5"/>
  <c r="G60" i="5" s="1"/>
  <c r="F9" i="5"/>
  <c r="F60" i="5" s="1"/>
  <c r="E9" i="5"/>
  <c r="E60" i="5" s="1"/>
  <c r="D9" i="5"/>
  <c r="D60" i="5" s="1"/>
  <c r="Z109" i="5" l="1"/>
  <c r="Z97" i="5"/>
  <c r="Z90" i="5"/>
  <c r="Z107" i="5"/>
  <c r="Z105" i="5"/>
  <c r="Z101" i="5"/>
  <c r="Z99" i="5"/>
  <c r="Z95" i="5"/>
  <c r="Z10" i="5"/>
  <c r="Z66" i="5"/>
  <c r="O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10" i="4"/>
  <c r="E9" i="4" s="1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61" i="3"/>
  <c r="E43" i="3"/>
  <c r="F43" i="3"/>
  <c r="D43" i="3"/>
  <c r="C58" i="3"/>
  <c r="C75" i="3" s="1"/>
  <c r="B58" i="3"/>
  <c r="B75" i="3" s="1"/>
  <c r="C54" i="3"/>
  <c r="C71" i="3" s="1"/>
  <c r="B52" i="3"/>
  <c r="B69" i="3" s="1"/>
  <c r="C48" i="3"/>
  <c r="C65" i="3" s="1"/>
  <c r="E26" i="3"/>
  <c r="F26" i="3"/>
  <c r="D26" i="3"/>
  <c r="B28" i="3"/>
  <c r="B45" i="3" s="1"/>
  <c r="B62" i="3" s="1"/>
  <c r="C28" i="3"/>
  <c r="C45" i="3" s="1"/>
  <c r="C62" i="3" s="1"/>
  <c r="B29" i="3"/>
  <c r="B46" i="3" s="1"/>
  <c r="B63" i="3" s="1"/>
  <c r="C29" i="3"/>
  <c r="C46" i="3" s="1"/>
  <c r="C63" i="3" s="1"/>
  <c r="B30" i="3"/>
  <c r="B47" i="3" s="1"/>
  <c r="B64" i="3" s="1"/>
  <c r="C30" i="3"/>
  <c r="C47" i="3" s="1"/>
  <c r="C64" i="3" s="1"/>
  <c r="B31" i="3"/>
  <c r="B48" i="3" s="1"/>
  <c r="B65" i="3" s="1"/>
  <c r="C31" i="3"/>
  <c r="B32" i="3"/>
  <c r="B49" i="3" s="1"/>
  <c r="B66" i="3" s="1"/>
  <c r="C32" i="3"/>
  <c r="C49" i="3" s="1"/>
  <c r="C66" i="3" s="1"/>
  <c r="B33" i="3"/>
  <c r="B50" i="3" s="1"/>
  <c r="B67" i="3" s="1"/>
  <c r="C33" i="3"/>
  <c r="C50" i="3" s="1"/>
  <c r="C67" i="3" s="1"/>
  <c r="B34" i="3"/>
  <c r="B51" i="3" s="1"/>
  <c r="B68" i="3" s="1"/>
  <c r="C34" i="3"/>
  <c r="C51" i="3" s="1"/>
  <c r="C68" i="3" s="1"/>
  <c r="B35" i="3"/>
  <c r="C35" i="3"/>
  <c r="C52" i="3" s="1"/>
  <c r="C69" i="3" s="1"/>
  <c r="B36" i="3"/>
  <c r="B53" i="3" s="1"/>
  <c r="B70" i="3" s="1"/>
  <c r="C36" i="3"/>
  <c r="C53" i="3" s="1"/>
  <c r="C70" i="3" s="1"/>
  <c r="B37" i="3"/>
  <c r="B54" i="3" s="1"/>
  <c r="B71" i="3" s="1"/>
  <c r="C37" i="3"/>
  <c r="B38" i="3"/>
  <c r="B55" i="3" s="1"/>
  <c r="B72" i="3" s="1"/>
  <c r="C38" i="3"/>
  <c r="C55" i="3" s="1"/>
  <c r="C72" i="3" s="1"/>
  <c r="B39" i="3"/>
  <c r="B56" i="3" s="1"/>
  <c r="B73" i="3" s="1"/>
  <c r="C39" i="3"/>
  <c r="C56" i="3" s="1"/>
  <c r="C73" i="3" s="1"/>
  <c r="B40" i="3"/>
  <c r="B57" i="3" s="1"/>
  <c r="B74" i="3" s="1"/>
  <c r="C40" i="3"/>
  <c r="C57" i="3" s="1"/>
  <c r="C74" i="3" s="1"/>
  <c r="B41" i="3"/>
  <c r="C41" i="3"/>
  <c r="C27" i="3"/>
  <c r="C44" i="3" s="1"/>
  <c r="C61" i="3" s="1"/>
  <c r="B27" i="3"/>
  <c r="B44" i="3" s="1"/>
  <c r="B61" i="3" s="1"/>
  <c r="E9" i="3"/>
  <c r="F9" i="3"/>
  <c r="G9" i="3"/>
  <c r="H9" i="3"/>
  <c r="I9" i="3"/>
  <c r="D9" i="3"/>
  <c r="Z92" i="5" l="1"/>
  <c r="Z94" i="5"/>
  <c r="Z96" i="5"/>
  <c r="Z98" i="5"/>
  <c r="Z100" i="5"/>
  <c r="Z104" i="5"/>
  <c r="Z106" i="5"/>
  <c r="Z108" i="5"/>
  <c r="Z64" i="5"/>
  <c r="Z68" i="5"/>
  <c r="Z70" i="5"/>
  <c r="Z72" i="5"/>
  <c r="Z76" i="5"/>
  <c r="Z80" i="5"/>
  <c r="Z82" i="5"/>
  <c r="Z84" i="5"/>
  <c r="Z102" i="5"/>
  <c r="Z103" i="5"/>
  <c r="Z93" i="5"/>
  <c r="Z63" i="5"/>
  <c r="Z65" i="5"/>
  <c r="Z67" i="5"/>
  <c r="Z69" i="5"/>
  <c r="Z71" i="5"/>
  <c r="Z73" i="5"/>
  <c r="Z74" i="5"/>
  <c r="Z75" i="5"/>
  <c r="Z77" i="5"/>
  <c r="Z78" i="5"/>
  <c r="Z79" i="5"/>
  <c r="Z81" i="5"/>
  <c r="Z83" i="5"/>
  <c r="Z85" i="5"/>
  <c r="Z86" i="5"/>
  <c r="Z87" i="5"/>
  <c r="Z88" i="5"/>
  <c r="Z89" i="5"/>
  <c r="Z91" i="5"/>
  <c r="Z62" i="5"/>
  <c r="P9" i="4"/>
  <c r="K9" i="4"/>
  <c r="J9" i="4"/>
  <c r="I9" i="4"/>
  <c r="H9" i="4"/>
  <c r="N9" i="4"/>
  <c r="M9" i="4"/>
  <c r="L9" i="4"/>
  <c r="D9" i="4"/>
  <c r="G9" i="4"/>
  <c r="R9" i="4"/>
  <c r="F9" i="4"/>
  <c r="Q9" i="4"/>
  <c r="U11" i="5"/>
  <c r="Y11" i="5"/>
  <c r="X11" i="5"/>
  <c r="W11" i="5"/>
  <c r="V11" i="5"/>
  <c r="W12" i="5"/>
  <c r="X12" i="5"/>
  <c r="U12" i="5"/>
  <c r="Y12" i="5"/>
  <c r="V12" i="5"/>
  <c r="U13" i="5"/>
  <c r="Y13" i="5"/>
  <c r="X13" i="5"/>
  <c r="W13" i="5"/>
  <c r="V13" i="5"/>
  <c r="W14" i="5"/>
  <c r="V14" i="5"/>
  <c r="U14" i="5"/>
  <c r="Y14" i="5"/>
  <c r="X14" i="5"/>
  <c r="U15" i="5"/>
  <c r="Y15" i="5"/>
  <c r="X15" i="5"/>
  <c r="W15" i="5"/>
  <c r="V15" i="5"/>
  <c r="W16" i="5"/>
  <c r="V16" i="5"/>
  <c r="U16" i="5"/>
  <c r="Y16" i="5"/>
  <c r="X16" i="5"/>
  <c r="U17" i="5"/>
  <c r="Y17" i="5"/>
  <c r="X17" i="5"/>
  <c r="W17" i="5"/>
  <c r="V17" i="5"/>
  <c r="W18" i="5"/>
  <c r="V18" i="5"/>
  <c r="U18" i="5"/>
  <c r="Y18" i="5"/>
  <c r="X18" i="5"/>
  <c r="U19" i="5"/>
  <c r="Y19" i="5"/>
  <c r="X19" i="5"/>
  <c r="W19" i="5"/>
  <c r="V19" i="5"/>
  <c r="W20" i="5"/>
  <c r="V20" i="5"/>
  <c r="U20" i="5"/>
  <c r="Y20" i="5"/>
  <c r="X20" i="5"/>
  <c r="U21" i="5"/>
  <c r="Y21" i="5"/>
  <c r="X21" i="5"/>
  <c r="W21" i="5"/>
  <c r="V21" i="5"/>
  <c r="W22" i="5"/>
  <c r="V22" i="5"/>
  <c r="U22" i="5"/>
  <c r="Y22" i="5"/>
  <c r="X22" i="5"/>
  <c r="U23" i="5"/>
  <c r="Y23" i="5"/>
  <c r="X23" i="5"/>
  <c r="W23" i="5"/>
  <c r="V23" i="5"/>
  <c r="W24" i="5"/>
  <c r="V24" i="5"/>
  <c r="U24" i="5"/>
  <c r="Y24" i="5"/>
  <c r="X24" i="5"/>
  <c r="U25" i="5"/>
  <c r="Y25" i="5"/>
  <c r="X25" i="5"/>
  <c r="W25" i="5"/>
  <c r="V25" i="5"/>
  <c r="W26" i="5"/>
  <c r="V26" i="5"/>
  <c r="U26" i="5"/>
  <c r="Y26" i="5"/>
  <c r="X26" i="5"/>
  <c r="U27" i="5"/>
  <c r="Y27" i="5"/>
  <c r="X27" i="5"/>
  <c r="W27" i="5"/>
  <c r="V27" i="5"/>
  <c r="W28" i="5"/>
  <c r="V28" i="5"/>
  <c r="U28" i="5"/>
  <c r="Y28" i="5"/>
  <c r="X28" i="5"/>
  <c r="U29" i="5"/>
  <c r="Y29" i="5"/>
  <c r="X29" i="5"/>
  <c r="W29" i="5"/>
  <c r="V29" i="5"/>
  <c r="W30" i="5"/>
  <c r="V30" i="5"/>
  <c r="U30" i="5"/>
  <c r="Y30" i="5"/>
  <c r="X30" i="5"/>
  <c r="U31" i="5"/>
  <c r="Y31" i="5"/>
  <c r="X31" i="5"/>
  <c r="W31" i="5"/>
  <c r="V31" i="5"/>
  <c r="W32" i="5"/>
  <c r="V32" i="5"/>
  <c r="U32" i="5"/>
  <c r="Y32" i="5"/>
  <c r="X32" i="5"/>
  <c r="U33" i="5"/>
  <c r="Y33" i="5"/>
  <c r="X33" i="5"/>
  <c r="W33" i="5"/>
  <c r="V33" i="5"/>
  <c r="W34" i="5"/>
  <c r="V34" i="5"/>
  <c r="U34" i="5"/>
  <c r="Y34" i="5"/>
  <c r="X34" i="5"/>
  <c r="U35" i="5"/>
  <c r="Y35" i="5"/>
  <c r="X35" i="5"/>
  <c r="W35" i="5"/>
  <c r="V35" i="5"/>
  <c r="W36" i="5"/>
  <c r="V36" i="5"/>
  <c r="U36" i="5"/>
  <c r="Y36" i="5"/>
  <c r="X36" i="5"/>
  <c r="U37" i="5"/>
  <c r="Y37" i="5"/>
  <c r="X37" i="5"/>
  <c r="W37" i="5"/>
  <c r="V37" i="5"/>
  <c r="W38" i="5"/>
  <c r="V38" i="5"/>
  <c r="U38" i="5"/>
  <c r="Y38" i="5"/>
  <c r="X38" i="5"/>
  <c r="U39" i="5"/>
  <c r="Y39" i="5"/>
  <c r="X39" i="5"/>
  <c r="W39" i="5"/>
  <c r="V39" i="5"/>
  <c r="W40" i="5"/>
  <c r="V40" i="5"/>
  <c r="U40" i="5"/>
  <c r="Y40" i="5"/>
  <c r="X40" i="5"/>
  <c r="U41" i="5"/>
  <c r="Y41" i="5"/>
  <c r="X41" i="5"/>
  <c r="W41" i="5"/>
  <c r="V41" i="5"/>
  <c r="W42" i="5"/>
  <c r="V42" i="5"/>
  <c r="U42" i="5"/>
  <c r="Y42" i="5"/>
  <c r="X42" i="5"/>
  <c r="U43" i="5"/>
  <c r="Y43" i="5"/>
  <c r="X43" i="5"/>
  <c r="W43" i="5"/>
  <c r="V43" i="5"/>
  <c r="W44" i="5"/>
  <c r="V44" i="5"/>
  <c r="U44" i="5"/>
  <c r="Y44" i="5"/>
  <c r="X44" i="5"/>
  <c r="U45" i="5"/>
  <c r="Y45" i="5"/>
  <c r="X45" i="5"/>
  <c r="W45" i="5"/>
  <c r="V45" i="5"/>
  <c r="W46" i="5"/>
  <c r="V46" i="5"/>
  <c r="U46" i="5"/>
  <c r="Y46" i="5"/>
  <c r="X46" i="5"/>
  <c r="U47" i="5"/>
  <c r="Y47" i="5"/>
  <c r="X47" i="5"/>
  <c r="W47" i="5"/>
  <c r="V47" i="5"/>
  <c r="W48" i="5"/>
  <c r="V48" i="5"/>
  <c r="U48" i="5"/>
  <c r="Y48" i="5"/>
  <c r="X48" i="5"/>
  <c r="U49" i="5"/>
  <c r="Y49" i="5"/>
  <c r="X49" i="5"/>
  <c r="W49" i="5"/>
  <c r="V49" i="5"/>
  <c r="W50" i="5"/>
  <c r="V50" i="5"/>
  <c r="U50" i="5"/>
  <c r="Y50" i="5"/>
  <c r="X50" i="5"/>
  <c r="U51" i="5"/>
  <c r="Y51" i="5"/>
  <c r="X51" i="5"/>
  <c r="W51" i="5"/>
  <c r="V51" i="5"/>
  <c r="W52" i="5"/>
  <c r="V52" i="5"/>
  <c r="U52" i="5"/>
  <c r="Y52" i="5"/>
  <c r="X52" i="5"/>
  <c r="U53" i="5"/>
  <c r="Y53" i="5"/>
  <c r="X53" i="5"/>
  <c r="W53" i="5"/>
  <c r="V53" i="5"/>
  <c r="W54" i="5"/>
  <c r="V54" i="5"/>
  <c r="U54" i="5"/>
  <c r="Y54" i="5"/>
  <c r="X54" i="5"/>
  <c r="U55" i="5"/>
  <c r="Y55" i="5"/>
  <c r="X55" i="5"/>
  <c r="W55" i="5"/>
  <c r="V55" i="5"/>
  <c r="W56" i="5"/>
  <c r="V56" i="5"/>
  <c r="U56" i="5"/>
  <c r="Y56" i="5"/>
  <c r="X56" i="5"/>
  <c r="U57" i="5"/>
  <c r="Y57" i="5"/>
  <c r="X57" i="5"/>
  <c r="W57" i="5"/>
  <c r="V57" i="5"/>
  <c r="W58" i="5"/>
  <c r="V58" i="5"/>
  <c r="U58" i="5"/>
  <c r="Y58" i="5"/>
  <c r="X58" i="5"/>
  <c r="T11" i="5"/>
  <c r="T13" i="5"/>
  <c r="T15" i="5"/>
  <c r="T17" i="5"/>
  <c r="T19" i="5"/>
  <c r="T21" i="5"/>
  <c r="T23" i="5"/>
  <c r="T25" i="5"/>
  <c r="T27" i="5"/>
  <c r="T29" i="5"/>
  <c r="T31" i="5"/>
  <c r="T33" i="5"/>
  <c r="T35" i="5"/>
  <c r="T37" i="5"/>
  <c r="T39" i="5"/>
  <c r="T41" i="5"/>
  <c r="T43" i="5"/>
  <c r="T45" i="5"/>
  <c r="T47" i="5"/>
  <c r="T49" i="5"/>
  <c r="T51" i="5"/>
  <c r="T53" i="5"/>
  <c r="T55" i="5"/>
  <c r="T57" i="5"/>
  <c r="T12" i="5"/>
  <c r="T14" i="5"/>
  <c r="T16" i="5"/>
  <c r="T18" i="5"/>
  <c r="T20" i="5"/>
  <c r="T22" i="5"/>
  <c r="T24" i="5"/>
  <c r="T26" i="5"/>
  <c r="T28" i="5"/>
  <c r="T30" i="5"/>
  <c r="T32" i="5"/>
  <c r="T34" i="5"/>
  <c r="T36" i="5"/>
  <c r="T38" i="5"/>
  <c r="T40" i="5"/>
  <c r="T42" i="5"/>
  <c r="T44" i="5"/>
  <c r="T46" i="5"/>
  <c r="T48" i="5"/>
  <c r="T50" i="5"/>
  <c r="T52" i="5"/>
  <c r="T54" i="5"/>
  <c r="T56" i="5"/>
  <c r="T58" i="5"/>
  <c r="Z31" i="5" l="1"/>
  <c r="Z35" i="5"/>
  <c r="Z39" i="5"/>
  <c r="Z43" i="5"/>
  <c r="Z51" i="5"/>
  <c r="Z55" i="5"/>
  <c r="Z49" i="5"/>
  <c r="Z50" i="5"/>
  <c r="Z54" i="5"/>
  <c r="Z25" i="5"/>
  <c r="Z27" i="5"/>
  <c r="Z29" i="5"/>
  <c r="Z33" i="5"/>
  <c r="Z37" i="5"/>
  <c r="Z41" i="5"/>
  <c r="Z45" i="5"/>
  <c r="Z53" i="5"/>
  <c r="Z52" i="5"/>
  <c r="Z58" i="5"/>
  <c r="Z56" i="5"/>
  <c r="Z11" i="5"/>
  <c r="Z21" i="5"/>
  <c r="Z15" i="5"/>
  <c r="Z57" i="5"/>
  <c r="Z26" i="5"/>
  <c r="Z34" i="5"/>
  <c r="Z28" i="5"/>
  <c r="Z36" i="5"/>
  <c r="Z40" i="5"/>
  <c r="Z44" i="5"/>
  <c r="Z14" i="5"/>
  <c r="Z38" i="5"/>
  <c r="Z13" i="5"/>
  <c r="Z17" i="5"/>
  <c r="Z19" i="5"/>
  <c r="Z23" i="5"/>
  <c r="Z47" i="5"/>
  <c r="Z30" i="5"/>
  <c r="Z46" i="5"/>
  <c r="Z12" i="5"/>
  <c r="Z16" i="5"/>
  <c r="Z20" i="5"/>
  <c r="Z24" i="5"/>
  <c r="Z32" i="5"/>
  <c r="Z18" i="5"/>
  <c r="Z22" i="5"/>
  <c r="Z42" i="5"/>
  <c r="Z48" i="5"/>
</calcChain>
</file>

<file path=xl/sharedStrings.xml><?xml version="1.0" encoding="utf-8"?>
<sst xmlns="http://schemas.openxmlformats.org/spreadsheetml/2006/main" count="407" uniqueCount="218">
  <si>
    <t>TDF</t>
  </si>
  <si>
    <t>XXX</t>
  </si>
  <si>
    <t>XXX but YYY</t>
  </si>
  <si>
    <t>constant</t>
  </si>
  <si>
    <t>constant with spatial split</t>
  </si>
  <si>
    <t>15Z</t>
  </si>
  <si>
    <t>18Z</t>
  </si>
  <si>
    <t>21Z</t>
  </si>
  <si>
    <t>0Z</t>
  </si>
  <si>
    <t>3Z</t>
  </si>
  <si>
    <t>6Z</t>
  </si>
  <si>
    <t>9Z</t>
  </si>
  <si>
    <t>12Z</t>
  </si>
  <si>
    <t>XXX becoming YYY</t>
  </si>
  <si>
    <t>00Z</t>
  </si>
  <si>
    <t>Number</t>
  </si>
  <si>
    <t>6 hour data</t>
  </si>
  <si>
    <t>3 hour data</t>
  </si>
  <si>
    <t>Text string</t>
  </si>
  <si>
    <t>Notes</t>
  </si>
  <si>
    <t>Time functions</t>
  </si>
  <si>
    <t>1 is weather type XXX</t>
  </si>
  <si>
    <t>0 is weather type YYY (which may only be in subregion while XXX continues elsewhere)</t>
  </si>
  <si>
    <t>Number of types</t>
  </si>
  <si>
    <t>DF</t>
  </si>
  <si>
    <t>Weather functions</t>
  </si>
  <si>
    <t>Icon</t>
  </si>
  <si>
    <t>Cloud bins</t>
  </si>
  <si>
    <t>Precipitation bins (mm/hr)</t>
  </si>
  <si>
    <t>Cloud bins (percent cover)</t>
  </si>
  <si>
    <t>fine</t>
  </si>
  <si>
    <t>sun</t>
  </si>
  <si>
    <t>fine with a few clouds</t>
  </si>
  <si>
    <t>fine with high cloud</t>
  </si>
  <si>
    <t>few cld</t>
  </si>
  <si>
    <t>partly cloudy</t>
  </si>
  <si>
    <t>pc</t>
  </si>
  <si>
    <t>mostly cloudy</t>
  </si>
  <si>
    <t>mstly cld</t>
  </si>
  <si>
    <t>cloudy</t>
  </si>
  <si>
    <t>cldy</t>
  </si>
  <si>
    <t>patchy drizzle</t>
  </si>
  <si>
    <t>drizzle</t>
  </si>
  <si>
    <t>dz</t>
  </si>
  <si>
    <t xml:space="preserve">isol sh    </t>
  </si>
  <si>
    <t>a few showers</t>
  </si>
  <si>
    <t>few sh</t>
  </si>
  <si>
    <t>scattered rain</t>
  </si>
  <si>
    <t>light ra</t>
  </si>
  <si>
    <t>showers</t>
  </si>
  <si>
    <t>sh</t>
  </si>
  <si>
    <t>showers, some heavy</t>
  </si>
  <si>
    <t>rain</t>
  </si>
  <si>
    <t>rain with heavy falls</t>
  </si>
  <si>
    <t>Precipitation (mm/hr)</t>
  </si>
  <si>
    <t>Precip bins</t>
  </si>
  <si>
    <t>Cloud cover</t>
  </si>
  <si>
    <t xml:space="preserve"> Low and mid (whichever is greatest)</t>
  </si>
  <si>
    <t>High cloud</t>
  </si>
  <si>
    <t>Precip</t>
  </si>
  <si>
    <t>Cloud Cover</t>
  </si>
  <si>
    <t>High Cloud</t>
  </si>
  <si>
    <t>Note that Precip, cloud cover and high cloud cover don't need to be normalised. Prioirty DOES</t>
  </si>
  <si>
    <t>Check</t>
  </si>
  <si>
    <t>Number of parameters</t>
  </si>
  <si>
    <t>Banned List</t>
  </si>
  <si>
    <t>Banned with types</t>
  </si>
  <si>
    <t>0 is a banned combination</t>
  </si>
  <si>
    <t>1 is allowed</t>
  </si>
  <si>
    <t>Distribution bins</t>
  </si>
  <si>
    <t>Parameter Priority</t>
  </si>
  <si>
    <t>U (kts)</t>
  </si>
  <si>
    <t>Wind functions</t>
  </si>
  <si>
    <t>Note thatU and V don't need to be normalised. Prioirty DOES (but should always be 50/50 for wind)</t>
  </si>
  <si>
    <t>U</t>
  </si>
  <si>
    <t>V</t>
  </si>
  <si>
    <t>Wind bins (kt)</t>
  </si>
  <si>
    <t>Based on beufort scale</t>
  </si>
  <si>
    <t>erly breezes</t>
  </si>
  <si>
    <t>erlies</t>
  </si>
  <si>
    <t>north</t>
  </si>
  <si>
    <t>northeast</t>
  </si>
  <si>
    <t>east</t>
  </si>
  <si>
    <t>southeast</t>
  </si>
  <si>
    <t>south</t>
  </si>
  <si>
    <t>southwest</t>
  </si>
  <si>
    <t>west</t>
  </si>
  <si>
    <t>northwest</t>
  </si>
  <si>
    <t>northerly breezes</t>
  </si>
  <si>
    <t>northeasterly breezes</t>
  </si>
  <si>
    <t>easterly breezes</t>
  </si>
  <si>
    <t>southeasterly breezes</t>
  </si>
  <si>
    <t>southerly breezes</t>
  </si>
  <si>
    <t>southwesterly breezes</t>
  </si>
  <si>
    <t>westerly breezes</t>
  </si>
  <si>
    <t>northwesterly breezes</t>
  </si>
  <si>
    <t>northerlies</t>
  </si>
  <si>
    <t>northeasterlies</t>
  </si>
  <si>
    <t>easterlies</t>
  </si>
  <si>
    <t>southeasterlies</t>
  </si>
  <si>
    <t>southerlies</t>
  </si>
  <si>
    <t>southwesterlies</t>
  </si>
  <si>
    <t>westerlies</t>
  </si>
  <si>
    <t>northwesterlies</t>
  </si>
  <si>
    <t>Fresh northerlies</t>
  </si>
  <si>
    <t>Fresh northeasterlies</t>
  </si>
  <si>
    <t>Fresh easterlies</t>
  </si>
  <si>
    <t>Fresh southeasterlies</t>
  </si>
  <si>
    <t>Fresh southerlies</t>
  </si>
  <si>
    <t>Fresh southwesterlies</t>
  </si>
  <si>
    <t>Fresh westerlies</t>
  </si>
  <si>
    <t>Fresh northwesterlies</t>
  </si>
  <si>
    <t>Strong northerlies</t>
  </si>
  <si>
    <t>Strong northeasterlies</t>
  </si>
  <si>
    <t>Strong easterlies</t>
  </si>
  <si>
    <t>Strong southeasterlies</t>
  </si>
  <si>
    <t>Strong southerlies</t>
  </si>
  <si>
    <t>Strong southwesterlies</t>
  </si>
  <si>
    <t>Strong westerlies</t>
  </si>
  <si>
    <t>Strong northwesterlies</t>
  </si>
  <si>
    <t>Gale northerlies</t>
  </si>
  <si>
    <t>Gale northeasterlies</t>
  </si>
  <si>
    <t>Gale easterlies</t>
  </si>
  <si>
    <t>Gale southeasterlies</t>
  </si>
  <si>
    <t>Gale southerlies</t>
  </si>
  <si>
    <t>Gale southwesterlies</t>
  </si>
  <si>
    <t>Gale westerlies</t>
  </si>
  <si>
    <t>Gale northwesterlies</t>
  </si>
  <si>
    <t>Severe gale northerlies</t>
  </si>
  <si>
    <t>Severe gale northeasterlies</t>
  </si>
  <si>
    <t>Severe gale easterlies</t>
  </si>
  <si>
    <t>Severe gale southeasterlies</t>
  </si>
  <si>
    <t>Severe gale southerlies</t>
  </si>
  <si>
    <t>Severe gale southwesterlies</t>
  </si>
  <si>
    <t>Severe gale westerlies</t>
  </si>
  <si>
    <t>Severe gale northwesterlies</t>
  </si>
  <si>
    <t>none</t>
  </si>
  <si>
    <t>wind</t>
  </si>
  <si>
    <t>Wind bins</t>
  </si>
  <si>
    <t>light winds</t>
  </si>
  <si>
    <t>drn</t>
  </si>
  <si>
    <t>speed</t>
  </si>
  <si>
    <t>V (kts)</t>
  </si>
  <si>
    <t>Calculations</t>
  </si>
  <si>
    <t>U (-22deg)</t>
  </si>
  <si>
    <t>U (+22deg)</t>
  </si>
  <si>
    <t>V (-22deg)</t>
  </si>
  <si>
    <t>V (+22deg)</t>
  </si>
  <si>
    <t>main stdev</t>
  </si>
  <si>
    <t>noise stdev</t>
  </si>
  <si>
    <t>U(-22deg)</t>
  </si>
  <si>
    <t>Note can't go NW to N</t>
  </si>
  <si>
    <t>Type 1</t>
  </si>
  <si>
    <t>Type 2</t>
  </si>
  <si>
    <t>1st or 2nd occurrence</t>
  </si>
  <si>
    <t>Replace</t>
  </si>
  <si>
    <t>With</t>
  </si>
  <si>
    <t>Weather Types (copied from Weather Types)</t>
  </si>
  <si>
    <t>patchy</t>
  </si>
  <si>
    <t>XXX, becoming YYY later</t>
  </si>
  <si>
    <t>becoming fine with a few clouds</t>
  </si>
  <si>
    <t>with a few clouds developing</t>
  </si>
  <si>
    <t>becoming fine with high cloud</t>
  </si>
  <si>
    <t>high cloud developing</t>
  </si>
  <si>
    <t>isolated showers</t>
  </si>
  <si>
    <t>Text rules for weather</t>
  </si>
  <si>
    <t>clearing to</t>
  </si>
  <si>
    <t>becoming</t>
  </si>
  <si>
    <t>XXX, becoming YYY for a time in the afternoon and evening</t>
  </si>
  <si>
    <t>XXX, becoming YYY for a time</t>
  </si>
  <si>
    <t>XXX, becoming YYY early</t>
  </si>
  <si>
    <t>fresh northerlies</t>
  </si>
  <si>
    <t xml:space="preserve">severe gale </t>
  </si>
  <si>
    <t xml:space="preserve">gale </t>
  </si>
  <si>
    <t xml:space="preserve">strong </t>
  </si>
  <si>
    <t xml:space="preserve">fresh </t>
  </si>
  <si>
    <t>fresh northeasterlies</t>
  </si>
  <si>
    <t>fresh easterlies</t>
  </si>
  <si>
    <t>fresh southeasterlies</t>
  </si>
  <si>
    <t>fresh southerlies</t>
  </si>
  <si>
    <t>fresh southwesterlies</t>
  </si>
  <si>
    <t>fresh westerlies</t>
  </si>
  <si>
    <t>fresh northwesterlies</t>
  </si>
  <si>
    <t>strong northerlies</t>
  </si>
  <si>
    <t>strong northeasterlies</t>
  </si>
  <si>
    <t>strong easterlies</t>
  </si>
  <si>
    <t>strong southeasterlies</t>
  </si>
  <si>
    <t>strong southerlies</t>
  </si>
  <si>
    <t>strong southwesterlies</t>
  </si>
  <si>
    <t>strong westerlies</t>
  </si>
  <si>
    <t>strong northwesterlies</t>
  </si>
  <si>
    <t>gale northerlies</t>
  </si>
  <si>
    <t>gale northeasterlies</t>
  </si>
  <si>
    <t>gale easterlies</t>
  </si>
  <si>
    <t>gale southeasterlies</t>
  </si>
  <si>
    <t>gale southerlies</t>
  </si>
  <si>
    <t>gale southwesterlies</t>
  </si>
  <si>
    <t>gale westerlies</t>
  </si>
  <si>
    <t>gale northwesterlies</t>
  </si>
  <si>
    <t>severe gale northerlies</t>
  </si>
  <si>
    <t>severe gale northeasterlies</t>
  </si>
  <si>
    <t>severe gale easterlies</t>
  </si>
  <si>
    <t>severe gale southeasterlies</t>
  </si>
  <si>
    <t>severe gale southerlies</t>
  </si>
  <si>
    <t>severe gale southwesterlies</t>
  </si>
  <si>
    <t>severe gale westerlies</t>
  </si>
  <si>
    <t>severe gale northwesterlies</t>
  </si>
  <si>
    <t>XXX, becoming YYY in the morning</t>
  </si>
  <si>
    <t>XXX, becoming YYY in the afternoon</t>
  </si>
  <si>
    <t>XXX, becoming YYY in the evening</t>
  </si>
  <si>
    <t>becoming showers, some heavy</t>
  </si>
  <si>
    <t>with heavy falls</t>
  </si>
  <si>
    <t>widespread</t>
  </si>
  <si>
    <t>more frequent</t>
  </si>
  <si>
    <t>widespread with some heavy</t>
  </si>
  <si>
    <t>more frequent with some heavy</t>
  </si>
  <si>
    <t>with some heavy</t>
  </si>
  <si>
    <t>becoming rain with heavy falls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</si>
</sst>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10" borderId="1" applyNumberFormat="0" applyAlignment="0" applyProtection="0"/>
  </cellStyleXfs>
  <cellXfs count="22">
    <xf numFmtId="0" fontId="0" fillId="0" borderId="0" xfId="0"/>
    <xf numFmtId="0" fontId="1" fillId="2" borderId="2" xfId="1" applyBorder="1"/>
    <xf numFmtId="0" fontId="4" fillId="5" borderId="2" xfId="4" applyBorder="1"/>
    <xf numFmtId="0" fontId="3" fillId="4" borderId="2" xfId="3" applyBorder="1"/>
    <xf numFmtId="0" fontId="3" fillId="4" borderId="3" xfId="3" applyBorder="1"/>
    <xf numFmtId="0" fontId="1" fillId="6" borderId="2" xfId="1" applyFill="1" applyBorder="1"/>
    <xf numFmtId="0" fontId="1" fillId="7" borderId="2" xfId="1" applyFill="1" applyBorder="1"/>
    <xf numFmtId="0" fontId="1" fillId="8" borderId="2" xfId="1" applyFill="1" applyBorder="1"/>
    <xf numFmtId="0" fontId="2" fillId="3" borderId="2" xfId="2" applyBorder="1"/>
    <xf numFmtId="1" fontId="0" fillId="0" borderId="0" xfId="0" applyNumberFormat="1"/>
    <xf numFmtId="0" fontId="4" fillId="5" borderId="3" xfId="4" applyBorder="1"/>
    <xf numFmtId="0" fontId="4" fillId="5" borderId="6" xfId="4" applyBorder="1"/>
    <xf numFmtId="0" fontId="4" fillId="5" borderId="1" xfId="4" applyBorder="1"/>
    <xf numFmtId="0" fontId="4" fillId="5" borderId="7" xfId="4" applyBorder="1"/>
    <xf numFmtId="0" fontId="2" fillId="3" borderId="0" xfId="2"/>
    <xf numFmtId="0" fontId="2" fillId="3" borderId="0" xfId="2" applyBorder="1"/>
    <xf numFmtId="0" fontId="0" fillId="9" borderId="0" xfId="0" applyFill="1"/>
    <xf numFmtId="0" fontId="5" fillId="10" borderId="1" xfId="5"/>
    <xf numFmtId="0" fontId="3" fillId="4" borderId="3" xfId="3" applyBorder="1" applyAlignment="1">
      <alignment horizontal="center"/>
    </xf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2" xfId="3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Weather Type Rainfall 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'Weather Types'!$B$10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Types'!$D$10:$I$10</c:f>
              <c:numCache>
                <c:formatCode>General</c:formatCode>
                <c:ptCount val="6"/>
                <c:pt idx="0">
                  <c:v>0.9</c:v>
                </c:pt>
                <c:pt idx="1">
                  <c:v>0.1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E-4D9F-8597-D0F8067D2926}"/>
            </c:ext>
          </c:extLst>
        </c:ser>
        <c:ser>
          <c:idx val="1"/>
          <c:order val="1"/>
          <c:tx>
            <c:strRef>
              <c:f>'Weather Types'!$B$11</c:f>
              <c:strCache>
                <c:ptCount val="1"/>
                <c:pt idx="0">
                  <c:v>fine with a few clouds</c:v>
                </c:pt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Types'!$D$11:$I$11</c:f>
              <c:numCache>
                <c:formatCode>General</c:formatCode>
                <c:ptCount val="6"/>
                <c:pt idx="0">
                  <c:v>0.9</c:v>
                </c:pt>
                <c:pt idx="1">
                  <c:v>0.1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E-4D9F-8597-D0F8067D2926}"/>
            </c:ext>
          </c:extLst>
        </c:ser>
        <c:ser>
          <c:idx val="2"/>
          <c:order val="2"/>
          <c:tx>
            <c:strRef>
              <c:f>'Weather Types'!$B$12</c:f>
              <c:strCache>
                <c:ptCount val="1"/>
                <c:pt idx="0">
                  <c:v>fine with high cloud</c:v>
                </c:pt>
              </c:strCache>
            </c:strRef>
          </c:tx>
          <c:spPr>
            <a:ln w="28575" cap="rnd">
              <a:solidFill>
                <a:schemeClr val="accent5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Types'!$D$12:$I$12</c:f>
              <c:numCache>
                <c:formatCode>General</c:formatCode>
                <c:ptCount val="6"/>
                <c:pt idx="0">
                  <c:v>0.9</c:v>
                </c:pt>
                <c:pt idx="1">
                  <c:v>0.1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CE-4D9F-8597-D0F8067D2926}"/>
            </c:ext>
          </c:extLst>
        </c:ser>
        <c:ser>
          <c:idx val="3"/>
          <c:order val="3"/>
          <c:tx>
            <c:strRef>
              <c:f>'Weather Types'!$B$13</c:f>
              <c:strCache>
                <c:ptCount val="1"/>
                <c:pt idx="0">
                  <c:v>partly cloudy</c:v>
                </c:pt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Types'!$D$13:$I$13</c:f>
              <c:numCache>
                <c:formatCode>General</c:formatCode>
                <c:ptCount val="6"/>
                <c:pt idx="0">
                  <c:v>0.9</c:v>
                </c:pt>
                <c:pt idx="1">
                  <c:v>0.1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CE-4D9F-8597-D0F8067D2926}"/>
            </c:ext>
          </c:extLst>
        </c:ser>
        <c:ser>
          <c:idx val="4"/>
          <c:order val="4"/>
          <c:tx>
            <c:strRef>
              <c:f>'Weather Types'!$B$14</c:f>
              <c:strCache>
                <c:ptCount val="1"/>
                <c:pt idx="0">
                  <c:v>mostly cloudy</c:v>
                </c:pt>
              </c:strCache>
            </c:strRef>
          </c:tx>
          <c:spPr>
            <a:ln w="28575" cap="rnd">
              <a:solidFill>
                <a:schemeClr val="accent5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Types'!$D$14:$I$14</c:f>
              <c:numCache>
                <c:formatCode>General</c:formatCode>
                <c:ptCount val="6"/>
                <c:pt idx="0">
                  <c:v>0.9</c:v>
                </c:pt>
                <c:pt idx="1">
                  <c:v>0.1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CE-4D9F-8597-D0F8067D2926}"/>
            </c:ext>
          </c:extLst>
        </c:ser>
        <c:ser>
          <c:idx val="5"/>
          <c:order val="5"/>
          <c:tx>
            <c:strRef>
              <c:f>'Weather Types'!$B$15</c:f>
              <c:strCache>
                <c:ptCount val="1"/>
                <c:pt idx="0">
                  <c:v>cloudy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Types'!$D$15:$I$15</c:f>
              <c:numCache>
                <c:formatCode>General</c:formatCode>
                <c:ptCount val="6"/>
                <c:pt idx="0">
                  <c:v>0.9</c:v>
                </c:pt>
                <c:pt idx="1">
                  <c:v>0.1</c:v>
                </c:pt>
                <c:pt idx="2">
                  <c:v>1E-4</c:v>
                </c:pt>
                <c:pt idx="3">
                  <c:v>1.0000000000000001E-5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CE-4D9F-8597-D0F8067D2926}"/>
            </c:ext>
          </c:extLst>
        </c:ser>
        <c:ser>
          <c:idx val="6"/>
          <c:order val="6"/>
          <c:tx>
            <c:strRef>
              <c:f>'Weather Types'!$B$16</c:f>
              <c:strCache>
                <c:ptCount val="1"/>
                <c:pt idx="0">
                  <c:v>patchy drizzle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Types'!$D$16:$I$16</c:f>
              <c:numCache>
                <c:formatCode>General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1E-3</c:v>
                </c:pt>
                <c:pt idx="3">
                  <c:v>1E-3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ACE-4D9F-8597-D0F8067D2926}"/>
            </c:ext>
          </c:extLst>
        </c:ser>
        <c:ser>
          <c:idx val="7"/>
          <c:order val="7"/>
          <c:tx>
            <c:strRef>
              <c:f>'Weather Types'!$B$17</c:f>
              <c:strCache>
                <c:ptCount val="1"/>
                <c:pt idx="0">
                  <c:v>drizzle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Types'!$D$17:$I$17</c:f>
              <c:numCache>
                <c:formatCode>General</c:formatCode>
                <c:ptCount val="6"/>
                <c:pt idx="0">
                  <c:v>0.1</c:v>
                </c:pt>
                <c:pt idx="1">
                  <c:v>0.8</c:v>
                </c:pt>
                <c:pt idx="2">
                  <c:v>0.1</c:v>
                </c:pt>
                <c:pt idx="3">
                  <c:v>1E-3</c:v>
                </c:pt>
                <c:pt idx="4">
                  <c:v>1.0000000000000001E-5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ACE-4D9F-8597-D0F8067D2926}"/>
            </c:ext>
          </c:extLst>
        </c:ser>
        <c:ser>
          <c:idx val="8"/>
          <c:order val="8"/>
          <c:tx>
            <c:strRef>
              <c:f>'Weather Types'!$B$18</c:f>
              <c:strCache>
                <c:ptCount val="1"/>
                <c:pt idx="0">
                  <c:v>isolated showers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Types'!$D$18:$I$18</c:f>
              <c:numCache>
                <c:formatCode>General</c:formatCode>
                <c:ptCount val="6"/>
                <c:pt idx="0">
                  <c:v>0.7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1E-3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CE-4D9F-8597-D0F8067D2926}"/>
            </c:ext>
          </c:extLst>
        </c:ser>
        <c:ser>
          <c:idx val="9"/>
          <c:order val="9"/>
          <c:tx>
            <c:strRef>
              <c:f>'Weather Types'!$B$19</c:f>
              <c:strCache>
                <c:ptCount val="1"/>
                <c:pt idx="0">
                  <c:v>a few showers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Types'!$D$19:$I$19</c:f>
              <c:numCache>
                <c:formatCode>General</c:formatCode>
                <c:ptCount val="6"/>
                <c:pt idx="0">
                  <c:v>0.45</c:v>
                </c:pt>
                <c:pt idx="1">
                  <c:v>0.3</c:v>
                </c:pt>
                <c:pt idx="2">
                  <c:v>0.2</c:v>
                </c:pt>
                <c:pt idx="3">
                  <c:v>0.05</c:v>
                </c:pt>
                <c:pt idx="4">
                  <c:v>1E-4</c:v>
                </c:pt>
                <c:pt idx="5">
                  <c:v>1.0000000000000001E-5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ACE-4D9F-8597-D0F8067D2926}"/>
            </c:ext>
          </c:extLst>
        </c:ser>
        <c:ser>
          <c:idx val="10"/>
          <c:order val="10"/>
          <c:tx>
            <c:strRef>
              <c:f>'Weather Types'!$B$20</c:f>
              <c:strCache>
                <c:ptCount val="1"/>
                <c:pt idx="0">
                  <c:v>scattered rain</c:v>
                </c:pt>
              </c:strCache>
            </c:strRef>
          </c:tx>
          <c:spPr>
            <a:ln w="28575" cap="rnd">
              <a:solidFill>
                <a:schemeClr val="accent5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Types'!$D$20:$I$20</c:f>
              <c:numCache>
                <c:formatCode>General</c:formatCode>
                <c:ptCount val="6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0.2</c:v>
                </c:pt>
                <c:pt idx="4">
                  <c:v>0.01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ACE-4D9F-8597-D0F8067D2926}"/>
            </c:ext>
          </c:extLst>
        </c:ser>
        <c:ser>
          <c:idx val="11"/>
          <c:order val="11"/>
          <c:tx>
            <c:strRef>
              <c:f>'Weather Types'!$B$21</c:f>
              <c:strCache>
                <c:ptCount val="1"/>
                <c:pt idx="0">
                  <c:v>showers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Types'!$D$21:$I$21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0.3</c:v>
                </c:pt>
                <c:pt idx="4">
                  <c:v>0.1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ACE-4D9F-8597-D0F8067D2926}"/>
            </c:ext>
          </c:extLst>
        </c:ser>
        <c:ser>
          <c:idx val="12"/>
          <c:order val="12"/>
          <c:tx>
            <c:strRef>
              <c:f>'Weather Types'!$B$22</c:f>
              <c:strCache>
                <c:ptCount val="1"/>
                <c:pt idx="0">
                  <c:v>showers, some heavy</c:v>
                </c:pt>
              </c:strCache>
            </c:strRef>
          </c:tx>
          <c:spPr>
            <a:ln w="28575" cap="rnd">
              <a:solidFill>
                <a:schemeClr val="accent5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Types'!$D$22:$I$22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0.4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ACE-4D9F-8597-D0F8067D2926}"/>
            </c:ext>
          </c:extLst>
        </c:ser>
        <c:ser>
          <c:idx val="13"/>
          <c:order val="13"/>
          <c:tx>
            <c:strRef>
              <c:f>'Weather Types'!$B$23</c:f>
              <c:strCache>
                <c:ptCount val="1"/>
                <c:pt idx="0">
                  <c:v>rain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Types'!$D$23:$I$23</c:f>
              <c:numCache>
                <c:formatCode>General</c:formatCode>
                <c:ptCount val="6"/>
                <c:pt idx="0">
                  <c:v>1E-3</c:v>
                </c:pt>
                <c:pt idx="1">
                  <c:v>0.1</c:v>
                </c:pt>
                <c:pt idx="2">
                  <c:v>0.4</c:v>
                </c:pt>
                <c:pt idx="3">
                  <c:v>0.4</c:v>
                </c:pt>
                <c:pt idx="4">
                  <c:v>1E-3</c:v>
                </c:pt>
                <c:pt idx="5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ACE-4D9F-8597-D0F8067D2926}"/>
            </c:ext>
          </c:extLst>
        </c:ser>
        <c:ser>
          <c:idx val="14"/>
          <c:order val="14"/>
          <c:tx>
            <c:strRef>
              <c:f>'Weather Types'!$B$24</c:f>
              <c:strCache>
                <c:ptCount val="1"/>
                <c:pt idx="0">
                  <c:v>rain with heavy falls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Types'!$D$9:$I$9</c:f>
              <c:strCache>
                <c:ptCount val="6"/>
                <c:pt idx="0">
                  <c:v>0 to 0.2</c:v>
                </c:pt>
                <c:pt idx="1">
                  <c:v>0.2 to 0.5</c:v>
                </c:pt>
                <c:pt idx="2">
                  <c:v>0.5 to 2</c:v>
                </c:pt>
                <c:pt idx="3">
                  <c:v>2 to 5</c:v>
                </c:pt>
                <c:pt idx="4">
                  <c:v>5 to 10</c:v>
                </c:pt>
                <c:pt idx="5">
                  <c:v>10 to 100</c:v>
                </c:pt>
              </c:strCache>
            </c:strRef>
          </c:cat>
          <c:val>
            <c:numRef>
              <c:f>'Weather Types'!$D$24:$I$24</c:f>
              <c:numCache>
                <c:formatCode>General</c:formatCode>
                <c:ptCount val="6"/>
                <c:pt idx="0">
                  <c:v>1E-3</c:v>
                </c:pt>
                <c:pt idx="1">
                  <c:v>1E-3</c:v>
                </c:pt>
                <c:pt idx="2">
                  <c:v>0.2</c:v>
                </c:pt>
                <c:pt idx="3">
                  <c:v>0.5</c:v>
                </c:pt>
                <c:pt idx="4">
                  <c:v>0.3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ACE-4D9F-8597-D0F8067D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Weather Type Low and Mid</a:t>
            </a:r>
            <a:r>
              <a:rPr lang="en-NZ" baseline="0"/>
              <a:t> Cloud</a:t>
            </a:r>
            <a:r>
              <a:rPr lang="en-NZ"/>
              <a:t>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'Weather Types'!$B$27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4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Types'!$D$27:$F$27</c:f>
              <c:numCache>
                <c:formatCode>General</c:formatCode>
                <c:ptCount val="3"/>
                <c:pt idx="0">
                  <c:v>0.9</c:v>
                </c:pt>
                <c:pt idx="1">
                  <c:v>0.1</c:v>
                </c:pt>
                <c:pt idx="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8-496C-9E43-B3AA5753D3BA}"/>
            </c:ext>
          </c:extLst>
        </c:ser>
        <c:ser>
          <c:idx val="1"/>
          <c:order val="1"/>
          <c:tx>
            <c:strRef>
              <c:f>'Weather Types'!$B$28</c:f>
              <c:strCache>
                <c:ptCount val="1"/>
                <c:pt idx="0">
                  <c:v>fine with a few clouds</c:v>
                </c:pt>
              </c:strCache>
            </c:strRef>
          </c:tx>
          <c:spPr>
            <a:ln w="28575" cap="rnd">
              <a:solidFill>
                <a:schemeClr val="accent4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Types'!$D$28:$F$28</c:f>
              <c:numCache>
                <c:formatCode>General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8-496C-9E43-B3AA5753D3BA}"/>
            </c:ext>
          </c:extLst>
        </c:ser>
        <c:ser>
          <c:idx val="2"/>
          <c:order val="2"/>
          <c:tx>
            <c:strRef>
              <c:f>'Weather Types'!$B$29</c:f>
              <c:strCache>
                <c:ptCount val="1"/>
                <c:pt idx="0">
                  <c:v>fine with high cloud</c:v>
                </c:pt>
              </c:strCache>
            </c:strRef>
          </c:tx>
          <c:spPr>
            <a:ln w="28575" cap="rnd">
              <a:solidFill>
                <a:schemeClr val="accent4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Types'!$D$29:$F$29</c:f>
              <c:numCache>
                <c:formatCode>General</c:formatCode>
                <c:ptCount val="3"/>
                <c:pt idx="0">
                  <c:v>0.9</c:v>
                </c:pt>
                <c:pt idx="1">
                  <c:v>0.1</c:v>
                </c:pt>
                <c:pt idx="2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8-496C-9E43-B3AA5753D3BA}"/>
            </c:ext>
          </c:extLst>
        </c:ser>
        <c:ser>
          <c:idx val="3"/>
          <c:order val="3"/>
          <c:tx>
            <c:strRef>
              <c:f>'Weather Types'!$B$30</c:f>
              <c:strCache>
                <c:ptCount val="1"/>
                <c:pt idx="0">
                  <c:v>partly cloudy</c:v>
                </c:pt>
              </c:strCache>
            </c:strRef>
          </c:tx>
          <c:spPr>
            <a:ln w="28575" cap="rnd">
              <a:solidFill>
                <a:schemeClr val="accent4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Types'!$D$30:$F$30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898-496C-9E43-B3AA5753D3BA}"/>
            </c:ext>
          </c:extLst>
        </c:ser>
        <c:ser>
          <c:idx val="4"/>
          <c:order val="4"/>
          <c:tx>
            <c:strRef>
              <c:f>'Weather Types'!$B$31</c:f>
              <c:strCache>
                <c:ptCount val="1"/>
                <c:pt idx="0">
                  <c:v>mostly cloudy</c:v>
                </c:pt>
              </c:strCache>
            </c:strRef>
          </c:tx>
          <c:spPr>
            <a:ln w="28575" cap="rnd">
              <a:solidFill>
                <a:schemeClr val="accent4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Types'!$D$31:$F$31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98-496C-9E43-B3AA5753D3BA}"/>
            </c:ext>
          </c:extLst>
        </c:ser>
        <c:ser>
          <c:idx val="5"/>
          <c:order val="5"/>
          <c:tx>
            <c:strRef>
              <c:f>'Weather Types'!$B$32</c:f>
              <c:strCache>
                <c:ptCount val="1"/>
                <c:pt idx="0">
                  <c:v>cloudy</c:v>
                </c:pt>
              </c:strCache>
            </c:strRef>
          </c:tx>
          <c:spPr>
            <a:ln w="28575" cap="rnd">
              <a:solidFill>
                <a:schemeClr val="accent4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Types'!$D$32:$F$32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898-496C-9E43-B3AA5753D3BA}"/>
            </c:ext>
          </c:extLst>
        </c:ser>
        <c:ser>
          <c:idx val="6"/>
          <c:order val="6"/>
          <c:tx>
            <c:strRef>
              <c:f>'Weather Types'!$B$33</c:f>
              <c:strCache>
                <c:ptCount val="1"/>
                <c:pt idx="0">
                  <c:v>patchy drizzle</c:v>
                </c:pt>
              </c:strCache>
            </c:strRef>
          </c:tx>
          <c:spPr>
            <a:ln w="28575" cap="rnd">
              <a:solidFill>
                <a:schemeClr val="accent4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Types'!$D$33:$F$33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898-496C-9E43-B3AA5753D3BA}"/>
            </c:ext>
          </c:extLst>
        </c:ser>
        <c:ser>
          <c:idx val="7"/>
          <c:order val="7"/>
          <c:tx>
            <c:strRef>
              <c:f>'Weather Types'!$B$34</c:f>
              <c:strCache>
                <c:ptCount val="1"/>
                <c:pt idx="0">
                  <c:v>drizzle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Types'!$D$34:$F$34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898-496C-9E43-B3AA5753D3BA}"/>
            </c:ext>
          </c:extLst>
        </c:ser>
        <c:ser>
          <c:idx val="8"/>
          <c:order val="8"/>
          <c:tx>
            <c:strRef>
              <c:f>'Weather Types'!$B$35</c:f>
              <c:strCache>
                <c:ptCount val="1"/>
                <c:pt idx="0">
                  <c:v>isolated showers</c:v>
                </c:pt>
              </c:strCache>
            </c:strRef>
          </c:tx>
          <c:spPr>
            <a:ln w="28575" cap="rnd">
              <a:solidFill>
                <a:schemeClr val="accent4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Types'!$D$35:$F$35</c:f>
              <c:numCache>
                <c:formatCode>General</c:formatCode>
                <c:ptCount val="3"/>
                <c:pt idx="0">
                  <c:v>0.6</c:v>
                </c:pt>
                <c:pt idx="1">
                  <c:v>0.3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898-496C-9E43-B3AA5753D3BA}"/>
            </c:ext>
          </c:extLst>
        </c:ser>
        <c:ser>
          <c:idx val="9"/>
          <c:order val="9"/>
          <c:tx>
            <c:strRef>
              <c:f>'Weather Types'!$B$36</c:f>
              <c:strCache>
                <c:ptCount val="1"/>
                <c:pt idx="0">
                  <c:v>a few showers</c:v>
                </c:pt>
              </c:strCache>
            </c:strRef>
          </c:tx>
          <c:spPr>
            <a:ln w="28575" cap="rnd">
              <a:solidFill>
                <a:schemeClr val="accent4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Types'!$D$36:$F$36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898-496C-9E43-B3AA5753D3BA}"/>
            </c:ext>
          </c:extLst>
        </c:ser>
        <c:ser>
          <c:idx val="10"/>
          <c:order val="10"/>
          <c:tx>
            <c:strRef>
              <c:f>'Weather Types'!$B$37</c:f>
              <c:strCache>
                <c:ptCount val="1"/>
                <c:pt idx="0">
                  <c:v>scattered rain</c:v>
                </c:pt>
              </c:strCache>
            </c:strRef>
          </c:tx>
          <c:spPr>
            <a:ln w="28575" cap="rnd">
              <a:solidFill>
                <a:schemeClr val="accent4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Types'!$D$37:$F$37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898-496C-9E43-B3AA5753D3BA}"/>
            </c:ext>
          </c:extLst>
        </c:ser>
        <c:ser>
          <c:idx val="11"/>
          <c:order val="11"/>
          <c:tx>
            <c:strRef>
              <c:f>'Weather Types'!$B$38</c:f>
              <c:strCache>
                <c:ptCount val="1"/>
                <c:pt idx="0">
                  <c:v>showers</c:v>
                </c:pt>
              </c:strCache>
            </c:strRef>
          </c:tx>
          <c:spPr>
            <a:ln w="28575" cap="rnd">
              <a:solidFill>
                <a:schemeClr val="accent4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Types'!$D$38:$F$38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898-496C-9E43-B3AA5753D3BA}"/>
            </c:ext>
          </c:extLst>
        </c:ser>
        <c:ser>
          <c:idx val="12"/>
          <c:order val="12"/>
          <c:tx>
            <c:strRef>
              <c:f>'Weather Types'!$B$39</c:f>
              <c:strCache>
                <c:ptCount val="1"/>
                <c:pt idx="0">
                  <c:v>showers, some heavy</c:v>
                </c:pt>
              </c:strCache>
            </c:strRef>
          </c:tx>
          <c:spPr>
            <a:ln w="28575" cap="rnd">
              <a:solidFill>
                <a:schemeClr val="accent4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Types'!$D$39:$F$39</c:f>
              <c:numCache>
                <c:formatCode>General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898-496C-9E43-B3AA5753D3BA}"/>
            </c:ext>
          </c:extLst>
        </c:ser>
        <c:ser>
          <c:idx val="13"/>
          <c:order val="13"/>
          <c:tx>
            <c:strRef>
              <c:f>'Weather Types'!$B$40</c:f>
              <c:strCache>
                <c:ptCount val="1"/>
                <c:pt idx="0">
                  <c:v>rain</c:v>
                </c:pt>
              </c:strCache>
            </c:strRef>
          </c:tx>
          <c:spPr>
            <a:ln w="28575" cap="rnd">
              <a:solidFill>
                <a:schemeClr val="accent4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Types'!$D$40:$F$40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898-496C-9E43-B3AA5753D3BA}"/>
            </c:ext>
          </c:extLst>
        </c:ser>
        <c:ser>
          <c:idx val="14"/>
          <c:order val="14"/>
          <c:tx>
            <c:strRef>
              <c:f>'Weather Types'!$B$41</c:f>
              <c:strCache>
                <c:ptCount val="1"/>
                <c:pt idx="0">
                  <c:v>rain with heavy falls</c:v>
                </c:pt>
              </c:strCache>
            </c:strRef>
          </c:tx>
          <c:spPr>
            <a:ln w="28575" cap="rnd">
              <a:solidFill>
                <a:schemeClr val="accent4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Types'!$D$26:$F$26</c:f>
              <c:strCache>
                <c:ptCount val="3"/>
                <c:pt idx="0">
                  <c:v>0 to 40</c:v>
                </c:pt>
                <c:pt idx="1">
                  <c:v>40 to 70</c:v>
                </c:pt>
                <c:pt idx="2">
                  <c:v>70 to 100</c:v>
                </c:pt>
              </c:strCache>
            </c:strRef>
          </c:cat>
          <c:val>
            <c:numRef>
              <c:f>'Weather Types'!$D$41:$F$41</c:f>
              <c:numCache>
                <c:formatCode>General</c:formatCode>
                <c:ptCount val="3"/>
                <c:pt idx="0">
                  <c:v>1E-3</c:v>
                </c:pt>
                <c:pt idx="1">
                  <c:v>0.1</c:v>
                </c:pt>
                <c:pt idx="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898-496C-9E43-B3AA5753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Weather High </a:t>
            </a:r>
            <a:r>
              <a:rPr lang="en-NZ" baseline="0"/>
              <a:t>Cloud</a:t>
            </a:r>
            <a:r>
              <a:rPr lang="en-NZ"/>
              <a:t>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'Weather Types'!$B$61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3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Types'!$D$61:$F$61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9-4251-B442-4BDBEC686C97}"/>
            </c:ext>
          </c:extLst>
        </c:ser>
        <c:ser>
          <c:idx val="1"/>
          <c:order val="1"/>
          <c:tx>
            <c:strRef>
              <c:f>'Weather Types'!$B$62</c:f>
              <c:strCache>
                <c:ptCount val="1"/>
                <c:pt idx="0">
                  <c:v>fine with a few clouds</c:v>
                </c:pt>
              </c:strCache>
            </c:strRef>
          </c:tx>
          <c:spPr>
            <a:ln w="28575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Types'!$D$62:$F$62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A9-4251-B442-4BDBEC686C97}"/>
            </c:ext>
          </c:extLst>
        </c:ser>
        <c:ser>
          <c:idx val="2"/>
          <c:order val="2"/>
          <c:tx>
            <c:strRef>
              <c:f>'Weather Types'!$B$63</c:f>
              <c:strCache>
                <c:ptCount val="1"/>
                <c:pt idx="0">
                  <c:v>fine with high cloud</c:v>
                </c:pt>
              </c:strCache>
            </c:strRef>
          </c:tx>
          <c:spPr>
            <a:ln w="28575" cap="rnd">
              <a:solidFill>
                <a:schemeClr val="accent3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Types'!$D$63:$F$63</c:f>
              <c:numCache>
                <c:formatCode>General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9-4251-B442-4BDBEC686C97}"/>
            </c:ext>
          </c:extLst>
        </c:ser>
        <c:ser>
          <c:idx val="3"/>
          <c:order val="3"/>
          <c:tx>
            <c:strRef>
              <c:f>'Weather Types'!$B$64</c:f>
              <c:strCache>
                <c:ptCount val="1"/>
                <c:pt idx="0">
                  <c:v>partly cloudy</c:v>
                </c:pt>
              </c:strCache>
            </c:strRef>
          </c:tx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Types'!$D$64:$F$64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CA9-4251-B442-4BDBEC686C97}"/>
            </c:ext>
          </c:extLst>
        </c:ser>
        <c:ser>
          <c:idx val="4"/>
          <c:order val="4"/>
          <c:tx>
            <c:strRef>
              <c:f>'Weather Types'!$B$65</c:f>
              <c:strCache>
                <c:ptCount val="1"/>
                <c:pt idx="0">
                  <c:v>mostly cloudy</c:v>
                </c:pt>
              </c:strCache>
            </c:strRef>
          </c:tx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Types'!$D$65:$F$65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A9-4251-B442-4BDBEC686C97}"/>
            </c:ext>
          </c:extLst>
        </c:ser>
        <c:ser>
          <c:idx val="5"/>
          <c:order val="5"/>
          <c:tx>
            <c:strRef>
              <c:f>'Weather Types'!$B$66</c:f>
              <c:strCache>
                <c:ptCount val="1"/>
                <c:pt idx="0">
                  <c:v>cloudy</c:v>
                </c:pt>
              </c:strCache>
            </c:strRef>
          </c:tx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Types'!$D$66:$F$66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CA9-4251-B442-4BDBEC686C97}"/>
            </c:ext>
          </c:extLst>
        </c:ser>
        <c:ser>
          <c:idx val="6"/>
          <c:order val="6"/>
          <c:tx>
            <c:strRef>
              <c:f>'Weather Types'!$B$67</c:f>
              <c:strCache>
                <c:ptCount val="1"/>
                <c:pt idx="0">
                  <c:v>patchy drizzle</c:v>
                </c:pt>
              </c:strCache>
            </c:strRef>
          </c:tx>
          <c:spPr>
            <a:ln w="28575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Types'!$D$67:$F$67</c:f>
              <c:numCache>
                <c:formatCode>General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A9-4251-B442-4BDBEC686C97}"/>
            </c:ext>
          </c:extLst>
        </c:ser>
        <c:ser>
          <c:idx val="7"/>
          <c:order val="7"/>
          <c:tx>
            <c:strRef>
              <c:f>'Weather Types'!$B$68</c:f>
              <c:strCache>
                <c:ptCount val="1"/>
                <c:pt idx="0">
                  <c:v>drizzle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Types'!$D$68:$F$68</c:f>
              <c:numCache>
                <c:formatCode>General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CA9-4251-B442-4BDBEC686C97}"/>
            </c:ext>
          </c:extLst>
        </c:ser>
        <c:ser>
          <c:idx val="8"/>
          <c:order val="8"/>
          <c:tx>
            <c:strRef>
              <c:f>'Weather Types'!$B$69</c:f>
              <c:strCache>
                <c:ptCount val="1"/>
                <c:pt idx="0">
                  <c:v>isolated showers</c:v>
                </c:pt>
              </c:strCache>
            </c:strRef>
          </c:tx>
          <c:spPr>
            <a:ln w="28575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Types'!$D$69:$F$69</c:f>
              <c:numCache>
                <c:formatCode>General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A9-4251-B442-4BDBEC686C97}"/>
            </c:ext>
          </c:extLst>
        </c:ser>
        <c:ser>
          <c:idx val="9"/>
          <c:order val="9"/>
          <c:tx>
            <c:strRef>
              <c:f>'Weather Types'!$B$70</c:f>
              <c:strCache>
                <c:ptCount val="1"/>
                <c:pt idx="0">
                  <c:v>a few showers</c:v>
                </c:pt>
              </c:strCache>
            </c:strRef>
          </c:tx>
          <c:spPr>
            <a:ln w="28575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Types'!$D$70:$F$70</c:f>
              <c:numCache>
                <c:formatCode>General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CA9-4251-B442-4BDBEC686C97}"/>
            </c:ext>
          </c:extLst>
        </c:ser>
        <c:ser>
          <c:idx val="10"/>
          <c:order val="10"/>
          <c:tx>
            <c:strRef>
              <c:f>'Weather Types'!$B$71</c:f>
              <c:strCache>
                <c:ptCount val="1"/>
                <c:pt idx="0">
                  <c:v>scattered rain</c:v>
                </c:pt>
              </c:strCache>
            </c:strRef>
          </c:tx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Types'!$D$71:$F$71</c:f>
              <c:numCache>
                <c:formatCode>General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A9-4251-B442-4BDBEC686C97}"/>
            </c:ext>
          </c:extLst>
        </c:ser>
        <c:ser>
          <c:idx val="11"/>
          <c:order val="11"/>
          <c:tx>
            <c:strRef>
              <c:f>'Weather Types'!$B$72</c:f>
              <c:strCache>
                <c:ptCount val="1"/>
                <c:pt idx="0">
                  <c:v>showers</c:v>
                </c:pt>
              </c:strCache>
            </c:strRef>
          </c:tx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Types'!$D$72:$F$72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CA9-4251-B442-4BDBEC686C97}"/>
            </c:ext>
          </c:extLst>
        </c:ser>
        <c:ser>
          <c:idx val="12"/>
          <c:order val="12"/>
          <c:tx>
            <c:strRef>
              <c:f>'Weather Types'!$B$73</c:f>
              <c:strCache>
                <c:ptCount val="1"/>
                <c:pt idx="0">
                  <c:v>showers, some heavy</c:v>
                </c:pt>
              </c:strCache>
            </c:strRef>
          </c:tx>
          <c:spPr>
            <a:ln w="28575" cap="rnd">
              <a:solidFill>
                <a:schemeClr val="accent3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Types'!$D$73:$F$73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A9-4251-B442-4BDBEC686C97}"/>
            </c:ext>
          </c:extLst>
        </c:ser>
        <c:ser>
          <c:idx val="13"/>
          <c:order val="13"/>
          <c:tx>
            <c:strRef>
              <c:f>'Weather Types'!$B$74</c:f>
              <c:strCache>
                <c:ptCount val="1"/>
                <c:pt idx="0">
                  <c:v>rain</c:v>
                </c:pt>
              </c:strCache>
            </c:strRef>
          </c:tx>
          <c:spPr>
            <a:ln w="28575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Types'!$D$74:$F$74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CA9-4251-B442-4BDBEC686C97}"/>
            </c:ext>
          </c:extLst>
        </c:ser>
        <c:ser>
          <c:idx val="14"/>
          <c:order val="14"/>
          <c:tx>
            <c:strRef>
              <c:f>'Weather Types'!$B$75</c:f>
              <c:strCache>
                <c:ptCount val="1"/>
                <c:pt idx="0">
                  <c:v>rain with heavy falls</c:v>
                </c:pt>
              </c:strCache>
            </c:strRef>
          </c:tx>
          <c:spPr>
            <a:ln w="28575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Types'!$D$75:$F$75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CA9-4251-B442-4BDBEC686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Weather High </a:t>
            </a:r>
            <a:r>
              <a:rPr lang="en-NZ" baseline="0"/>
              <a:t>Parameter Priorities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'Weather Types'!$B$61</c:f>
              <c:strCache>
                <c:ptCount val="1"/>
                <c:pt idx="0">
                  <c:v>fine</c:v>
                </c:pt>
              </c:strCache>
            </c:strRef>
          </c:tx>
          <c:spPr>
            <a:ln w="28575" cap="rnd">
              <a:solidFill>
                <a:schemeClr val="accent2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Types'!$D$61:$F$61</c:f>
              <c:numCache>
                <c:formatCode>General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0C-4B59-A273-35510F7C02CD}"/>
            </c:ext>
          </c:extLst>
        </c:ser>
        <c:ser>
          <c:idx val="1"/>
          <c:order val="1"/>
          <c:tx>
            <c:strRef>
              <c:f>'Weather Types'!$B$62</c:f>
              <c:strCache>
                <c:ptCount val="1"/>
                <c:pt idx="0">
                  <c:v>fine with a few clouds</c:v>
                </c:pt>
              </c:strCache>
            </c:strRef>
          </c:tx>
          <c:spPr>
            <a:ln w="28575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Types'!$D$62:$F$62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C-4B59-A273-35510F7C02CD}"/>
            </c:ext>
          </c:extLst>
        </c:ser>
        <c:ser>
          <c:idx val="2"/>
          <c:order val="2"/>
          <c:tx>
            <c:strRef>
              <c:f>'Weather Types'!$B$63</c:f>
              <c:strCache>
                <c:ptCount val="1"/>
                <c:pt idx="0">
                  <c:v>fine with high cloud</c:v>
                </c:pt>
              </c:strCache>
            </c:strRef>
          </c:tx>
          <c:spPr>
            <a:ln w="28575" cap="rnd">
              <a:solidFill>
                <a:schemeClr val="accent2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Types'!$D$63:$F$63</c:f>
              <c:numCache>
                <c:formatCode>General</c:formatCode>
                <c:ptCount val="3"/>
                <c:pt idx="0">
                  <c:v>0.3</c:v>
                </c:pt>
                <c:pt idx="1">
                  <c:v>0.1</c:v>
                </c:pt>
                <c:pt idx="2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0C-4B59-A273-35510F7C02CD}"/>
            </c:ext>
          </c:extLst>
        </c:ser>
        <c:ser>
          <c:idx val="3"/>
          <c:order val="3"/>
          <c:tx>
            <c:strRef>
              <c:f>'Weather Types'!$B$64</c:f>
              <c:strCache>
                <c:ptCount val="1"/>
                <c:pt idx="0">
                  <c:v>partly cloudy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Types'!$D$64:$F$64</c:f>
              <c:numCache>
                <c:formatCode>General</c:formatCode>
                <c:ptCount val="3"/>
                <c:pt idx="0">
                  <c:v>0.4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0C-4B59-A273-35510F7C02CD}"/>
            </c:ext>
          </c:extLst>
        </c:ser>
        <c:ser>
          <c:idx val="4"/>
          <c:order val="4"/>
          <c:tx>
            <c:strRef>
              <c:f>'Weather Types'!$B$65</c:f>
              <c:strCache>
                <c:ptCount val="1"/>
                <c:pt idx="0">
                  <c:v>mostly cloudy</c:v>
                </c:pt>
              </c:strCache>
            </c:strRef>
          </c:tx>
          <c:spPr>
            <a:ln w="28575" cap="rnd">
              <a:solidFill>
                <a:schemeClr val="accent2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Types'!$D$65:$F$65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0C-4B59-A273-35510F7C02CD}"/>
            </c:ext>
          </c:extLst>
        </c:ser>
        <c:ser>
          <c:idx val="5"/>
          <c:order val="5"/>
          <c:tx>
            <c:strRef>
              <c:f>'Weather Types'!$B$66</c:f>
              <c:strCache>
                <c:ptCount val="1"/>
                <c:pt idx="0">
                  <c:v>cloudy</c:v>
                </c:pt>
              </c:strCache>
            </c:strRef>
          </c:tx>
          <c:spPr>
            <a:ln w="28575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Types'!$D$66:$F$66</c:f>
              <c:numCache>
                <c:formatCode>General</c:formatCode>
                <c:ptCount val="3"/>
                <c:pt idx="0">
                  <c:v>0.5</c:v>
                </c:pt>
                <c:pt idx="1">
                  <c:v>0.4</c:v>
                </c:pt>
                <c:pt idx="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0C-4B59-A273-35510F7C02CD}"/>
            </c:ext>
          </c:extLst>
        </c:ser>
        <c:ser>
          <c:idx val="6"/>
          <c:order val="6"/>
          <c:tx>
            <c:strRef>
              <c:f>'Weather Types'!$B$67</c:f>
              <c:strCache>
                <c:ptCount val="1"/>
                <c:pt idx="0">
                  <c:v>patchy drizzle</c:v>
                </c:pt>
              </c:strCache>
            </c:strRef>
          </c:tx>
          <c:spPr>
            <a:ln w="28575" cap="rnd">
              <a:solidFill>
                <a:schemeClr val="accent2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Types'!$D$67:$F$67</c:f>
              <c:numCache>
                <c:formatCode>General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0C-4B59-A273-35510F7C02CD}"/>
            </c:ext>
          </c:extLst>
        </c:ser>
        <c:ser>
          <c:idx val="7"/>
          <c:order val="7"/>
          <c:tx>
            <c:strRef>
              <c:f>'Weather Types'!$B$68</c:f>
              <c:strCache>
                <c:ptCount val="1"/>
                <c:pt idx="0">
                  <c:v>drizzle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Types'!$D$68:$F$68</c:f>
              <c:numCache>
                <c:formatCode>General</c:formatCode>
                <c:ptCount val="3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0C-4B59-A273-35510F7C02CD}"/>
            </c:ext>
          </c:extLst>
        </c:ser>
        <c:ser>
          <c:idx val="8"/>
          <c:order val="8"/>
          <c:tx>
            <c:strRef>
              <c:f>'Weather Types'!$B$69</c:f>
              <c:strCache>
                <c:ptCount val="1"/>
                <c:pt idx="0">
                  <c:v>isolated showers</c:v>
                </c:pt>
              </c:strCache>
            </c:strRef>
          </c:tx>
          <c:spPr>
            <a:ln w="28575" cap="rnd">
              <a:solidFill>
                <a:schemeClr val="accent2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Types'!$D$69:$F$69</c:f>
              <c:numCache>
                <c:formatCode>General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0C-4B59-A273-35510F7C02CD}"/>
            </c:ext>
          </c:extLst>
        </c:ser>
        <c:ser>
          <c:idx val="9"/>
          <c:order val="9"/>
          <c:tx>
            <c:strRef>
              <c:f>'Weather Types'!$B$70</c:f>
              <c:strCache>
                <c:ptCount val="1"/>
                <c:pt idx="0">
                  <c:v>a few showers</c:v>
                </c:pt>
              </c:strCache>
            </c:strRef>
          </c:tx>
          <c:spPr>
            <a:ln w="28575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Types'!$D$70:$F$70</c:f>
              <c:numCache>
                <c:formatCode>General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0C-4B59-A273-35510F7C02CD}"/>
            </c:ext>
          </c:extLst>
        </c:ser>
        <c:ser>
          <c:idx val="10"/>
          <c:order val="10"/>
          <c:tx>
            <c:strRef>
              <c:f>'Weather Types'!$B$71</c:f>
              <c:strCache>
                <c:ptCount val="1"/>
                <c:pt idx="0">
                  <c:v>scattered rain</c:v>
                </c:pt>
              </c:strCache>
            </c:strRef>
          </c:tx>
          <c:spPr>
            <a:ln w="28575" cap="rnd">
              <a:solidFill>
                <a:schemeClr val="accent2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Types'!$D$71:$F$71</c:f>
              <c:numCache>
                <c:formatCode>General</c:formatCode>
                <c:ptCount val="3"/>
                <c:pt idx="0">
                  <c:v>0.7</c:v>
                </c:pt>
                <c:pt idx="1">
                  <c:v>0.3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0C-4B59-A273-35510F7C02CD}"/>
            </c:ext>
          </c:extLst>
        </c:ser>
        <c:ser>
          <c:idx val="11"/>
          <c:order val="11"/>
          <c:tx>
            <c:strRef>
              <c:f>'Weather Types'!$B$72</c:f>
              <c:strCache>
                <c:ptCount val="1"/>
                <c:pt idx="0">
                  <c:v>showers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Types'!$D$72:$F$72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0C-4B59-A273-35510F7C02CD}"/>
            </c:ext>
          </c:extLst>
        </c:ser>
        <c:ser>
          <c:idx val="12"/>
          <c:order val="12"/>
          <c:tx>
            <c:strRef>
              <c:f>'Weather Types'!$B$73</c:f>
              <c:strCache>
                <c:ptCount val="1"/>
                <c:pt idx="0">
                  <c:v>showers, some heavy</c:v>
                </c:pt>
              </c:strCache>
            </c:strRef>
          </c:tx>
          <c:spPr>
            <a:ln w="28575" cap="rnd">
              <a:solidFill>
                <a:schemeClr val="accent2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Types'!$D$73:$F$73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0C-4B59-A273-35510F7C02CD}"/>
            </c:ext>
          </c:extLst>
        </c:ser>
        <c:ser>
          <c:idx val="13"/>
          <c:order val="13"/>
          <c:tx>
            <c:strRef>
              <c:f>'Weather Types'!$B$74</c:f>
              <c:strCache>
                <c:ptCount val="1"/>
                <c:pt idx="0">
                  <c:v>rain</c:v>
                </c:pt>
              </c:strCache>
            </c:strRef>
          </c:tx>
          <c:spPr>
            <a:ln w="28575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Types'!$D$74:$F$74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20C-4B59-A273-35510F7C02CD}"/>
            </c:ext>
          </c:extLst>
        </c:ser>
        <c:ser>
          <c:idx val="14"/>
          <c:order val="14"/>
          <c:tx>
            <c:strRef>
              <c:f>'Weather Types'!$B$75</c:f>
              <c:strCache>
                <c:ptCount val="1"/>
                <c:pt idx="0">
                  <c:v>rain with heavy falls</c:v>
                </c:pt>
              </c:strCache>
            </c:strRef>
          </c:tx>
          <c:spPr>
            <a:ln w="28575" cap="rnd">
              <a:solidFill>
                <a:schemeClr val="accent2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'Weather Types'!$D$60:$F$60</c:f>
              <c:strCache>
                <c:ptCount val="3"/>
                <c:pt idx="0">
                  <c:v>Precip</c:v>
                </c:pt>
                <c:pt idx="1">
                  <c:v>Cloud Cover</c:v>
                </c:pt>
                <c:pt idx="2">
                  <c:v>High Cloud</c:v>
                </c:pt>
              </c:strCache>
            </c:strRef>
          </c:cat>
          <c:val>
            <c:numRef>
              <c:f>'Weather Types'!$D$75:$F$75</c:f>
              <c:numCache>
                <c:formatCode>General</c:formatCode>
                <c:ptCount val="3"/>
                <c:pt idx="0">
                  <c:v>0.8</c:v>
                </c:pt>
                <c:pt idx="1">
                  <c:v>0.2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0C-4B59-A273-35510F7C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U Wind</a:t>
            </a:r>
            <a:r>
              <a:rPr lang="en-NZ" baseline="0"/>
              <a:t> Component</a:t>
            </a:r>
            <a:r>
              <a:rPr lang="en-NZ"/>
              <a:t>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78205318674786E-2"/>
          <c:y val="8.9915168678629198E-2"/>
          <c:w val="0.48512623186252651"/>
          <c:h val="0.80244042995761011"/>
        </c:manualLayout>
      </c:layout>
      <c:lineChart>
        <c:grouping val="standard"/>
        <c:varyColors val="0"/>
        <c:ser>
          <c:idx val="0"/>
          <c:order val="0"/>
          <c:tx>
            <c:strRef>
              <c:f>'Wind Types'!$B$10</c:f>
              <c:strCache>
                <c:ptCount val="1"/>
                <c:pt idx="0">
                  <c:v>light winds</c:v>
                </c:pt>
              </c:strCache>
            </c:strRef>
          </c:tx>
          <c:spPr>
            <a:ln w="28575" cap="rnd">
              <a:solidFill>
                <a:schemeClr val="accent5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Types'!$D$10:$Q$10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B-4ADC-8A2D-DD7C698C702C}"/>
            </c:ext>
          </c:extLst>
        </c:ser>
        <c:ser>
          <c:idx val="1"/>
          <c:order val="1"/>
          <c:tx>
            <c:strRef>
              <c:f>'Wind Types'!$B$11</c:f>
              <c:strCache>
                <c:ptCount val="1"/>
                <c:pt idx="0">
                  <c:v>northerly breezes</c:v>
                </c:pt>
              </c:strCache>
            </c:strRef>
          </c:tx>
          <c:spPr>
            <a:ln w="28575" cap="rnd">
              <a:solidFill>
                <a:schemeClr val="accent5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Types'!$D$11:$Q$11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B-4ADC-8A2D-DD7C698C702C}"/>
            </c:ext>
          </c:extLst>
        </c:ser>
        <c:ser>
          <c:idx val="2"/>
          <c:order val="2"/>
          <c:tx>
            <c:strRef>
              <c:f>'Wind Types'!$B$12</c:f>
              <c:strCache>
                <c:ptCount val="1"/>
                <c:pt idx="0">
                  <c:v>northeasterly breezes</c:v>
                </c:pt>
              </c:strCache>
            </c:strRef>
          </c:tx>
          <c:spPr>
            <a:ln w="28575" cap="rnd">
              <a:solidFill>
                <a:schemeClr val="accent5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Types'!$D$12:$Q$12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5.000000000000001E-3</c:v>
                </c:pt>
                <c:pt idx="4">
                  <c:v>6.0999999999999999E-2</c:v>
                </c:pt>
                <c:pt idx="5">
                  <c:v>0.23500000000000001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2.4E-2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B-4ADC-8A2D-DD7C698C702C}"/>
            </c:ext>
          </c:extLst>
        </c:ser>
        <c:ser>
          <c:idx val="3"/>
          <c:order val="3"/>
          <c:tx>
            <c:strRef>
              <c:f>'Wind Types'!$B$13</c:f>
              <c:strCache>
                <c:ptCount val="1"/>
                <c:pt idx="0">
                  <c:v>easterly breezes</c:v>
                </c:pt>
              </c:strCache>
            </c:strRef>
          </c:tx>
          <c:spPr>
            <a:ln w="28575" cap="rnd">
              <a:solidFill>
                <a:schemeClr val="accent5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Types'!$D$13:$Q$13</c:f>
              <c:numCache>
                <c:formatCode>General</c:formatCode>
                <c:ptCount val="1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1.4000000000000002E-2</c:v>
                </c:pt>
                <c:pt idx="4">
                  <c:v>9.8000000000000004E-2</c:v>
                </c:pt>
                <c:pt idx="5">
                  <c:v>0.29900000000000004</c:v>
                </c:pt>
                <c:pt idx="6">
                  <c:v>0.22900000000000001</c:v>
                </c:pt>
                <c:pt idx="7">
                  <c:v>0.22900000000000001</c:v>
                </c:pt>
                <c:pt idx="8">
                  <c:v>1.4000000000000002E-2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B-4ADC-8A2D-DD7C698C702C}"/>
            </c:ext>
          </c:extLst>
        </c:ser>
        <c:ser>
          <c:idx val="4"/>
          <c:order val="4"/>
          <c:tx>
            <c:strRef>
              <c:f>'Wind Types'!$B$14</c:f>
              <c:strCache>
                <c:ptCount val="1"/>
                <c:pt idx="0">
                  <c:v>southeasterly breezes</c:v>
                </c:pt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Types'!$D$14:$Q$14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5.000000000000001E-3</c:v>
                </c:pt>
                <c:pt idx="4">
                  <c:v>6.0999999999999999E-2</c:v>
                </c:pt>
                <c:pt idx="5">
                  <c:v>0.23500000000000001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2.4E-2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B-4ADC-8A2D-DD7C698C702C}"/>
            </c:ext>
          </c:extLst>
        </c:ser>
        <c:ser>
          <c:idx val="5"/>
          <c:order val="5"/>
          <c:tx>
            <c:strRef>
              <c:f>'Wind Types'!$B$15</c:f>
              <c:strCache>
                <c:ptCount val="1"/>
                <c:pt idx="0">
                  <c:v>southerly breezes</c:v>
                </c:pt>
              </c:strCache>
            </c:strRef>
          </c:tx>
          <c:spPr>
            <a:ln w="28575" cap="rnd">
              <a:solidFill>
                <a:schemeClr val="accent5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Types'!$D$15:$Q$15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B-4ADC-8A2D-DD7C698C702C}"/>
            </c:ext>
          </c:extLst>
        </c:ser>
        <c:ser>
          <c:idx val="6"/>
          <c:order val="6"/>
          <c:tx>
            <c:strRef>
              <c:f>'Wind Types'!$B$16</c:f>
              <c:strCache>
                <c:ptCount val="1"/>
                <c:pt idx="0">
                  <c:v>southwesterly breezes</c:v>
                </c:pt>
              </c:strCache>
            </c:strRef>
          </c:tx>
          <c:spPr>
            <a:ln w="28575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Types'!$D$16:$Q$16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2.4E-2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0.23500000000000001</c:v>
                </c:pt>
                <c:pt idx="9">
                  <c:v>6.0999999999999999E-2</c:v>
                </c:pt>
                <c:pt idx="10">
                  <c:v>5.000000000000001E-3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B-4ADC-8A2D-DD7C698C702C}"/>
            </c:ext>
          </c:extLst>
        </c:ser>
        <c:ser>
          <c:idx val="7"/>
          <c:order val="7"/>
          <c:tx>
            <c:strRef>
              <c:f>'Wind Types'!$B$17</c:f>
              <c:strCache>
                <c:ptCount val="1"/>
                <c:pt idx="0">
                  <c:v>westerly breezes</c:v>
                </c:pt>
              </c:strCache>
            </c:strRef>
          </c:tx>
          <c:spPr>
            <a:ln w="28575" cap="rnd">
              <a:solidFill>
                <a:schemeClr val="accent5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Types'!$D$17:$Q$17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1.4000000000000002E-2</c:v>
                </c:pt>
                <c:pt idx="6">
                  <c:v>0.22900000000000001</c:v>
                </c:pt>
                <c:pt idx="7">
                  <c:v>0.22900000000000001</c:v>
                </c:pt>
                <c:pt idx="8">
                  <c:v>0.29900000000000004</c:v>
                </c:pt>
                <c:pt idx="9">
                  <c:v>9.8000000000000004E-2</c:v>
                </c:pt>
                <c:pt idx="10">
                  <c:v>1.4000000000000002E-2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FB-4ADC-8A2D-DD7C698C702C}"/>
            </c:ext>
          </c:extLst>
        </c:ser>
        <c:ser>
          <c:idx val="8"/>
          <c:order val="8"/>
          <c:tx>
            <c:strRef>
              <c:f>'Wind Types'!$B$18</c:f>
              <c:strCache>
                <c:ptCount val="1"/>
                <c:pt idx="0">
                  <c:v>northwesterly breezes</c:v>
                </c:pt>
              </c:strCache>
            </c:strRef>
          </c:tx>
          <c:spPr>
            <a:ln w="28575" cap="rnd">
              <a:solidFill>
                <a:schemeClr val="accent5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Types'!$D$18:$Q$18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2.4E-2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0.23500000000000001</c:v>
                </c:pt>
                <c:pt idx="9">
                  <c:v>6.0999999999999999E-2</c:v>
                </c:pt>
                <c:pt idx="10">
                  <c:v>5.000000000000001E-3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FB-4ADC-8A2D-DD7C698C702C}"/>
            </c:ext>
          </c:extLst>
        </c:ser>
        <c:ser>
          <c:idx val="9"/>
          <c:order val="9"/>
          <c:tx>
            <c:strRef>
              <c:f>'Wind Types'!$B$19</c:f>
              <c:strCache>
                <c:ptCount val="1"/>
                <c:pt idx="0">
                  <c:v>northerlies</c:v>
                </c:pt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Types'!$D$19:$Q$19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FB-4ADC-8A2D-DD7C698C702C}"/>
            </c:ext>
          </c:extLst>
        </c:ser>
        <c:ser>
          <c:idx val="10"/>
          <c:order val="10"/>
          <c:tx>
            <c:strRef>
              <c:f>'Wind Types'!$B$20</c:f>
              <c:strCache>
                <c:ptCount val="1"/>
                <c:pt idx="0">
                  <c:v>northeasterlies</c:v>
                </c:pt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Types'!$D$20:$Q$20</c:f>
              <c:numCache>
                <c:formatCode>General</c:formatCode>
                <c:ptCount val="1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0.17100000000000001</c:v>
                </c:pt>
                <c:pt idx="5">
                  <c:v>0.36200000000000004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FB-4ADC-8A2D-DD7C698C702C}"/>
            </c:ext>
          </c:extLst>
        </c:ser>
        <c:ser>
          <c:idx val="11"/>
          <c:order val="11"/>
          <c:tx>
            <c:strRef>
              <c:f>'Wind Types'!$B$21</c:f>
              <c:strCache>
                <c:ptCount val="1"/>
                <c:pt idx="0">
                  <c:v>easterlies</c:v>
                </c:pt>
              </c:strCache>
            </c:strRef>
          </c:tx>
          <c:spPr>
            <a:ln w="28575" cap="rnd">
              <a:solidFill>
                <a:schemeClr val="accent5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Types'!$D$21:$Q$21</c:f>
              <c:numCache>
                <c:formatCode>General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1.4000000000000002E-2</c:v>
                </c:pt>
                <c:pt idx="3">
                  <c:v>9.8000000000000004E-2</c:v>
                </c:pt>
                <c:pt idx="4">
                  <c:v>0.29900000000000004</c:v>
                </c:pt>
                <c:pt idx="5">
                  <c:v>0.35500000000000004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6FB-4ADC-8A2D-DD7C698C702C}"/>
            </c:ext>
          </c:extLst>
        </c:ser>
        <c:ser>
          <c:idx val="12"/>
          <c:order val="12"/>
          <c:tx>
            <c:strRef>
              <c:f>'Wind Types'!$B$22</c:f>
              <c:strCache>
                <c:ptCount val="1"/>
                <c:pt idx="0">
                  <c:v>southeasterlies</c:v>
                </c:pt>
              </c:strCache>
            </c:strRef>
          </c:tx>
          <c:spPr>
            <a:ln w="28575" cap="rnd">
              <a:solidFill>
                <a:schemeClr val="accent5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Types'!$D$22:$Q$22</c:f>
              <c:numCache>
                <c:formatCode>General</c:formatCode>
                <c:ptCount val="1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0.17100000000000001</c:v>
                </c:pt>
                <c:pt idx="5">
                  <c:v>0.36200000000000004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6FB-4ADC-8A2D-DD7C698C702C}"/>
            </c:ext>
          </c:extLst>
        </c:ser>
        <c:ser>
          <c:idx val="13"/>
          <c:order val="13"/>
          <c:tx>
            <c:strRef>
              <c:f>'Wind Types'!$B$23</c:f>
              <c:strCache>
                <c:ptCount val="1"/>
                <c:pt idx="0">
                  <c:v>southerlies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Types'!$D$23:$Q$23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FB-4ADC-8A2D-DD7C698C702C}"/>
            </c:ext>
          </c:extLst>
        </c:ser>
        <c:ser>
          <c:idx val="14"/>
          <c:order val="14"/>
          <c:tx>
            <c:strRef>
              <c:f>'Wind Types'!$B$24</c:f>
              <c:strCache>
                <c:ptCount val="1"/>
                <c:pt idx="0">
                  <c:v>southwesterlies</c:v>
                </c:pt>
              </c:strCache>
            </c:strRef>
          </c:tx>
          <c:spPr>
            <a:ln w="28575" cap="rnd">
              <a:solidFill>
                <a:schemeClr val="accent5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Types'!$D$24:$Q$24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0.36200000000000004</c:v>
                </c:pt>
                <c:pt idx="9">
                  <c:v>0.17100000000000001</c:v>
                </c:pt>
                <c:pt idx="10">
                  <c:v>3.3000000000000002E-2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FB-4ADC-8A2D-DD7C698C702C}"/>
            </c:ext>
          </c:extLst>
        </c:ser>
        <c:ser>
          <c:idx val="15"/>
          <c:order val="15"/>
          <c:tx>
            <c:strRef>
              <c:f>'Wind Types'!$B$25</c:f>
              <c:strCache>
                <c:ptCount val="1"/>
                <c:pt idx="0">
                  <c:v>westerlies</c:v>
                </c:pt>
              </c:strCache>
            </c:strRef>
          </c:tx>
          <c:spPr>
            <a:ln w="28575" cap="rnd">
              <a:solidFill>
                <a:schemeClr val="accent5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Types'!$D$25:$Q$25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0.35500000000000004</c:v>
                </c:pt>
                <c:pt idx="9">
                  <c:v>0.29900000000000004</c:v>
                </c:pt>
                <c:pt idx="10">
                  <c:v>9.8000000000000004E-2</c:v>
                </c:pt>
                <c:pt idx="11">
                  <c:v>1.4000000000000002E-2</c:v>
                </c:pt>
                <c:pt idx="12">
                  <c:v>3.0000000000000001E-3</c:v>
                </c:pt>
                <c:pt idx="1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6FB-4ADC-8A2D-DD7C698C702C}"/>
            </c:ext>
          </c:extLst>
        </c:ser>
        <c:ser>
          <c:idx val="16"/>
          <c:order val="16"/>
          <c:tx>
            <c:strRef>
              <c:f>'Wind Types'!$B$26</c:f>
              <c:strCache>
                <c:ptCount val="1"/>
                <c:pt idx="0">
                  <c:v>northwesterlies</c:v>
                </c:pt>
              </c:strCache>
            </c:strRef>
          </c:tx>
          <c:spPr>
            <a:ln w="28575" cap="rnd">
              <a:solidFill>
                <a:schemeClr val="accent5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Types'!$D$26:$Q$26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0.36200000000000004</c:v>
                </c:pt>
                <c:pt idx="9">
                  <c:v>0.17100000000000001</c:v>
                </c:pt>
                <c:pt idx="10">
                  <c:v>3.3000000000000002E-2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FB-4ADC-8A2D-DD7C698C702C}"/>
            </c:ext>
          </c:extLst>
        </c:ser>
        <c:ser>
          <c:idx val="17"/>
          <c:order val="17"/>
          <c:tx>
            <c:strRef>
              <c:f>'Wind Types'!$B$27</c:f>
              <c:strCache>
                <c:ptCount val="1"/>
                <c:pt idx="0">
                  <c:v>fresh northerlies</c:v>
                </c:pt>
              </c:strCache>
            </c:strRef>
          </c:tx>
          <c:spPr>
            <a:ln w="28575" cap="rnd">
              <a:solidFill>
                <a:schemeClr val="accent5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Types'!$D$27:$Q$27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6FB-4ADC-8A2D-DD7C698C702C}"/>
            </c:ext>
          </c:extLst>
        </c:ser>
        <c:ser>
          <c:idx val="18"/>
          <c:order val="18"/>
          <c:tx>
            <c:strRef>
              <c:f>'Wind Types'!$B$28</c:f>
              <c:strCache>
                <c:ptCount val="1"/>
                <c:pt idx="0">
                  <c:v>fresh northeasterlies</c:v>
                </c:pt>
              </c:strCache>
            </c:strRef>
          </c:tx>
          <c:spPr>
            <a:ln w="28575" cap="rnd">
              <a:solidFill>
                <a:schemeClr val="accent5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Types'!$D$28:$Q$28</c:f>
              <c:numCache>
                <c:formatCode>General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2.4E-2</c:v>
                </c:pt>
                <c:pt idx="3">
                  <c:v>0.11599999999999999</c:v>
                </c:pt>
                <c:pt idx="4">
                  <c:v>0.31700000000000006</c:v>
                </c:pt>
                <c:pt idx="5">
                  <c:v>0.33700000000000002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FB-4ADC-8A2D-DD7C698C702C}"/>
            </c:ext>
          </c:extLst>
        </c:ser>
        <c:ser>
          <c:idx val="19"/>
          <c:order val="19"/>
          <c:tx>
            <c:strRef>
              <c:f>'Wind Types'!$B$29</c:f>
              <c:strCache>
                <c:ptCount val="1"/>
                <c:pt idx="0">
                  <c:v>fresh easterlies</c:v>
                </c:pt>
              </c:strCache>
            </c:strRef>
          </c:tx>
          <c:spPr>
            <a:ln w="28575" cap="rnd">
              <a:solidFill>
                <a:schemeClr val="accent5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Types'!$D$29:$Q$29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1.4000000000000002E-2</c:v>
                </c:pt>
                <c:pt idx="2">
                  <c:v>9.8000000000000004E-2</c:v>
                </c:pt>
                <c:pt idx="3">
                  <c:v>0.29900000000000004</c:v>
                </c:pt>
                <c:pt idx="4">
                  <c:v>0.35500000000000004</c:v>
                </c:pt>
                <c:pt idx="5">
                  <c:v>0.16600000000000004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6FB-4ADC-8A2D-DD7C698C702C}"/>
            </c:ext>
          </c:extLst>
        </c:ser>
        <c:ser>
          <c:idx val="20"/>
          <c:order val="20"/>
          <c:tx>
            <c:strRef>
              <c:f>'Wind Types'!$B$30</c:f>
              <c:strCache>
                <c:ptCount val="1"/>
                <c:pt idx="0">
                  <c:v>fresh southeasterlies</c:v>
                </c:pt>
              </c:strCache>
            </c:strRef>
          </c:tx>
          <c:spPr>
            <a:ln w="28575" cap="rnd">
              <a:solidFill>
                <a:schemeClr val="accent5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Types'!$D$30:$Q$30</c:f>
              <c:numCache>
                <c:formatCode>General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2.4E-2</c:v>
                </c:pt>
                <c:pt idx="3">
                  <c:v>0.11599999999999999</c:v>
                </c:pt>
                <c:pt idx="4">
                  <c:v>0.31700000000000006</c:v>
                </c:pt>
                <c:pt idx="5">
                  <c:v>0.33700000000000002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6FB-4ADC-8A2D-DD7C698C702C}"/>
            </c:ext>
          </c:extLst>
        </c:ser>
        <c:ser>
          <c:idx val="21"/>
          <c:order val="21"/>
          <c:tx>
            <c:strRef>
              <c:f>'Wind Types'!$B$31</c:f>
              <c:strCache>
                <c:ptCount val="1"/>
                <c:pt idx="0">
                  <c:v>fresh southerlies</c:v>
                </c:pt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Types'!$D$31:$Q$31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6FB-4ADC-8A2D-DD7C698C702C}"/>
            </c:ext>
          </c:extLst>
        </c:ser>
        <c:ser>
          <c:idx val="22"/>
          <c:order val="22"/>
          <c:tx>
            <c:strRef>
              <c:f>'Wind Types'!$B$32</c:f>
              <c:strCache>
                <c:ptCount val="1"/>
                <c:pt idx="0">
                  <c:v>fresh southwesterlies</c:v>
                </c:pt>
              </c:strCache>
            </c:strRef>
          </c:tx>
          <c:spPr>
            <a:ln w="28575" cap="rnd">
              <a:solidFill>
                <a:schemeClr val="accent5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Types'!$D$32:$Q$32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0.33700000000000002</c:v>
                </c:pt>
                <c:pt idx="9">
                  <c:v>0.31700000000000006</c:v>
                </c:pt>
                <c:pt idx="10">
                  <c:v>0.11599999999999999</c:v>
                </c:pt>
                <c:pt idx="11">
                  <c:v>2.4E-2</c:v>
                </c:pt>
                <c:pt idx="12">
                  <c:v>3.0000000000000001E-3</c:v>
                </c:pt>
                <c:pt idx="1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6FB-4ADC-8A2D-DD7C698C702C}"/>
            </c:ext>
          </c:extLst>
        </c:ser>
        <c:ser>
          <c:idx val="23"/>
          <c:order val="23"/>
          <c:tx>
            <c:strRef>
              <c:f>'Wind Types'!$B$33</c:f>
              <c:strCache>
                <c:ptCount val="1"/>
                <c:pt idx="0">
                  <c:v>fresh westerlies</c:v>
                </c:pt>
              </c:strCache>
            </c:strRef>
          </c:tx>
          <c:spPr>
            <a:ln w="28575" cap="rnd">
              <a:solidFill>
                <a:schemeClr val="accent5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Types'!$D$33:$Q$33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0.16600000000000004</c:v>
                </c:pt>
                <c:pt idx="9">
                  <c:v>0.35500000000000004</c:v>
                </c:pt>
                <c:pt idx="10">
                  <c:v>0.29900000000000004</c:v>
                </c:pt>
                <c:pt idx="11">
                  <c:v>9.8000000000000004E-2</c:v>
                </c:pt>
                <c:pt idx="12">
                  <c:v>1.4000000000000002E-2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6FB-4ADC-8A2D-DD7C698C702C}"/>
            </c:ext>
          </c:extLst>
        </c:ser>
        <c:ser>
          <c:idx val="24"/>
          <c:order val="24"/>
          <c:tx>
            <c:strRef>
              <c:f>'Wind Types'!$B$34</c:f>
              <c:strCache>
                <c:ptCount val="1"/>
                <c:pt idx="0">
                  <c:v>fresh northwesterlies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Types'!$D$34:$Q$34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0.33700000000000002</c:v>
                </c:pt>
                <c:pt idx="9">
                  <c:v>0.31700000000000006</c:v>
                </c:pt>
                <c:pt idx="10">
                  <c:v>0.11599999999999999</c:v>
                </c:pt>
                <c:pt idx="11">
                  <c:v>2.4E-2</c:v>
                </c:pt>
                <c:pt idx="12">
                  <c:v>3.0000000000000001E-3</c:v>
                </c:pt>
                <c:pt idx="1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6FB-4ADC-8A2D-DD7C698C702C}"/>
            </c:ext>
          </c:extLst>
        </c:ser>
        <c:ser>
          <c:idx val="25"/>
          <c:order val="25"/>
          <c:tx>
            <c:strRef>
              <c:f>'Wind Types'!$B$35</c:f>
              <c:strCache>
                <c:ptCount val="1"/>
                <c:pt idx="0">
                  <c:v>strong northerlies</c:v>
                </c:pt>
              </c:strCache>
            </c:strRef>
          </c:tx>
          <c:spPr>
            <a:ln w="28575" cap="rnd">
              <a:solidFill>
                <a:schemeClr val="accent5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Types'!$D$35:$Q$35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6FB-4ADC-8A2D-DD7C698C702C}"/>
            </c:ext>
          </c:extLst>
        </c:ser>
        <c:ser>
          <c:idx val="26"/>
          <c:order val="26"/>
          <c:tx>
            <c:strRef>
              <c:f>'Wind Types'!$B$36</c:f>
              <c:strCache>
                <c:ptCount val="1"/>
                <c:pt idx="0">
                  <c:v>strong northeasterlies</c:v>
                </c:pt>
              </c:strCache>
            </c:strRef>
          </c:tx>
          <c:spPr>
            <a:ln w="28575" cap="rnd">
              <a:solidFill>
                <a:schemeClr val="accent5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Types'!$D$36:$Q$36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1.4000000000000002E-2</c:v>
                </c:pt>
                <c:pt idx="2">
                  <c:v>7.0000000000000021E-2</c:v>
                </c:pt>
                <c:pt idx="3">
                  <c:v>0.26200000000000007</c:v>
                </c:pt>
                <c:pt idx="4">
                  <c:v>0.36300000000000004</c:v>
                </c:pt>
                <c:pt idx="5">
                  <c:v>0.20200000000000001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6FB-4ADC-8A2D-DD7C698C702C}"/>
            </c:ext>
          </c:extLst>
        </c:ser>
        <c:ser>
          <c:idx val="27"/>
          <c:order val="27"/>
          <c:tx>
            <c:strRef>
              <c:f>'Wind Types'!$B$37</c:f>
              <c:strCache>
                <c:ptCount val="1"/>
                <c:pt idx="0">
                  <c:v>strong easterlies</c:v>
                </c:pt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Types'!$D$37:$Q$37</c:f>
              <c:numCache>
                <c:formatCode>General</c:formatCode>
                <c:ptCount val="14"/>
                <c:pt idx="0">
                  <c:v>1.4000000000000002E-2</c:v>
                </c:pt>
                <c:pt idx="1">
                  <c:v>9.8000000000000004E-2</c:v>
                </c:pt>
                <c:pt idx="2">
                  <c:v>0.29900000000000004</c:v>
                </c:pt>
                <c:pt idx="3">
                  <c:v>0.35500000000000004</c:v>
                </c:pt>
                <c:pt idx="4">
                  <c:v>0.16600000000000004</c:v>
                </c:pt>
                <c:pt idx="5">
                  <c:v>0.04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6FB-4ADC-8A2D-DD7C698C702C}"/>
            </c:ext>
          </c:extLst>
        </c:ser>
        <c:ser>
          <c:idx val="28"/>
          <c:order val="28"/>
          <c:tx>
            <c:strRef>
              <c:f>'Wind Types'!$B$38</c:f>
              <c:strCache>
                <c:ptCount val="1"/>
                <c:pt idx="0">
                  <c:v>strong southeasterlies</c:v>
                </c:pt>
              </c:strCache>
            </c:strRef>
          </c:tx>
          <c:spPr>
            <a:ln w="28575" cap="rnd">
              <a:solidFill>
                <a:schemeClr val="accent5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Types'!$D$38:$Q$38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1.4000000000000002E-2</c:v>
                </c:pt>
                <c:pt idx="2">
                  <c:v>7.0000000000000021E-2</c:v>
                </c:pt>
                <c:pt idx="3">
                  <c:v>0.26200000000000007</c:v>
                </c:pt>
                <c:pt idx="4">
                  <c:v>0.36300000000000004</c:v>
                </c:pt>
                <c:pt idx="5">
                  <c:v>0.20200000000000001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6FB-4ADC-8A2D-DD7C698C702C}"/>
            </c:ext>
          </c:extLst>
        </c:ser>
        <c:ser>
          <c:idx val="29"/>
          <c:order val="29"/>
          <c:tx>
            <c:strRef>
              <c:f>'Wind Types'!$B$39</c:f>
              <c:strCache>
                <c:ptCount val="1"/>
                <c:pt idx="0">
                  <c:v>strong southerlies</c:v>
                </c:pt>
              </c:strCache>
            </c:strRef>
          </c:tx>
          <c:spPr>
            <a:ln w="28575" cap="rnd">
              <a:solidFill>
                <a:schemeClr val="accent5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Types'!$D$39:$Q$39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6FB-4ADC-8A2D-DD7C698C702C}"/>
            </c:ext>
          </c:extLst>
        </c:ser>
        <c:ser>
          <c:idx val="30"/>
          <c:order val="30"/>
          <c:tx>
            <c:strRef>
              <c:f>'Wind Types'!$B$40</c:f>
              <c:strCache>
                <c:ptCount val="1"/>
                <c:pt idx="0">
                  <c:v>strong southwesterlies</c:v>
                </c:pt>
              </c:strCache>
            </c:strRef>
          </c:tx>
          <c:spPr>
            <a:ln w="28575" cap="rnd">
              <a:solidFill>
                <a:schemeClr val="accent5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Types'!$D$40:$Q$40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0.20200000000000001</c:v>
                </c:pt>
                <c:pt idx="9">
                  <c:v>0.36300000000000004</c:v>
                </c:pt>
                <c:pt idx="10">
                  <c:v>0.26200000000000007</c:v>
                </c:pt>
                <c:pt idx="11">
                  <c:v>7.0000000000000021E-2</c:v>
                </c:pt>
                <c:pt idx="12">
                  <c:v>1.4000000000000002E-2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6FB-4ADC-8A2D-DD7C698C702C}"/>
            </c:ext>
          </c:extLst>
        </c:ser>
        <c:ser>
          <c:idx val="31"/>
          <c:order val="31"/>
          <c:tx>
            <c:strRef>
              <c:f>'Wind Types'!$B$41</c:f>
              <c:strCache>
                <c:ptCount val="1"/>
                <c:pt idx="0">
                  <c:v>strong westerlies</c:v>
                </c:pt>
              </c:strCache>
            </c:strRef>
          </c:tx>
          <c:spPr>
            <a:ln w="28575" cap="rnd">
              <a:solidFill>
                <a:schemeClr val="accent5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Types'!$D$41:$Q$41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0.04</c:v>
                </c:pt>
                <c:pt idx="9">
                  <c:v>0.16600000000000004</c:v>
                </c:pt>
                <c:pt idx="10">
                  <c:v>0.35500000000000004</c:v>
                </c:pt>
                <c:pt idx="11">
                  <c:v>0.29900000000000004</c:v>
                </c:pt>
                <c:pt idx="12">
                  <c:v>9.8000000000000004E-2</c:v>
                </c:pt>
                <c:pt idx="13">
                  <c:v>1.4000000000000002E-2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66FB-4ADC-8A2D-DD7C698C702C}"/>
            </c:ext>
          </c:extLst>
        </c:ser>
        <c:ser>
          <c:idx val="32"/>
          <c:order val="32"/>
          <c:tx>
            <c:strRef>
              <c:f>'Wind Types'!$B$42</c:f>
              <c:strCache>
                <c:ptCount val="1"/>
                <c:pt idx="0">
                  <c:v>strong northwesterlies</c:v>
                </c:pt>
              </c:strCache>
            </c:strRef>
          </c:tx>
          <c:spPr>
            <a:ln w="28575" cap="rnd">
              <a:solidFill>
                <a:schemeClr val="accent5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0.20200000000000001</c:v>
                </c:pt>
                <c:pt idx="9">
                  <c:v>0.36300000000000004</c:v>
                </c:pt>
                <c:pt idx="10">
                  <c:v>0.26200000000000007</c:v>
                </c:pt>
                <c:pt idx="11">
                  <c:v>7.0000000000000021E-2</c:v>
                </c:pt>
                <c:pt idx="12">
                  <c:v>1.4000000000000002E-2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66FB-4ADC-8A2D-DD7C698C702C}"/>
            </c:ext>
          </c:extLst>
        </c:ser>
        <c:ser>
          <c:idx val="33"/>
          <c:order val="33"/>
          <c:tx>
            <c:strRef>
              <c:f>'Wind Types'!$B$43</c:f>
              <c:strCache>
                <c:ptCount val="1"/>
                <c:pt idx="0">
                  <c:v>gale northerlies</c:v>
                </c:pt>
              </c:strCache>
            </c:strRef>
          </c:tx>
          <c:spPr>
            <a:ln w="28575" cap="rnd">
              <a:solidFill>
                <a:schemeClr val="accent5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Types'!$D$43:$Q$43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66FB-4ADC-8A2D-DD7C698C702C}"/>
            </c:ext>
          </c:extLst>
        </c:ser>
        <c:ser>
          <c:idx val="34"/>
          <c:order val="34"/>
          <c:tx>
            <c:strRef>
              <c:f>'Wind Types'!$B$44</c:f>
              <c:strCache>
                <c:ptCount val="1"/>
                <c:pt idx="0">
                  <c:v>gale northeasterlies</c:v>
                </c:pt>
              </c:strCache>
            </c:strRef>
          </c:tx>
          <c:spPr>
            <a:ln w="28575" cap="rnd">
              <a:solidFill>
                <a:schemeClr val="accent5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Types'!$D$44:$Q$44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4.3000000000000003E-2</c:v>
                </c:pt>
                <c:pt idx="2">
                  <c:v>0.19800000000000001</c:v>
                </c:pt>
                <c:pt idx="3">
                  <c:v>0.36300000000000004</c:v>
                </c:pt>
                <c:pt idx="4">
                  <c:v>0.26500000000000007</c:v>
                </c:pt>
                <c:pt idx="5">
                  <c:v>7.6000000000000012E-2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66FB-4ADC-8A2D-DD7C698C702C}"/>
            </c:ext>
          </c:extLst>
        </c:ser>
        <c:ser>
          <c:idx val="35"/>
          <c:order val="35"/>
          <c:tx>
            <c:strRef>
              <c:f>'Wind Types'!$B$45</c:f>
              <c:strCache>
                <c:ptCount val="1"/>
                <c:pt idx="0">
                  <c:v>gale easterlies</c:v>
                </c:pt>
              </c:strCache>
            </c:strRef>
          </c:tx>
          <c:spPr>
            <a:ln w="28575" cap="rnd">
              <a:solidFill>
                <a:schemeClr val="accent5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Types'!$D$45:$Q$45</c:f>
              <c:numCache>
                <c:formatCode>General</c:formatCode>
                <c:ptCount val="14"/>
                <c:pt idx="0">
                  <c:v>9.8000000000000004E-2</c:v>
                </c:pt>
                <c:pt idx="1">
                  <c:v>0.29900000000000004</c:v>
                </c:pt>
                <c:pt idx="2">
                  <c:v>0.35500000000000004</c:v>
                </c:pt>
                <c:pt idx="3">
                  <c:v>0.16600000000000004</c:v>
                </c:pt>
                <c:pt idx="4">
                  <c:v>0.04</c:v>
                </c:pt>
                <c:pt idx="5">
                  <c:v>1.1000000000000001E-2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66FB-4ADC-8A2D-DD7C698C702C}"/>
            </c:ext>
          </c:extLst>
        </c:ser>
        <c:ser>
          <c:idx val="36"/>
          <c:order val="36"/>
          <c:tx>
            <c:strRef>
              <c:f>'Wind Types'!$B$46</c:f>
              <c:strCache>
                <c:ptCount val="1"/>
                <c:pt idx="0">
                  <c:v>gale southeasterlies</c:v>
                </c:pt>
              </c:strCache>
            </c:strRef>
          </c:tx>
          <c:spPr>
            <a:ln w="28575" cap="rnd">
              <a:solidFill>
                <a:schemeClr val="accent5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Types'!$D$46:$Q$46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4.3000000000000003E-2</c:v>
                </c:pt>
                <c:pt idx="2">
                  <c:v>0.19800000000000001</c:v>
                </c:pt>
                <c:pt idx="3">
                  <c:v>0.36300000000000004</c:v>
                </c:pt>
                <c:pt idx="4">
                  <c:v>0.26500000000000007</c:v>
                </c:pt>
                <c:pt idx="5">
                  <c:v>7.6000000000000012E-2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66FB-4ADC-8A2D-DD7C698C702C}"/>
            </c:ext>
          </c:extLst>
        </c:ser>
        <c:ser>
          <c:idx val="37"/>
          <c:order val="37"/>
          <c:tx>
            <c:strRef>
              <c:f>'Wind Types'!$B$47</c:f>
              <c:strCache>
                <c:ptCount val="1"/>
                <c:pt idx="0">
                  <c:v>gale southerlies</c:v>
                </c:pt>
              </c:strCache>
            </c:strRef>
          </c:tx>
          <c:spPr>
            <a:ln w="28575" cap="rnd">
              <a:solidFill>
                <a:schemeClr val="accent5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Types'!$D$47:$Q$47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66FB-4ADC-8A2D-DD7C698C702C}"/>
            </c:ext>
          </c:extLst>
        </c:ser>
        <c:ser>
          <c:idx val="38"/>
          <c:order val="38"/>
          <c:tx>
            <c:strRef>
              <c:f>'Wind Types'!$B$48</c:f>
              <c:strCache>
                <c:ptCount val="1"/>
                <c:pt idx="0">
                  <c:v>gale southwesterlies</c:v>
                </c:pt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Types'!$D$48:$Q$48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7.6000000000000012E-2</c:v>
                </c:pt>
                <c:pt idx="9">
                  <c:v>0.26500000000000007</c:v>
                </c:pt>
                <c:pt idx="10">
                  <c:v>0.36300000000000004</c:v>
                </c:pt>
                <c:pt idx="11">
                  <c:v>0.19800000000000001</c:v>
                </c:pt>
                <c:pt idx="12">
                  <c:v>4.3000000000000003E-2</c:v>
                </c:pt>
                <c:pt idx="1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66FB-4ADC-8A2D-DD7C698C702C}"/>
            </c:ext>
          </c:extLst>
        </c:ser>
        <c:ser>
          <c:idx val="39"/>
          <c:order val="39"/>
          <c:tx>
            <c:strRef>
              <c:f>'Wind Types'!$B$49</c:f>
              <c:strCache>
                <c:ptCount val="1"/>
                <c:pt idx="0">
                  <c:v>gale westerlies</c:v>
                </c:pt>
              </c:strCache>
            </c:strRef>
          </c:tx>
          <c:spPr>
            <a:ln w="28575" cap="rnd">
              <a:solidFill>
                <a:schemeClr val="accent5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Types'!$D$49:$Q$49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1.1000000000000001E-2</c:v>
                </c:pt>
                <c:pt idx="9">
                  <c:v>0.04</c:v>
                </c:pt>
                <c:pt idx="10">
                  <c:v>0.16600000000000004</c:v>
                </c:pt>
                <c:pt idx="11">
                  <c:v>0.35500000000000004</c:v>
                </c:pt>
                <c:pt idx="12">
                  <c:v>0.29900000000000004</c:v>
                </c:pt>
                <c:pt idx="13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66FB-4ADC-8A2D-DD7C698C702C}"/>
            </c:ext>
          </c:extLst>
        </c:ser>
        <c:ser>
          <c:idx val="40"/>
          <c:order val="40"/>
          <c:tx>
            <c:strRef>
              <c:f>'Wind Types'!$B$50</c:f>
              <c:strCache>
                <c:ptCount val="1"/>
                <c:pt idx="0">
                  <c:v>gale northwesterlies</c:v>
                </c:pt>
              </c:strCache>
            </c:strRef>
          </c:tx>
          <c:spPr>
            <a:ln w="28575" cap="rnd">
              <a:solidFill>
                <a:schemeClr val="accent5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Types'!$D$50:$Q$50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7.6000000000000012E-2</c:v>
                </c:pt>
                <c:pt idx="9">
                  <c:v>0.26500000000000007</c:v>
                </c:pt>
                <c:pt idx="10">
                  <c:v>0.36300000000000004</c:v>
                </c:pt>
                <c:pt idx="11">
                  <c:v>0.19800000000000001</c:v>
                </c:pt>
                <c:pt idx="12">
                  <c:v>4.3000000000000003E-2</c:v>
                </c:pt>
                <c:pt idx="1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66FB-4ADC-8A2D-DD7C698C702C}"/>
            </c:ext>
          </c:extLst>
        </c:ser>
        <c:ser>
          <c:idx val="41"/>
          <c:order val="41"/>
          <c:tx>
            <c:strRef>
              <c:f>'Wind Types'!$B$51</c:f>
              <c:strCache>
                <c:ptCount val="1"/>
                <c:pt idx="0">
                  <c:v>severe gale northerlies</c:v>
                </c:pt>
              </c:strCache>
            </c:strRef>
          </c:tx>
          <c:spPr>
            <a:ln w="28575" cap="rnd">
              <a:solidFill>
                <a:schemeClr val="accent5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Types'!$D$51:$Q$51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66FB-4ADC-8A2D-DD7C698C702C}"/>
            </c:ext>
          </c:extLst>
        </c:ser>
        <c:ser>
          <c:idx val="42"/>
          <c:order val="42"/>
          <c:tx>
            <c:strRef>
              <c:f>'Wind Types'!$B$52</c:f>
              <c:strCache>
                <c:ptCount val="1"/>
                <c:pt idx="0">
                  <c:v>severe gale northeasterlies</c:v>
                </c:pt>
              </c:strCache>
            </c:strRef>
          </c:tx>
          <c:spPr>
            <a:ln w="28575" cap="rnd">
              <a:solidFill>
                <a:schemeClr val="accent5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Types'!$D$52:$Q$52</c:f>
              <c:numCache>
                <c:formatCode>General</c:formatCode>
                <c:ptCount val="14"/>
                <c:pt idx="0">
                  <c:v>2.4E-2</c:v>
                </c:pt>
                <c:pt idx="1">
                  <c:v>0.13500000000000004</c:v>
                </c:pt>
                <c:pt idx="2">
                  <c:v>0.33500000000000002</c:v>
                </c:pt>
                <c:pt idx="3">
                  <c:v>0.31900000000000006</c:v>
                </c:pt>
                <c:pt idx="4">
                  <c:v>0.121</c:v>
                </c:pt>
                <c:pt idx="5">
                  <c:v>2.1000000000000001E-2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66FB-4ADC-8A2D-DD7C698C702C}"/>
            </c:ext>
          </c:extLst>
        </c:ser>
        <c:ser>
          <c:idx val="43"/>
          <c:order val="43"/>
          <c:tx>
            <c:strRef>
              <c:f>'Wind Types'!$B$53</c:f>
              <c:strCache>
                <c:ptCount val="1"/>
                <c:pt idx="0">
                  <c:v>severe gale easterlies</c:v>
                </c:pt>
              </c:strCache>
            </c:strRef>
          </c:tx>
          <c:spPr>
            <a:ln w="28575" cap="rnd">
              <a:solidFill>
                <a:schemeClr val="accent5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Types'!$D$53:$Q$53</c:f>
              <c:numCache>
                <c:formatCode>General</c:formatCode>
                <c:ptCount val="14"/>
                <c:pt idx="0">
                  <c:v>0.29900000000000004</c:v>
                </c:pt>
                <c:pt idx="1">
                  <c:v>0.35500000000000004</c:v>
                </c:pt>
                <c:pt idx="2">
                  <c:v>0.16600000000000004</c:v>
                </c:pt>
                <c:pt idx="3">
                  <c:v>0.04</c:v>
                </c:pt>
                <c:pt idx="4">
                  <c:v>1.1000000000000001E-2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66FB-4ADC-8A2D-DD7C698C702C}"/>
            </c:ext>
          </c:extLst>
        </c:ser>
        <c:ser>
          <c:idx val="44"/>
          <c:order val="44"/>
          <c:tx>
            <c:strRef>
              <c:f>'Wind Types'!$B$54</c:f>
              <c:strCache>
                <c:ptCount val="1"/>
                <c:pt idx="0">
                  <c:v>severe gale southeasterlies</c:v>
                </c:pt>
              </c:strCache>
            </c:strRef>
          </c:tx>
          <c:spPr>
            <a:ln w="28575" cap="rnd">
              <a:solidFill>
                <a:schemeClr val="accent5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Types'!$D$54:$Q$54</c:f>
              <c:numCache>
                <c:formatCode>General</c:formatCode>
                <c:ptCount val="14"/>
                <c:pt idx="0">
                  <c:v>2.4E-2</c:v>
                </c:pt>
                <c:pt idx="1">
                  <c:v>0.13500000000000004</c:v>
                </c:pt>
                <c:pt idx="2">
                  <c:v>0.33500000000000002</c:v>
                </c:pt>
                <c:pt idx="3">
                  <c:v>0.31900000000000006</c:v>
                </c:pt>
                <c:pt idx="4">
                  <c:v>0.121</c:v>
                </c:pt>
                <c:pt idx="5">
                  <c:v>2.1000000000000001E-2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66FB-4ADC-8A2D-DD7C698C702C}"/>
            </c:ext>
          </c:extLst>
        </c:ser>
        <c:ser>
          <c:idx val="45"/>
          <c:order val="45"/>
          <c:tx>
            <c:strRef>
              <c:f>'Wind Types'!$B$55</c:f>
              <c:strCache>
                <c:ptCount val="1"/>
                <c:pt idx="0">
                  <c:v>severe gale southerlies</c:v>
                </c:pt>
              </c:strCache>
            </c:strRef>
          </c:tx>
          <c:spPr>
            <a:ln w="28575" cap="rnd">
              <a:solidFill>
                <a:schemeClr val="accent5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Types'!$D$55:$Q$55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6FB-4ADC-8A2D-DD7C698C702C}"/>
            </c:ext>
          </c:extLst>
        </c:ser>
        <c:ser>
          <c:idx val="46"/>
          <c:order val="46"/>
          <c:tx>
            <c:strRef>
              <c:f>'Wind Types'!$B$56</c:f>
              <c:strCache>
                <c:ptCount val="1"/>
                <c:pt idx="0">
                  <c:v>severe gale southwesterlies</c:v>
                </c:pt>
              </c:strCache>
            </c:strRef>
          </c:tx>
          <c:spPr>
            <a:ln w="28575" cap="rnd">
              <a:solidFill>
                <a:schemeClr val="accent5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Types'!$D$56:$Q$56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2.1000000000000001E-2</c:v>
                </c:pt>
                <c:pt idx="9">
                  <c:v>0.121</c:v>
                </c:pt>
                <c:pt idx="10">
                  <c:v>0.31900000000000006</c:v>
                </c:pt>
                <c:pt idx="11">
                  <c:v>0.33500000000000002</c:v>
                </c:pt>
                <c:pt idx="12">
                  <c:v>0.13500000000000004</c:v>
                </c:pt>
                <c:pt idx="13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66FB-4ADC-8A2D-DD7C698C702C}"/>
            </c:ext>
          </c:extLst>
        </c:ser>
        <c:ser>
          <c:idx val="47"/>
          <c:order val="47"/>
          <c:tx>
            <c:strRef>
              <c:f>'Wind Types'!$B$57</c:f>
              <c:strCache>
                <c:ptCount val="1"/>
                <c:pt idx="0">
                  <c:v>severe gale westerlies</c:v>
                </c:pt>
              </c:strCache>
            </c:strRef>
          </c:tx>
          <c:spPr>
            <a:ln w="28575" cap="rnd">
              <a:solidFill>
                <a:schemeClr val="accent5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Types'!$D$57:$Q$57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  <c:pt idx="8">
                  <c:v>8.0000000000000002E-3</c:v>
                </c:pt>
                <c:pt idx="9">
                  <c:v>1.1000000000000001E-2</c:v>
                </c:pt>
                <c:pt idx="10">
                  <c:v>0.04</c:v>
                </c:pt>
                <c:pt idx="11">
                  <c:v>0.16600000000000004</c:v>
                </c:pt>
                <c:pt idx="12">
                  <c:v>0.35500000000000004</c:v>
                </c:pt>
                <c:pt idx="13">
                  <c:v>0.29900000000000004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66FB-4ADC-8A2D-DD7C698C702C}"/>
            </c:ext>
          </c:extLst>
        </c:ser>
        <c:ser>
          <c:idx val="48"/>
          <c:order val="48"/>
          <c:tx>
            <c:strRef>
              <c:f>'Wind Types'!$B$58</c:f>
              <c:strCache>
                <c:ptCount val="1"/>
                <c:pt idx="0">
                  <c:v>severe gale northwesterlies</c:v>
                </c:pt>
              </c:strCache>
            </c:strRef>
          </c:tx>
          <c:spPr>
            <a:ln w="28575" cap="rnd">
              <a:solidFill>
                <a:schemeClr val="accent5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Types'!$D$58:$Q$58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2.1000000000000001E-2</c:v>
                </c:pt>
                <c:pt idx="9">
                  <c:v>0.121</c:v>
                </c:pt>
                <c:pt idx="10">
                  <c:v>0.31900000000000006</c:v>
                </c:pt>
                <c:pt idx="11">
                  <c:v>0.33500000000000002</c:v>
                </c:pt>
                <c:pt idx="12">
                  <c:v>0.13500000000000004</c:v>
                </c:pt>
                <c:pt idx="13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66FB-4ADC-8A2D-DD7C698C7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U speed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4340588044472"/>
          <c:y val="0.12980312666249136"/>
          <c:w val="0.41877399805361409"/>
          <c:h val="0.8181877009186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Weather High </a:t>
            </a:r>
            <a:r>
              <a:rPr lang="en-NZ" baseline="0"/>
              <a:t>Parameter Priorities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'Wind Types'!$B$112</c:f>
              <c:strCache>
                <c:ptCount val="1"/>
                <c:pt idx="0">
                  <c:v>light winds</c:v>
                </c:pt>
              </c:strCache>
            </c:strRef>
          </c:tx>
          <c:spPr>
            <a:ln w="28575" cap="rnd">
              <a:solidFill>
                <a:schemeClr val="accent2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Types'!$D$112:$E$112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D-4B4F-8F40-297531356BF2}"/>
            </c:ext>
          </c:extLst>
        </c:ser>
        <c:ser>
          <c:idx val="1"/>
          <c:order val="1"/>
          <c:tx>
            <c:strRef>
              <c:f>'Wind Types'!$B$113</c:f>
              <c:strCache>
                <c:ptCount val="1"/>
                <c:pt idx="0">
                  <c:v>northerly breezes</c:v>
                </c:pt>
              </c:strCache>
            </c:strRef>
          </c:tx>
          <c:spPr>
            <a:ln w="28575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Types'!$D$113:$E$113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D-4B4F-8F40-297531356BF2}"/>
            </c:ext>
          </c:extLst>
        </c:ser>
        <c:ser>
          <c:idx val="2"/>
          <c:order val="2"/>
          <c:tx>
            <c:strRef>
              <c:f>'Wind Types'!$B$114</c:f>
              <c:strCache>
                <c:ptCount val="1"/>
                <c:pt idx="0">
                  <c:v>northeasterly breezes</c:v>
                </c:pt>
              </c:strCache>
            </c:strRef>
          </c:tx>
          <c:spPr>
            <a:ln w="28575" cap="rnd">
              <a:solidFill>
                <a:schemeClr val="accent2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Types'!$D$114:$E$114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D-4B4F-8F40-297531356BF2}"/>
            </c:ext>
          </c:extLst>
        </c:ser>
        <c:ser>
          <c:idx val="3"/>
          <c:order val="3"/>
          <c:tx>
            <c:strRef>
              <c:f>'Wind Types'!$B$115</c:f>
              <c:strCache>
                <c:ptCount val="1"/>
                <c:pt idx="0">
                  <c:v>easterly breezes</c:v>
                </c:pt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Types'!$D$115:$E$115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4D-4B4F-8F40-297531356BF2}"/>
            </c:ext>
          </c:extLst>
        </c:ser>
        <c:ser>
          <c:idx val="4"/>
          <c:order val="4"/>
          <c:tx>
            <c:strRef>
              <c:f>'Wind Types'!$B$116</c:f>
              <c:strCache>
                <c:ptCount val="1"/>
                <c:pt idx="0">
                  <c:v>southeasterly breezes</c:v>
                </c:pt>
              </c:strCache>
            </c:strRef>
          </c:tx>
          <c:spPr>
            <a:ln w="28575" cap="rnd">
              <a:solidFill>
                <a:schemeClr val="accent2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Types'!$D$116:$E$116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4D-4B4F-8F40-297531356BF2}"/>
            </c:ext>
          </c:extLst>
        </c:ser>
        <c:ser>
          <c:idx val="5"/>
          <c:order val="5"/>
          <c:tx>
            <c:strRef>
              <c:f>'Wind Types'!$B$117</c:f>
              <c:strCache>
                <c:ptCount val="1"/>
                <c:pt idx="0">
                  <c:v>southerly breezes</c:v>
                </c:pt>
              </c:strCache>
            </c:strRef>
          </c:tx>
          <c:spPr>
            <a:ln w="28575" cap="rnd">
              <a:solidFill>
                <a:schemeClr val="accent2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Types'!$D$117:$E$117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4D-4B4F-8F40-297531356BF2}"/>
            </c:ext>
          </c:extLst>
        </c:ser>
        <c:ser>
          <c:idx val="6"/>
          <c:order val="6"/>
          <c:tx>
            <c:strRef>
              <c:f>'Wind Types'!$B$118</c:f>
              <c:strCache>
                <c:ptCount val="1"/>
                <c:pt idx="0">
                  <c:v>southwesterly breezes</c:v>
                </c:pt>
              </c:strCache>
            </c:strRef>
          </c:tx>
          <c:spPr>
            <a:ln w="28575" cap="rnd">
              <a:solidFill>
                <a:schemeClr val="accent2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Types'!$D$118:$E$118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4D-4B4F-8F40-297531356BF2}"/>
            </c:ext>
          </c:extLst>
        </c:ser>
        <c:ser>
          <c:idx val="7"/>
          <c:order val="7"/>
          <c:tx>
            <c:strRef>
              <c:f>'Wind Types'!$B$119</c:f>
              <c:strCache>
                <c:ptCount val="1"/>
                <c:pt idx="0">
                  <c:v>westerly breezes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Types'!$D$119:$E$119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4D-4B4F-8F40-297531356BF2}"/>
            </c:ext>
          </c:extLst>
        </c:ser>
        <c:ser>
          <c:idx val="8"/>
          <c:order val="8"/>
          <c:tx>
            <c:strRef>
              <c:f>'Wind Types'!$B$120</c:f>
              <c:strCache>
                <c:ptCount val="1"/>
                <c:pt idx="0">
                  <c:v>northwesterly breezes</c:v>
                </c:pt>
              </c:strCache>
            </c:strRef>
          </c:tx>
          <c:spPr>
            <a:ln w="28575" cap="rnd">
              <a:solidFill>
                <a:schemeClr val="accent2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Types'!$D$120:$E$120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4D-4B4F-8F40-297531356BF2}"/>
            </c:ext>
          </c:extLst>
        </c:ser>
        <c:ser>
          <c:idx val="9"/>
          <c:order val="9"/>
          <c:tx>
            <c:strRef>
              <c:f>'Wind Types'!$B$121</c:f>
              <c:strCache>
                <c:ptCount val="1"/>
                <c:pt idx="0">
                  <c:v>northerlies</c:v>
                </c:pt>
              </c:strCache>
            </c:strRef>
          </c:tx>
          <c:spPr>
            <a:ln w="28575" cap="rnd">
              <a:solidFill>
                <a:schemeClr val="accent2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Types'!$D$121:$E$121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4D-4B4F-8F40-297531356BF2}"/>
            </c:ext>
          </c:extLst>
        </c:ser>
        <c:ser>
          <c:idx val="10"/>
          <c:order val="10"/>
          <c:tx>
            <c:strRef>
              <c:f>'Wind Types'!$B$122</c:f>
              <c:strCache>
                <c:ptCount val="1"/>
                <c:pt idx="0">
                  <c:v>northeasterlies</c:v>
                </c:pt>
              </c:strCache>
            </c:strRef>
          </c:tx>
          <c:spPr>
            <a:ln w="28575" cap="rnd">
              <a:solidFill>
                <a:schemeClr val="accent2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Types'!$D$122:$E$122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4D-4B4F-8F40-297531356BF2}"/>
            </c:ext>
          </c:extLst>
        </c:ser>
        <c:ser>
          <c:idx val="11"/>
          <c:order val="11"/>
          <c:tx>
            <c:strRef>
              <c:f>'Wind Types'!$B$123</c:f>
              <c:strCache>
                <c:ptCount val="1"/>
                <c:pt idx="0">
                  <c:v>easterlies</c:v>
                </c:pt>
              </c:strCache>
            </c:strRef>
          </c:tx>
          <c:spPr>
            <a:ln w="28575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Types'!$D$123:$E$123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B4D-4B4F-8F40-297531356BF2}"/>
            </c:ext>
          </c:extLst>
        </c:ser>
        <c:ser>
          <c:idx val="12"/>
          <c:order val="12"/>
          <c:tx>
            <c:strRef>
              <c:f>'Wind Types'!$B$124</c:f>
              <c:strCache>
                <c:ptCount val="1"/>
                <c:pt idx="0">
                  <c:v>southeasterlies</c:v>
                </c:pt>
              </c:strCache>
            </c:strRef>
          </c:tx>
          <c:spPr>
            <a:ln w="28575" cap="rnd">
              <a:solidFill>
                <a:schemeClr val="accent2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Types'!$D$124:$E$124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B4D-4B4F-8F40-297531356BF2}"/>
            </c:ext>
          </c:extLst>
        </c:ser>
        <c:ser>
          <c:idx val="13"/>
          <c:order val="13"/>
          <c:tx>
            <c:strRef>
              <c:f>'Wind Types'!$B$125</c:f>
              <c:strCache>
                <c:ptCount val="1"/>
                <c:pt idx="0">
                  <c:v>southerlies</c:v>
                </c:pt>
              </c:strCache>
            </c:strRef>
          </c:tx>
          <c:spPr>
            <a:ln w="28575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Types'!$D$125:$E$125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B4D-4B4F-8F40-297531356BF2}"/>
            </c:ext>
          </c:extLst>
        </c:ser>
        <c:ser>
          <c:idx val="14"/>
          <c:order val="14"/>
          <c:tx>
            <c:strRef>
              <c:f>'Wind Types'!$B$126</c:f>
              <c:strCache>
                <c:ptCount val="1"/>
                <c:pt idx="0">
                  <c:v>southwesterlies</c:v>
                </c:pt>
              </c:strCache>
            </c:strRef>
          </c:tx>
          <c:spPr>
            <a:ln w="28575" cap="rnd">
              <a:solidFill>
                <a:schemeClr val="accent2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Types'!$D$111:$E$111</c:f>
              <c:strCache>
                <c:ptCount val="2"/>
                <c:pt idx="0">
                  <c:v>U</c:v>
                </c:pt>
                <c:pt idx="1">
                  <c:v>V</c:v>
                </c:pt>
              </c:strCache>
            </c:strRef>
          </c:cat>
          <c:val>
            <c:numRef>
              <c:f>'Wind Types'!$D$126:$E$126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4D-4B4F-8F40-29753135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V Wind</a:t>
            </a:r>
            <a:r>
              <a:rPr lang="en-NZ" baseline="0"/>
              <a:t> Component</a:t>
            </a:r>
            <a:r>
              <a:rPr lang="en-NZ"/>
              <a:t> Distributions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78205318674786E-2"/>
          <c:y val="8.9915168678629198E-2"/>
          <c:w val="0.48512623186252651"/>
          <c:h val="0.80244042995761011"/>
        </c:manualLayout>
      </c:layout>
      <c:lineChart>
        <c:grouping val="standard"/>
        <c:varyColors val="0"/>
        <c:ser>
          <c:idx val="0"/>
          <c:order val="0"/>
          <c:tx>
            <c:strRef>
              <c:f>'Wind Types'!$B$61</c:f>
              <c:strCache>
                <c:ptCount val="1"/>
                <c:pt idx="0">
                  <c:v>light winds</c:v>
                </c:pt>
              </c:strCache>
            </c:strRef>
          </c:tx>
          <c:spPr>
            <a:ln w="28575" cap="rnd">
              <a:solidFill>
                <a:schemeClr val="accent4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Types'!$D$61:$Q$61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F-4289-8142-A9820BC54346}"/>
            </c:ext>
          </c:extLst>
        </c:ser>
        <c:ser>
          <c:idx val="1"/>
          <c:order val="1"/>
          <c:tx>
            <c:strRef>
              <c:f>'Wind Types'!$B$62</c:f>
              <c:strCache>
                <c:ptCount val="1"/>
                <c:pt idx="0">
                  <c:v>northerly breezes</c:v>
                </c:pt>
              </c:strCache>
            </c:strRef>
          </c:tx>
          <c:spPr>
            <a:ln w="28575" cap="rnd">
              <a:solidFill>
                <a:schemeClr val="accent4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Types'!$D$62:$Q$62</c:f>
              <c:numCache>
                <c:formatCode>General</c:formatCode>
                <c:ptCount val="14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1.4000000000000002E-2</c:v>
                </c:pt>
                <c:pt idx="4">
                  <c:v>9.8000000000000004E-2</c:v>
                </c:pt>
                <c:pt idx="5">
                  <c:v>0.29900000000000004</c:v>
                </c:pt>
                <c:pt idx="6">
                  <c:v>0.22900000000000001</c:v>
                </c:pt>
                <c:pt idx="7">
                  <c:v>0.22900000000000001</c:v>
                </c:pt>
                <c:pt idx="8">
                  <c:v>1.4000000000000002E-2</c:v>
                </c:pt>
                <c:pt idx="9">
                  <c:v>3.0000000000000001E-3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F-4289-8142-A9820BC54346}"/>
            </c:ext>
          </c:extLst>
        </c:ser>
        <c:ser>
          <c:idx val="2"/>
          <c:order val="2"/>
          <c:tx>
            <c:strRef>
              <c:f>'Wind Types'!$B$63</c:f>
              <c:strCache>
                <c:ptCount val="1"/>
                <c:pt idx="0">
                  <c:v>northeasterly breezes</c:v>
                </c:pt>
              </c:strCache>
            </c:strRef>
          </c:tx>
          <c:spPr>
            <a:ln w="28575" cap="rnd">
              <a:solidFill>
                <a:schemeClr val="accent4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Types'!$D$63:$Q$63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5.000000000000001E-3</c:v>
                </c:pt>
                <c:pt idx="4">
                  <c:v>6.0999999999999999E-2</c:v>
                </c:pt>
                <c:pt idx="5">
                  <c:v>0.23500000000000001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2.4E-2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F-4289-8142-A9820BC54346}"/>
            </c:ext>
          </c:extLst>
        </c:ser>
        <c:ser>
          <c:idx val="3"/>
          <c:order val="3"/>
          <c:tx>
            <c:strRef>
              <c:f>'Wind Types'!$B$64</c:f>
              <c:strCache>
                <c:ptCount val="1"/>
                <c:pt idx="0">
                  <c:v>easterly breezes</c:v>
                </c:pt>
              </c:strCache>
            </c:strRef>
          </c:tx>
          <c:spPr>
            <a:ln w="28575" cap="rnd">
              <a:solidFill>
                <a:schemeClr val="accent4">
                  <a:tint val="4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Types'!$D$64:$Q$64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8F-4289-8142-A9820BC54346}"/>
            </c:ext>
          </c:extLst>
        </c:ser>
        <c:ser>
          <c:idx val="4"/>
          <c:order val="4"/>
          <c:tx>
            <c:strRef>
              <c:f>'Wind Types'!$B$65</c:f>
              <c:strCache>
                <c:ptCount val="1"/>
                <c:pt idx="0">
                  <c:v>southeasterly breezes</c:v>
                </c:pt>
              </c:strCache>
            </c:strRef>
          </c:tx>
          <c:spPr>
            <a:ln w="28575" cap="rnd">
              <a:solidFill>
                <a:schemeClr val="accent4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Types'!$D$65:$Q$65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2.4E-2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0.23500000000000001</c:v>
                </c:pt>
                <c:pt idx="9">
                  <c:v>6.0999999999999999E-2</c:v>
                </c:pt>
                <c:pt idx="10">
                  <c:v>5.000000000000001E-3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8F-4289-8142-A9820BC54346}"/>
            </c:ext>
          </c:extLst>
        </c:ser>
        <c:ser>
          <c:idx val="5"/>
          <c:order val="5"/>
          <c:tx>
            <c:strRef>
              <c:f>'Wind Types'!$B$66</c:f>
              <c:strCache>
                <c:ptCount val="1"/>
                <c:pt idx="0">
                  <c:v>southerly breezes</c:v>
                </c:pt>
              </c:strCache>
            </c:strRef>
          </c:tx>
          <c:spPr>
            <a:ln w="28575" cap="rnd">
              <a:solidFill>
                <a:schemeClr val="accent4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Types'!$D$66:$Q$66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1.4000000000000002E-2</c:v>
                </c:pt>
                <c:pt idx="6">
                  <c:v>0.22900000000000001</c:v>
                </c:pt>
                <c:pt idx="7">
                  <c:v>0.22900000000000001</c:v>
                </c:pt>
                <c:pt idx="8">
                  <c:v>0.29900000000000004</c:v>
                </c:pt>
                <c:pt idx="9">
                  <c:v>9.8000000000000004E-2</c:v>
                </c:pt>
                <c:pt idx="10">
                  <c:v>1.4000000000000002E-2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8F-4289-8142-A9820BC54346}"/>
            </c:ext>
          </c:extLst>
        </c:ser>
        <c:ser>
          <c:idx val="6"/>
          <c:order val="6"/>
          <c:tx>
            <c:strRef>
              <c:f>'Wind Types'!$B$67</c:f>
              <c:strCache>
                <c:ptCount val="1"/>
                <c:pt idx="0">
                  <c:v>southwesterly breezes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Types'!$D$67:$Q$67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2.4E-2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0.23500000000000001</c:v>
                </c:pt>
                <c:pt idx="9">
                  <c:v>6.0999999999999999E-2</c:v>
                </c:pt>
                <c:pt idx="10">
                  <c:v>5.000000000000001E-3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8F-4289-8142-A9820BC54346}"/>
            </c:ext>
          </c:extLst>
        </c:ser>
        <c:ser>
          <c:idx val="7"/>
          <c:order val="7"/>
          <c:tx>
            <c:strRef>
              <c:f>'Wind Types'!$B$68</c:f>
              <c:strCache>
                <c:ptCount val="1"/>
                <c:pt idx="0">
                  <c:v>westerly breezes</c:v>
                </c:pt>
              </c:strCache>
            </c:strRef>
          </c:tx>
          <c:spPr>
            <a:ln w="28575" cap="rnd">
              <a:solidFill>
                <a:schemeClr val="accent4">
                  <a:tint val="5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Types'!$D$68:$Q$68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8F-4289-8142-A9820BC54346}"/>
            </c:ext>
          </c:extLst>
        </c:ser>
        <c:ser>
          <c:idx val="8"/>
          <c:order val="8"/>
          <c:tx>
            <c:strRef>
              <c:f>'Wind Types'!$B$69</c:f>
              <c:strCache>
                <c:ptCount val="1"/>
                <c:pt idx="0">
                  <c:v>northwesterly breezes</c:v>
                </c:pt>
              </c:strCache>
            </c:strRef>
          </c:tx>
          <c:spPr>
            <a:ln w="28575" cap="rnd">
              <a:solidFill>
                <a:schemeClr val="accent4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Types'!$D$69:$Q$69</c:f>
              <c:numCache>
                <c:formatCode>General</c:formatCode>
                <c:ptCount val="14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5.000000000000001E-3</c:v>
                </c:pt>
                <c:pt idx="4">
                  <c:v>6.0999999999999999E-2</c:v>
                </c:pt>
                <c:pt idx="5">
                  <c:v>0.23500000000000001</c:v>
                </c:pt>
                <c:pt idx="6">
                  <c:v>0.29200000000000004</c:v>
                </c:pt>
                <c:pt idx="7">
                  <c:v>0.29200000000000004</c:v>
                </c:pt>
                <c:pt idx="8">
                  <c:v>2.4E-2</c:v>
                </c:pt>
                <c:pt idx="9">
                  <c:v>4.0000000000000001E-3</c:v>
                </c:pt>
                <c:pt idx="10">
                  <c:v>2E-3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8F-4289-8142-A9820BC54346}"/>
            </c:ext>
          </c:extLst>
        </c:ser>
        <c:ser>
          <c:idx val="9"/>
          <c:order val="9"/>
          <c:tx>
            <c:strRef>
              <c:f>'Wind Types'!$B$70</c:f>
              <c:strCache>
                <c:ptCount val="1"/>
                <c:pt idx="0">
                  <c:v>northerlies</c:v>
                </c:pt>
              </c:strCache>
            </c:strRef>
          </c:tx>
          <c:spPr>
            <a:ln w="28575" cap="rnd">
              <a:solidFill>
                <a:schemeClr val="accent4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Types'!$D$70:$Q$70</c:f>
              <c:numCache>
                <c:formatCode>General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1.4000000000000002E-2</c:v>
                </c:pt>
                <c:pt idx="3">
                  <c:v>9.8000000000000004E-2</c:v>
                </c:pt>
                <c:pt idx="4">
                  <c:v>0.29900000000000004</c:v>
                </c:pt>
                <c:pt idx="5">
                  <c:v>0.35500000000000004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8F-4289-8142-A9820BC54346}"/>
            </c:ext>
          </c:extLst>
        </c:ser>
        <c:ser>
          <c:idx val="10"/>
          <c:order val="10"/>
          <c:tx>
            <c:strRef>
              <c:f>'Wind Types'!$B$71</c:f>
              <c:strCache>
                <c:ptCount val="1"/>
                <c:pt idx="0">
                  <c:v>northeasterlies</c:v>
                </c:pt>
              </c:strCache>
            </c:strRef>
          </c:tx>
          <c:spPr>
            <a:ln w="28575" cap="rnd">
              <a:solidFill>
                <a:schemeClr val="accent4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Types'!$D$71:$Q$71</c:f>
              <c:numCache>
                <c:formatCode>General</c:formatCode>
                <c:ptCount val="1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0.17100000000000001</c:v>
                </c:pt>
                <c:pt idx="5">
                  <c:v>0.36200000000000004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8F-4289-8142-A9820BC54346}"/>
            </c:ext>
          </c:extLst>
        </c:ser>
        <c:ser>
          <c:idx val="11"/>
          <c:order val="11"/>
          <c:tx>
            <c:strRef>
              <c:f>'Wind Types'!$B$72</c:f>
              <c:strCache>
                <c:ptCount val="1"/>
                <c:pt idx="0">
                  <c:v>easterlies</c:v>
                </c:pt>
              </c:strCache>
            </c:strRef>
          </c:tx>
          <c:spPr>
            <a:ln w="28575" cap="rnd">
              <a:solidFill>
                <a:schemeClr val="accent4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Types'!$D$72:$Q$72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8F-4289-8142-A9820BC54346}"/>
            </c:ext>
          </c:extLst>
        </c:ser>
        <c:ser>
          <c:idx val="12"/>
          <c:order val="12"/>
          <c:tx>
            <c:strRef>
              <c:f>'Wind Types'!$B$73</c:f>
              <c:strCache>
                <c:ptCount val="1"/>
                <c:pt idx="0">
                  <c:v>southeasterlies</c:v>
                </c:pt>
              </c:strCache>
            </c:strRef>
          </c:tx>
          <c:spPr>
            <a:ln w="28575" cap="rnd">
              <a:solidFill>
                <a:schemeClr val="accent4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Types'!$D$73:$Q$73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0.36200000000000004</c:v>
                </c:pt>
                <c:pt idx="9">
                  <c:v>0.17100000000000001</c:v>
                </c:pt>
                <c:pt idx="10">
                  <c:v>3.3000000000000002E-2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8F-4289-8142-A9820BC54346}"/>
            </c:ext>
          </c:extLst>
        </c:ser>
        <c:ser>
          <c:idx val="13"/>
          <c:order val="13"/>
          <c:tx>
            <c:strRef>
              <c:f>'Wind Types'!$B$74</c:f>
              <c:strCache>
                <c:ptCount val="1"/>
                <c:pt idx="0">
                  <c:v>southerlies</c:v>
                </c:pt>
              </c:strCache>
            </c:strRef>
          </c:tx>
          <c:spPr>
            <a:ln w="28575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Types'!$D$74:$Q$74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5.6000000000000008E-2</c:v>
                </c:pt>
                <c:pt idx="7">
                  <c:v>5.6000000000000008E-2</c:v>
                </c:pt>
                <c:pt idx="8">
                  <c:v>0.35500000000000004</c:v>
                </c:pt>
                <c:pt idx="9">
                  <c:v>0.29900000000000004</c:v>
                </c:pt>
                <c:pt idx="10">
                  <c:v>9.8000000000000004E-2</c:v>
                </c:pt>
                <c:pt idx="11">
                  <c:v>1.4000000000000002E-2</c:v>
                </c:pt>
                <c:pt idx="12">
                  <c:v>3.0000000000000001E-3</c:v>
                </c:pt>
                <c:pt idx="1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8F-4289-8142-A9820BC54346}"/>
            </c:ext>
          </c:extLst>
        </c:ser>
        <c:ser>
          <c:idx val="14"/>
          <c:order val="14"/>
          <c:tx>
            <c:strRef>
              <c:f>'Wind Types'!$B$75</c:f>
              <c:strCache>
                <c:ptCount val="1"/>
                <c:pt idx="0">
                  <c:v>southwesterlies</c:v>
                </c:pt>
              </c:strCache>
            </c:strRef>
          </c:tx>
          <c:spPr>
            <a:ln w="28575" cap="rnd">
              <a:solidFill>
                <a:schemeClr val="accent4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Types'!$D$75:$Q$75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3.0000000000000001E-3</c:v>
                </c:pt>
                <c:pt idx="5">
                  <c:v>4.0000000000000001E-3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0.36200000000000004</c:v>
                </c:pt>
                <c:pt idx="9">
                  <c:v>0.17100000000000001</c:v>
                </c:pt>
                <c:pt idx="10">
                  <c:v>3.3000000000000002E-2</c:v>
                </c:pt>
                <c:pt idx="11">
                  <c:v>4.0000000000000001E-3</c:v>
                </c:pt>
                <c:pt idx="12">
                  <c:v>2E-3</c:v>
                </c:pt>
                <c:pt idx="13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8F-4289-8142-A9820BC54346}"/>
            </c:ext>
          </c:extLst>
        </c:ser>
        <c:ser>
          <c:idx val="15"/>
          <c:order val="15"/>
          <c:tx>
            <c:strRef>
              <c:f>'Wind Types'!$B$76</c:f>
              <c:strCache>
                <c:ptCount val="1"/>
                <c:pt idx="0">
                  <c:v>westerlies</c:v>
                </c:pt>
              </c:strCache>
            </c:strRef>
          </c:tx>
          <c:spPr>
            <a:ln w="28575" cap="rnd">
              <a:solidFill>
                <a:schemeClr val="accent4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Types'!$D$76:$Q$76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08F-4289-8142-A9820BC54346}"/>
            </c:ext>
          </c:extLst>
        </c:ser>
        <c:ser>
          <c:idx val="16"/>
          <c:order val="16"/>
          <c:tx>
            <c:strRef>
              <c:f>'Wind Types'!$B$77</c:f>
              <c:strCache>
                <c:ptCount val="1"/>
                <c:pt idx="0">
                  <c:v>northwesterlies</c:v>
                </c:pt>
              </c:strCache>
            </c:strRef>
          </c:tx>
          <c:spPr>
            <a:ln w="28575" cap="rnd">
              <a:solidFill>
                <a:schemeClr val="accent4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Types'!$D$77:$Q$77</c:f>
              <c:numCache>
                <c:formatCode>General</c:formatCode>
                <c:ptCount val="14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3.3000000000000002E-2</c:v>
                </c:pt>
                <c:pt idx="4">
                  <c:v>0.17100000000000001</c:v>
                </c:pt>
                <c:pt idx="5">
                  <c:v>0.36200000000000004</c:v>
                </c:pt>
                <c:pt idx="6">
                  <c:v>0.14700000000000002</c:v>
                </c:pt>
                <c:pt idx="7">
                  <c:v>0.14700000000000002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1E-3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8F-4289-8142-A9820BC54346}"/>
            </c:ext>
          </c:extLst>
        </c:ser>
        <c:ser>
          <c:idx val="17"/>
          <c:order val="17"/>
          <c:tx>
            <c:strRef>
              <c:f>'Wind Types'!$B$78</c:f>
              <c:strCache>
                <c:ptCount val="1"/>
                <c:pt idx="0">
                  <c:v>fresh northerlies</c:v>
                </c:pt>
              </c:strCache>
            </c:strRef>
          </c:tx>
          <c:spPr>
            <a:ln w="28575" cap="rnd">
              <a:solidFill>
                <a:schemeClr val="accent4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Types'!$D$78:$Q$78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1.4000000000000002E-2</c:v>
                </c:pt>
                <c:pt idx="2">
                  <c:v>9.8000000000000004E-2</c:v>
                </c:pt>
                <c:pt idx="3">
                  <c:v>0.29900000000000004</c:v>
                </c:pt>
                <c:pt idx="4">
                  <c:v>0.35500000000000004</c:v>
                </c:pt>
                <c:pt idx="5">
                  <c:v>0.16600000000000004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08F-4289-8142-A9820BC54346}"/>
            </c:ext>
          </c:extLst>
        </c:ser>
        <c:ser>
          <c:idx val="18"/>
          <c:order val="18"/>
          <c:tx>
            <c:strRef>
              <c:f>'Wind Types'!$B$79</c:f>
              <c:strCache>
                <c:ptCount val="1"/>
                <c:pt idx="0">
                  <c:v>fresh northeasterlies</c:v>
                </c:pt>
              </c:strCache>
            </c:strRef>
          </c:tx>
          <c:spPr>
            <a:ln w="28575" cap="rnd">
              <a:solidFill>
                <a:schemeClr val="accent4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Types'!$D$79:$Q$79</c:f>
              <c:numCache>
                <c:formatCode>General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2.4E-2</c:v>
                </c:pt>
                <c:pt idx="3">
                  <c:v>0.11599999999999999</c:v>
                </c:pt>
                <c:pt idx="4">
                  <c:v>0.31700000000000006</c:v>
                </c:pt>
                <c:pt idx="5">
                  <c:v>0.33700000000000002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8F-4289-8142-A9820BC54346}"/>
            </c:ext>
          </c:extLst>
        </c:ser>
        <c:ser>
          <c:idx val="19"/>
          <c:order val="19"/>
          <c:tx>
            <c:strRef>
              <c:f>'Wind Types'!$B$80</c:f>
              <c:strCache>
                <c:ptCount val="1"/>
                <c:pt idx="0">
                  <c:v>fresh easterlies</c:v>
                </c:pt>
              </c:strCache>
            </c:strRef>
          </c:tx>
          <c:spPr>
            <a:ln w="28575" cap="rnd">
              <a:solidFill>
                <a:schemeClr val="accent4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Types'!$D$80:$Q$80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08F-4289-8142-A9820BC54346}"/>
            </c:ext>
          </c:extLst>
        </c:ser>
        <c:ser>
          <c:idx val="20"/>
          <c:order val="20"/>
          <c:tx>
            <c:strRef>
              <c:f>'Wind Types'!$B$81</c:f>
              <c:strCache>
                <c:ptCount val="1"/>
                <c:pt idx="0">
                  <c:v>fresh southeasterlies</c:v>
                </c:pt>
              </c:strCache>
            </c:strRef>
          </c:tx>
          <c:spPr>
            <a:ln w="28575" cap="rnd">
              <a:solidFill>
                <a:schemeClr val="accent4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Types'!$D$81:$Q$81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0.33700000000000002</c:v>
                </c:pt>
                <c:pt idx="9">
                  <c:v>0.31700000000000006</c:v>
                </c:pt>
                <c:pt idx="10">
                  <c:v>0.11599999999999999</c:v>
                </c:pt>
                <c:pt idx="11">
                  <c:v>2.4E-2</c:v>
                </c:pt>
                <c:pt idx="12">
                  <c:v>3.0000000000000001E-3</c:v>
                </c:pt>
                <c:pt idx="1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8F-4289-8142-A9820BC54346}"/>
            </c:ext>
          </c:extLst>
        </c:ser>
        <c:ser>
          <c:idx val="21"/>
          <c:order val="21"/>
          <c:tx>
            <c:strRef>
              <c:f>'Wind Types'!$B$82</c:f>
              <c:strCache>
                <c:ptCount val="1"/>
                <c:pt idx="0">
                  <c:v>fresh southerlies</c:v>
                </c:pt>
              </c:strCache>
            </c:strRef>
          </c:tx>
          <c:spPr>
            <a:ln w="28575" cap="rnd">
              <a:solidFill>
                <a:schemeClr val="accent4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Types'!$D$82:$Q$82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0.16600000000000004</c:v>
                </c:pt>
                <c:pt idx="9">
                  <c:v>0.35500000000000004</c:v>
                </c:pt>
                <c:pt idx="10">
                  <c:v>0.29900000000000004</c:v>
                </c:pt>
                <c:pt idx="11">
                  <c:v>9.8000000000000004E-2</c:v>
                </c:pt>
                <c:pt idx="12">
                  <c:v>1.4000000000000002E-2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08F-4289-8142-A9820BC54346}"/>
            </c:ext>
          </c:extLst>
        </c:ser>
        <c:ser>
          <c:idx val="22"/>
          <c:order val="22"/>
          <c:tx>
            <c:strRef>
              <c:f>'Wind Types'!$B$83</c:f>
              <c:strCache>
                <c:ptCount val="1"/>
                <c:pt idx="0">
                  <c:v>fresh southwesterlies</c:v>
                </c:pt>
              </c:strCache>
            </c:strRef>
          </c:tx>
          <c:spPr>
            <a:ln w="28575" cap="rnd">
              <a:solidFill>
                <a:schemeClr val="accent4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Types'!$D$83:$Q$83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0.33700000000000002</c:v>
                </c:pt>
                <c:pt idx="9">
                  <c:v>0.31700000000000006</c:v>
                </c:pt>
                <c:pt idx="10">
                  <c:v>0.11599999999999999</c:v>
                </c:pt>
                <c:pt idx="11">
                  <c:v>2.4E-2</c:v>
                </c:pt>
                <c:pt idx="12">
                  <c:v>3.0000000000000001E-3</c:v>
                </c:pt>
                <c:pt idx="1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8F-4289-8142-A9820BC54346}"/>
            </c:ext>
          </c:extLst>
        </c:ser>
        <c:ser>
          <c:idx val="23"/>
          <c:order val="23"/>
          <c:tx>
            <c:strRef>
              <c:f>'Wind Types'!$B$84</c:f>
              <c:strCache>
                <c:ptCount val="1"/>
                <c:pt idx="0">
                  <c:v>fresh westerlies</c:v>
                </c:pt>
              </c:strCache>
            </c:strRef>
          </c:tx>
          <c:spPr>
            <a:ln w="28575" cap="rnd">
              <a:solidFill>
                <a:schemeClr val="accent4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Types'!$D$84:$Q$84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08F-4289-8142-A9820BC54346}"/>
            </c:ext>
          </c:extLst>
        </c:ser>
        <c:ser>
          <c:idx val="24"/>
          <c:order val="24"/>
          <c:tx>
            <c:strRef>
              <c:f>'Wind Types'!$B$85</c:f>
              <c:strCache>
                <c:ptCount val="1"/>
                <c:pt idx="0">
                  <c:v>fresh northwesterlies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Types'!$D$85:$Q$85</c:f>
              <c:numCache>
                <c:formatCode>General</c:formatCode>
                <c:ptCount val="14"/>
                <c:pt idx="0">
                  <c:v>2E-3</c:v>
                </c:pt>
                <c:pt idx="1">
                  <c:v>3.0000000000000001E-3</c:v>
                </c:pt>
                <c:pt idx="2">
                  <c:v>2.4E-2</c:v>
                </c:pt>
                <c:pt idx="3">
                  <c:v>0.11599999999999999</c:v>
                </c:pt>
                <c:pt idx="4">
                  <c:v>0.31700000000000006</c:v>
                </c:pt>
                <c:pt idx="5">
                  <c:v>0.33700000000000002</c:v>
                </c:pt>
                <c:pt idx="6">
                  <c:v>4.6000000000000006E-2</c:v>
                </c:pt>
                <c:pt idx="7">
                  <c:v>4.6000000000000006E-2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8F-4289-8142-A9820BC54346}"/>
            </c:ext>
          </c:extLst>
        </c:ser>
        <c:ser>
          <c:idx val="25"/>
          <c:order val="25"/>
          <c:tx>
            <c:strRef>
              <c:f>'Wind Types'!$B$86</c:f>
              <c:strCache>
                <c:ptCount val="1"/>
                <c:pt idx="0">
                  <c:v>strong northerlies</c:v>
                </c:pt>
              </c:strCache>
            </c:strRef>
          </c:tx>
          <c:spPr>
            <a:ln w="28575" cap="rnd">
              <a:solidFill>
                <a:schemeClr val="accent4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Types'!$D$86:$Q$86</c:f>
              <c:numCache>
                <c:formatCode>General</c:formatCode>
                <c:ptCount val="14"/>
                <c:pt idx="0">
                  <c:v>1.4000000000000002E-2</c:v>
                </c:pt>
                <c:pt idx="1">
                  <c:v>9.8000000000000004E-2</c:v>
                </c:pt>
                <c:pt idx="2">
                  <c:v>0.29900000000000004</c:v>
                </c:pt>
                <c:pt idx="3">
                  <c:v>0.35500000000000004</c:v>
                </c:pt>
                <c:pt idx="4">
                  <c:v>0.16600000000000004</c:v>
                </c:pt>
                <c:pt idx="5">
                  <c:v>0.04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08F-4289-8142-A9820BC54346}"/>
            </c:ext>
          </c:extLst>
        </c:ser>
        <c:ser>
          <c:idx val="26"/>
          <c:order val="26"/>
          <c:tx>
            <c:strRef>
              <c:f>'Wind Types'!$B$87</c:f>
              <c:strCache>
                <c:ptCount val="1"/>
                <c:pt idx="0">
                  <c:v>strong northeasterlies</c:v>
                </c:pt>
              </c:strCache>
            </c:strRef>
          </c:tx>
          <c:spPr>
            <a:ln w="28575" cap="rnd">
              <a:solidFill>
                <a:schemeClr val="accent4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Types'!$D$87:$Q$87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1.4000000000000002E-2</c:v>
                </c:pt>
                <c:pt idx="2">
                  <c:v>7.0000000000000021E-2</c:v>
                </c:pt>
                <c:pt idx="3">
                  <c:v>0.26200000000000007</c:v>
                </c:pt>
                <c:pt idx="4">
                  <c:v>0.36300000000000004</c:v>
                </c:pt>
                <c:pt idx="5">
                  <c:v>0.20200000000000001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08F-4289-8142-A9820BC54346}"/>
            </c:ext>
          </c:extLst>
        </c:ser>
        <c:ser>
          <c:idx val="27"/>
          <c:order val="27"/>
          <c:tx>
            <c:strRef>
              <c:f>'Wind Types'!$B$88</c:f>
              <c:strCache>
                <c:ptCount val="1"/>
                <c:pt idx="0">
                  <c:v>strong easterlies</c:v>
                </c:pt>
              </c:strCache>
            </c:strRef>
          </c:tx>
          <c:spPr>
            <a:ln w="28575" cap="rnd">
              <a:solidFill>
                <a:schemeClr val="accent4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Types'!$D$88:$Q$88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708F-4289-8142-A9820BC54346}"/>
            </c:ext>
          </c:extLst>
        </c:ser>
        <c:ser>
          <c:idx val="28"/>
          <c:order val="28"/>
          <c:tx>
            <c:strRef>
              <c:f>'Wind Types'!$B$89</c:f>
              <c:strCache>
                <c:ptCount val="1"/>
                <c:pt idx="0">
                  <c:v>strong southeasterlies</c:v>
                </c:pt>
              </c:strCache>
            </c:strRef>
          </c:tx>
          <c:spPr>
            <a:ln w="28575" cap="rnd">
              <a:solidFill>
                <a:schemeClr val="accent4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Types'!$D$89:$Q$89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0.20200000000000001</c:v>
                </c:pt>
                <c:pt idx="9">
                  <c:v>0.36300000000000004</c:v>
                </c:pt>
                <c:pt idx="10">
                  <c:v>0.26200000000000007</c:v>
                </c:pt>
                <c:pt idx="11">
                  <c:v>7.0000000000000021E-2</c:v>
                </c:pt>
                <c:pt idx="12">
                  <c:v>1.4000000000000002E-2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08F-4289-8142-A9820BC54346}"/>
            </c:ext>
          </c:extLst>
        </c:ser>
        <c:ser>
          <c:idx val="29"/>
          <c:order val="29"/>
          <c:tx>
            <c:strRef>
              <c:f>'Wind Types'!$B$90</c:f>
              <c:strCache>
                <c:ptCount val="1"/>
                <c:pt idx="0">
                  <c:v>strong southerlies</c:v>
                </c:pt>
              </c:strCache>
            </c:strRef>
          </c:tx>
          <c:spPr>
            <a:ln w="28575" cap="rnd">
              <a:solidFill>
                <a:schemeClr val="accent4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Types'!$D$90:$Q$90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0.04</c:v>
                </c:pt>
                <c:pt idx="9">
                  <c:v>0.16600000000000004</c:v>
                </c:pt>
                <c:pt idx="10">
                  <c:v>0.35500000000000004</c:v>
                </c:pt>
                <c:pt idx="11">
                  <c:v>0.29900000000000004</c:v>
                </c:pt>
                <c:pt idx="12">
                  <c:v>9.8000000000000004E-2</c:v>
                </c:pt>
                <c:pt idx="13">
                  <c:v>1.4000000000000002E-2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708F-4289-8142-A9820BC54346}"/>
            </c:ext>
          </c:extLst>
        </c:ser>
        <c:ser>
          <c:idx val="30"/>
          <c:order val="30"/>
          <c:tx>
            <c:strRef>
              <c:f>'Wind Types'!$B$91</c:f>
              <c:strCache>
                <c:ptCount val="1"/>
                <c:pt idx="0">
                  <c:v>strong southwesterlies</c:v>
                </c:pt>
              </c:strCache>
            </c:strRef>
          </c:tx>
          <c:spPr>
            <a:ln w="28575" cap="rnd">
              <a:solidFill>
                <a:schemeClr val="accent4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Types'!$D$91:$Q$91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2E-3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0.20200000000000001</c:v>
                </c:pt>
                <c:pt idx="9">
                  <c:v>0.36300000000000004</c:v>
                </c:pt>
                <c:pt idx="10">
                  <c:v>0.26200000000000007</c:v>
                </c:pt>
                <c:pt idx="11">
                  <c:v>7.0000000000000021E-2</c:v>
                </c:pt>
                <c:pt idx="12">
                  <c:v>1.4000000000000002E-2</c:v>
                </c:pt>
                <c:pt idx="13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08F-4289-8142-A9820BC54346}"/>
            </c:ext>
          </c:extLst>
        </c:ser>
        <c:ser>
          <c:idx val="31"/>
          <c:order val="31"/>
          <c:tx>
            <c:strRef>
              <c:f>'Wind Types'!$B$92</c:f>
              <c:strCache>
                <c:ptCount val="1"/>
                <c:pt idx="0">
                  <c:v>strong westerlies</c:v>
                </c:pt>
              </c:strCache>
            </c:strRef>
          </c:tx>
          <c:spPr>
            <a:ln w="28575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Types'!$D$92:$Q$92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08F-4289-8142-A9820BC54346}"/>
            </c:ext>
          </c:extLst>
        </c:ser>
        <c:ser>
          <c:idx val="32"/>
          <c:order val="32"/>
          <c:tx>
            <c:strRef>
              <c:f>'Wind Types'!$B$93</c:f>
              <c:strCache>
                <c:ptCount val="1"/>
                <c:pt idx="0">
                  <c:v>strong northwesterlies</c:v>
                </c:pt>
              </c:strCache>
            </c:strRef>
          </c:tx>
          <c:spPr>
            <a:ln w="28575" cap="rnd">
              <a:solidFill>
                <a:schemeClr val="accent4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Types'!$D$93:$Q$93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1.4000000000000002E-2</c:v>
                </c:pt>
                <c:pt idx="2">
                  <c:v>7.0000000000000021E-2</c:v>
                </c:pt>
                <c:pt idx="3">
                  <c:v>0.26200000000000007</c:v>
                </c:pt>
                <c:pt idx="4">
                  <c:v>0.36300000000000004</c:v>
                </c:pt>
                <c:pt idx="5">
                  <c:v>0.20200000000000001</c:v>
                </c:pt>
                <c:pt idx="6">
                  <c:v>1.8000000000000002E-2</c:v>
                </c:pt>
                <c:pt idx="7">
                  <c:v>1.8000000000000002E-2</c:v>
                </c:pt>
                <c:pt idx="8">
                  <c:v>2E-3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708F-4289-8142-A9820BC54346}"/>
            </c:ext>
          </c:extLst>
        </c:ser>
        <c:ser>
          <c:idx val="33"/>
          <c:order val="33"/>
          <c:tx>
            <c:strRef>
              <c:f>'Wind Types'!$B$94</c:f>
              <c:strCache>
                <c:ptCount val="1"/>
                <c:pt idx="0">
                  <c:v>gale northerlies</c:v>
                </c:pt>
              </c:strCache>
            </c:strRef>
          </c:tx>
          <c:spPr>
            <a:ln w="28575" cap="rnd">
              <a:solidFill>
                <a:schemeClr val="accent4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Types'!$D$94:$Q$94</c:f>
              <c:numCache>
                <c:formatCode>General</c:formatCode>
                <c:ptCount val="14"/>
                <c:pt idx="0">
                  <c:v>9.8000000000000004E-2</c:v>
                </c:pt>
                <c:pt idx="1">
                  <c:v>0.29900000000000004</c:v>
                </c:pt>
                <c:pt idx="2">
                  <c:v>0.35500000000000004</c:v>
                </c:pt>
                <c:pt idx="3">
                  <c:v>0.16600000000000004</c:v>
                </c:pt>
                <c:pt idx="4">
                  <c:v>0.04</c:v>
                </c:pt>
                <c:pt idx="5">
                  <c:v>1.1000000000000001E-2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708F-4289-8142-A9820BC54346}"/>
            </c:ext>
          </c:extLst>
        </c:ser>
        <c:ser>
          <c:idx val="34"/>
          <c:order val="34"/>
          <c:tx>
            <c:strRef>
              <c:f>'Wind Types'!$B$95</c:f>
              <c:strCache>
                <c:ptCount val="1"/>
                <c:pt idx="0">
                  <c:v>gale northeasterlies</c:v>
                </c:pt>
              </c:strCache>
            </c:strRef>
          </c:tx>
          <c:spPr>
            <a:ln w="28575" cap="rnd">
              <a:solidFill>
                <a:schemeClr val="accent4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Types'!$D$95:$Q$95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4.3000000000000003E-2</c:v>
                </c:pt>
                <c:pt idx="2">
                  <c:v>0.19800000000000001</c:v>
                </c:pt>
                <c:pt idx="3">
                  <c:v>0.36300000000000004</c:v>
                </c:pt>
                <c:pt idx="4">
                  <c:v>0.26500000000000007</c:v>
                </c:pt>
                <c:pt idx="5">
                  <c:v>7.6000000000000012E-2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708F-4289-8142-A9820BC54346}"/>
            </c:ext>
          </c:extLst>
        </c:ser>
        <c:ser>
          <c:idx val="35"/>
          <c:order val="35"/>
          <c:tx>
            <c:strRef>
              <c:f>'Wind Types'!$B$96</c:f>
              <c:strCache>
                <c:ptCount val="1"/>
                <c:pt idx="0">
                  <c:v>gale easterlies</c:v>
                </c:pt>
              </c:strCache>
            </c:strRef>
          </c:tx>
          <c:spPr>
            <a:ln w="28575" cap="rnd">
              <a:solidFill>
                <a:schemeClr val="accent4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Types'!$D$96:$Q$96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708F-4289-8142-A9820BC54346}"/>
            </c:ext>
          </c:extLst>
        </c:ser>
        <c:ser>
          <c:idx val="36"/>
          <c:order val="36"/>
          <c:tx>
            <c:strRef>
              <c:f>'Wind Types'!$B$97</c:f>
              <c:strCache>
                <c:ptCount val="1"/>
                <c:pt idx="0">
                  <c:v>gale southeasterlies</c:v>
                </c:pt>
              </c:strCache>
            </c:strRef>
          </c:tx>
          <c:spPr>
            <a:ln w="28575" cap="rnd">
              <a:solidFill>
                <a:schemeClr val="accent4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Types'!$D$97:$Q$97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7.6000000000000012E-2</c:v>
                </c:pt>
                <c:pt idx="9">
                  <c:v>0.26500000000000007</c:v>
                </c:pt>
                <c:pt idx="10">
                  <c:v>0.36300000000000004</c:v>
                </c:pt>
                <c:pt idx="11">
                  <c:v>0.19800000000000001</c:v>
                </c:pt>
                <c:pt idx="12">
                  <c:v>4.3000000000000003E-2</c:v>
                </c:pt>
                <c:pt idx="1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708F-4289-8142-A9820BC54346}"/>
            </c:ext>
          </c:extLst>
        </c:ser>
        <c:ser>
          <c:idx val="37"/>
          <c:order val="37"/>
          <c:tx>
            <c:strRef>
              <c:f>'Wind Types'!$B$98</c:f>
              <c:strCache>
                <c:ptCount val="1"/>
                <c:pt idx="0">
                  <c:v>gale southerlies</c:v>
                </c:pt>
              </c:strCache>
            </c:strRef>
          </c:tx>
          <c:spPr>
            <a:ln w="28575" cap="rnd">
              <a:solidFill>
                <a:schemeClr val="accent4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Types'!$D$98:$Q$98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1.1000000000000001E-2</c:v>
                </c:pt>
                <c:pt idx="9">
                  <c:v>0.04</c:v>
                </c:pt>
                <c:pt idx="10">
                  <c:v>0.16600000000000004</c:v>
                </c:pt>
                <c:pt idx="11">
                  <c:v>0.35500000000000004</c:v>
                </c:pt>
                <c:pt idx="12">
                  <c:v>0.29900000000000004</c:v>
                </c:pt>
                <c:pt idx="13">
                  <c:v>9.8000000000000004E-2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708F-4289-8142-A9820BC54346}"/>
            </c:ext>
          </c:extLst>
        </c:ser>
        <c:ser>
          <c:idx val="38"/>
          <c:order val="38"/>
          <c:tx>
            <c:strRef>
              <c:f>'Wind Types'!$B$99</c:f>
              <c:strCache>
                <c:ptCount val="1"/>
                <c:pt idx="0">
                  <c:v>gale southwesterlies</c:v>
                </c:pt>
              </c:strCache>
            </c:strRef>
          </c:tx>
          <c:spPr>
            <a:ln w="28575" cap="rnd">
              <a:solidFill>
                <a:schemeClr val="accent4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Types'!$D$99:$Q$99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7.6000000000000012E-2</c:v>
                </c:pt>
                <c:pt idx="9">
                  <c:v>0.26500000000000007</c:v>
                </c:pt>
                <c:pt idx="10">
                  <c:v>0.36300000000000004</c:v>
                </c:pt>
                <c:pt idx="11">
                  <c:v>0.19800000000000001</c:v>
                </c:pt>
                <c:pt idx="12">
                  <c:v>4.3000000000000003E-2</c:v>
                </c:pt>
                <c:pt idx="1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708F-4289-8142-A9820BC54346}"/>
            </c:ext>
          </c:extLst>
        </c:ser>
        <c:ser>
          <c:idx val="39"/>
          <c:order val="39"/>
          <c:tx>
            <c:strRef>
              <c:f>'Wind Types'!$B$100</c:f>
              <c:strCache>
                <c:ptCount val="1"/>
                <c:pt idx="0">
                  <c:v>gale westerlies</c:v>
                </c:pt>
              </c:strCache>
            </c:strRef>
          </c:tx>
          <c:spPr>
            <a:ln w="28575" cap="rnd">
              <a:solidFill>
                <a:schemeClr val="accent4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Types'!$D$100:$Q$100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708F-4289-8142-A9820BC54346}"/>
            </c:ext>
          </c:extLst>
        </c:ser>
        <c:ser>
          <c:idx val="40"/>
          <c:order val="40"/>
          <c:tx>
            <c:strRef>
              <c:f>'Wind Types'!$B$101</c:f>
              <c:strCache>
                <c:ptCount val="1"/>
                <c:pt idx="0">
                  <c:v>gale northwesterlies</c:v>
                </c:pt>
              </c:strCache>
            </c:strRef>
          </c:tx>
          <c:spPr>
            <a:ln w="28575" cap="rnd">
              <a:solidFill>
                <a:schemeClr val="accent4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Types'!$D$101:$Q$101</c:f>
              <c:numCache>
                <c:formatCode>General</c:formatCode>
                <c:ptCount val="14"/>
                <c:pt idx="0">
                  <c:v>4.0000000000000001E-3</c:v>
                </c:pt>
                <c:pt idx="1">
                  <c:v>4.3000000000000003E-2</c:v>
                </c:pt>
                <c:pt idx="2">
                  <c:v>0.19800000000000001</c:v>
                </c:pt>
                <c:pt idx="3">
                  <c:v>0.36300000000000004</c:v>
                </c:pt>
                <c:pt idx="4">
                  <c:v>0.26500000000000007</c:v>
                </c:pt>
                <c:pt idx="5">
                  <c:v>7.6000000000000012E-2</c:v>
                </c:pt>
                <c:pt idx="6">
                  <c:v>7.000000000000001E-3</c:v>
                </c:pt>
                <c:pt idx="7">
                  <c:v>7.000000000000001E-3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708F-4289-8142-A9820BC54346}"/>
            </c:ext>
          </c:extLst>
        </c:ser>
        <c:ser>
          <c:idx val="41"/>
          <c:order val="41"/>
          <c:tx>
            <c:strRef>
              <c:f>'Wind Types'!$B$102</c:f>
              <c:strCache>
                <c:ptCount val="1"/>
                <c:pt idx="0">
                  <c:v>severe gale northerlies</c:v>
                </c:pt>
              </c:strCache>
            </c:strRef>
          </c:tx>
          <c:spPr>
            <a:ln w="28575" cap="rnd">
              <a:solidFill>
                <a:schemeClr val="accent4">
                  <a:shade val="5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Types'!$D$102:$Q$102</c:f>
              <c:numCache>
                <c:formatCode>General</c:formatCode>
                <c:ptCount val="14"/>
                <c:pt idx="0">
                  <c:v>0.29900000000000004</c:v>
                </c:pt>
                <c:pt idx="1">
                  <c:v>0.35500000000000004</c:v>
                </c:pt>
                <c:pt idx="2">
                  <c:v>0.16600000000000004</c:v>
                </c:pt>
                <c:pt idx="3">
                  <c:v>0.04</c:v>
                </c:pt>
                <c:pt idx="4">
                  <c:v>1.1000000000000001E-2</c:v>
                </c:pt>
                <c:pt idx="5">
                  <c:v>8.0000000000000002E-3</c:v>
                </c:pt>
                <c:pt idx="6">
                  <c:v>2E-3</c:v>
                </c:pt>
                <c:pt idx="7">
                  <c:v>2E-3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708F-4289-8142-A9820BC54346}"/>
            </c:ext>
          </c:extLst>
        </c:ser>
        <c:ser>
          <c:idx val="42"/>
          <c:order val="42"/>
          <c:tx>
            <c:strRef>
              <c:f>'Wind Types'!$B$103</c:f>
              <c:strCache>
                <c:ptCount val="1"/>
                <c:pt idx="0">
                  <c:v>severe gale northeasterlies</c:v>
                </c:pt>
              </c:strCache>
            </c:strRef>
          </c:tx>
          <c:spPr>
            <a:ln w="28575" cap="rnd">
              <a:solidFill>
                <a:schemeClr val="accent4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Types'!$D$103:$Q$103</c:f>
              <c:numCache>
                <c:formatCode>General</c:formatCode>
                <c:ptCount val="14"/>
                <c:pt idx="0">
                  <c:v>2.4E-2</c:v>
                </c:pt>
                <c:pt idx="1">
                  <c:v>0.13500000000000004</c:v>
                </c:pt>
                <c:pt idx="2">
                  <c:v>0.33500000000000002</c:v>
                </c:pt>
                <c:pt idx="3">
                  <c:v>0.31900000000000006</c:v>
                </c:pt>
                <c:pt idx="4">
                  <c:v>0.121</c:v>
                </c:pt>
                <c:pt idx="5">
                  <c:v>2.1000000000000001E-2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708F-4289-8142-A9820BC54346}"/>
            </c:ext>
          </c:extLst>
        </c:ser>
        <c:ser>
          <c:idx val="43"/>
          <c:order val="43"/>
          <c:tx>
            <c:strRef>
              <c:f>'Wind Types'!$B$104</c:f>
              <c:strCache>
                <c:ptCount val="1"/>
                <c:pt idx="0">
                  <c:v>severe gale easterlies</c:v>
                </c:pt>
              </c:strCache>
            </c:strRef>
          </c:tx>
          <c:spPr>
            <a:ln w="28575" cap="rnd">
              <a:solidFill>
                <a:schemeClr val="accent4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Types'!$D$104:$Q$104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08F-4289-8142-A9820BC54346}"/>
            </c:ext>
          </c:extLst>
        </c:ser>
        <c:ser>
          <c:idx val="44"/>
          <c:order val="44"/>
          <c:tx>
            <c:strRef>
              <c:f>'Wind Types'!$B$105</c:f>
              <c:strCache>
                <c:ptCount val="1"/>
                <c:pt idx="0">
                  <c:v>severe gale southeasterlies</c:v>
                </c:pt>
              </c:strCache>
            </c:strRef>
          </c:tx>
          <c:spPr>
            <a:ln w="28575" cap="rnd">
              <a:solidFill>
                <a:schemeClr val="accent4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Types'!$D$105:$Q$105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2.1000000000000001E-2</c:v>
                </c:pt>
                <c:pt idx="9">
                  <c:v>0.121</c:v>
                </c:pt>
                <c:pt idx="10">
                  <c:v>0.31900000000000006</c:v>
                </c:pt>
                <c:pt idx="11">
                  <c:v>0.33500000000000002</c:v>
                </c:pt>
                <c:pt idx="12">
                  <c:v>0.13500000000000004</c:v>
                </c:pt>
                <c:pt idx="13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708F-4289-8142-A9820BC54346}"/>
            </c:ext>
          </c:extLst>
        </c:ser>
        <c:ser>
          <c:idx val="45"/>
          <c:order val="45"/>
          <c:tx>
            <c:strRef>
              <c:f>'Wind Types'!$B$106</c:f>
              <c:strCache>
                <c:ptCount val="1"/>
                <c:pt idx="0">
                  <c:v>severe gale southerlies</c:v>
                </c:pt>
              </c:strCache>
            </c:strRef>
          </c:tx>
          <c:spPr>
            <a:ln w="28575" cap="rnd">
              <a:solidFill>
                <a:schemeClr val="accent4">
                  <a:shade val="4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Types'!$D$106:$Q$106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2E-3</c:v>
                </c:pt>
                <c:pt idx="7">
                  <c:v>2E-3</c:v>
                </c:pt>
                <c:pt idx="8">
                  <c:v>8.0000000000000002E-3</c:v>
                </c:pt>
                <c:pt idx="9">
                  <c:v>1.1000000000000001E-2</c:v>
                </c:pt>
                <c:pt idx="10">
                  <c:v>0.04</c:v>
                </c:pt>
                <c:pt idx="11">
                  <c:v>0.16600000000000004</c:v>
                </c:pt>
                <c:pt idx="12">
                  <c:v>0.35500000000000004</c:v>
                </c:pt>
                <c:pt idx="13">
                  <c:v>0.29900000000000004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08F-4289-8142-A9820BC54346}"/>
            </c:ext>
          </c:extLst>
        </c:ser>
        <c:ser>
          <c:idx val="46"/>
          <c:order val="46"/>
          <c:tx>
            <c:strRef>
              <c:f>'Wind Types'!$B$107</c:f>
              <c:strCache>
                <c:ptCount val="1"/>
                <c:pt idx="0">
                  <c:v>severe gale southwesterlies</c:v>
                </c:pt>
              </c:strCache>
            </c:strRef>
          </c:tx>
          <c:spPr>
            <a:ln w="28575" cap="rnd">
              <a:solidFill>
                <a:schemeClr val="accent4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Types'!$D$107:$Q$107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2.1000000000000001E-2</c:v>
                </c:pt>
                <c:pt idx="9">
                  <c:v>0.121</c:v>
                </c:pt>
                <c:pt idx="10">
                  <c:v>0.31900000000000006</c:v>
                </c:pt>
                <c:pt idx="11">
                  <c:v>0.33500000000000002</c:v>
                </c:pt>
                <c:pt idx="12">
                  <c:v>0.13500000000000004</c:v>
                </c:pt>
                <c:pt idx="13">
                  <c:v>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708F-4289-8142-A9820BC54346}"/>
            </c:ext>
          </c:extLst>
        </c:ser>
        <c:ser>
          <c:idx val="47"/>
          <c:order val="47"/>
          <c:tx>
            <c:strRef>
              <c:f>'Wind Types'!$B$108</c:f>
              <c:strCache>
                <c:ptCount val="1"/>
                <c:pt idx="0">
                  <c:v>severe gale westerlies</c:v>
                </c:pt>
              </c:strCache>
            </c:strRef>
          </c:tx>
          <c:spPr>
            <a:ln w="28575" cap="rnd">
              <a:solidFill>
                <a:schemeClr val="accent4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Types'!$D$108:$Q$108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1.4000000000000002E-2</c:v>
                </c:pt>
                <c:pt idx="5">
                  <c:v>9.8000000000000004E-2</c:v>
                </c:pt>
                <c:pt idx="6">
                  <c:v>0.37300000000000005</c:v>
                </c:pt>
                <c:pt idx="7">
                  <c:v>0.37300000000000005</c:v>
                </c:pt>
                <c:pt idx="8">
                  <c:v>9.8000000000000004E-2</c:v>
                </c:pt>
                <c:pt idx="9">
                  <c:v>1.4000000000000002E-2</c:v>
                </c:pt>
                <c:pt idx="10">
                  <c:v>3.0000000000000001E-3</c:v>
                </c:pt>
                <c:pt idx="11">
                  <c:v>2E-3</c:v>
                </c:pt>
                <c:pt idx="12">
                  <c:v>1E-3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708F-4289-8142-A9820BC54346}"/>
            </c:ext>
          </c:extLst>
        </c:ser>
        <c:ser>
          <c:idx val="48"/>
          <c:order val="48"/>
          <c:tx>
            <c:strRef>
              <c:f>'Wind Types'!$B$109</c:f>
              <c:strCache>
                <c:ptCount val="1"/>
                <c:pt idx="0">
                  <c:v>severe gale northwesterlies</c:v>
                </c:pt>
              </c:strCache>
            </c:strRef>
          </c:tx>
          <c:spPr>
            <a:ln w="28575" cap="rnd">
              <a:solidFill>
                <a:schemeClr val="accent4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'Wind Types'!$D$9:$Q$9</c:f>
              <c:strCache>
                <c:ptCount val="14"/>
                <c:pt idx="0">
                  <c:v>-100 to -48</c:v>
                </c:pt>
                <c:pt idx="1">
                  <c:v>-48 to -34</c:v>
                </c:pt>
                <c:pt idx="2">
                  <c:v>-34 to -22</c:v>
                </c:pt>
                <c:pt idx="3">
                  <c:v>-22 to -17</c:v>
                </c:pt>
                <c:pt idx="4">
                  <c:v>-17 to -11</c:v>
                </c:pt>
                <c:pt idx="5">
                  <c:v>-11 to -4</c:v>
                </c:pt>
                <c:pt idx="6">
                  <c:v>-4 to 0</c:v>
                </c:pt>
                <c:pt idx="7">
                  <c:v>0 to 4</c:v>
                </c:pt>
                <c:pt idx="8">
                  <c:v>4 to 11</c:v>
                </c:pt>
                <c:pt idx="9">
                  <c:v>11 to 17</c:v>
                </c:pt>
                <c:pt idx="10">
                  <c:v>17 to 22</c:v>
                </c:pt>
                <c:pt idx="11">
                  <c:v>22 to 34</c:v>
                </c:pt>
                <c:pt idx="12">
                  <c:v>34 to 48</c:v>
                </c:pt>
                <c:pt idx="13">
                  <c:v>48 to 100</c:v>
                </c:pt>
              </c:strCache>
            </c:strRef>
          </c:cat>
          <c:val>
            <c:numRef>
              <c:f>'Wind Types'!$D$109:$Q$109</c:f>
              <c:numCache>
                <c:formatCode>General</c:formatCode>
                <c:ptCount val="14"/>
                <c:pt idx="0">
                  <c:v>2.4E-2</c:v>
                </c:pt>
                <c:pt idx="1">
                  <c:v>0.13500000000000004</c:v>
                </c:pt>
                <c:pt idx="2">
                  <c:v>0.33500000000000002</c:v>
                </c:pt>
                <c:pt idx="3">
                  <c:v>0.31900000000000006</c:v>
                </c:pt>
                <c:pt idx="4">
                  <c:v>0.121</c:v>
                </c:pt>
                <c:pt idx="5">
                  <c:v>2.1000000000000001E-2</c:v>
                </c:pt>
                <c:pt idx="6">
                  <c:v>5.000000000000001E-3</c:v>
                </c:pt>
                <c:pt idx="7">
                  <c:v>5.000000000000001E-3</c:v>
                </c:pt>
                <c:pt idx="8">
                  <c:v>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708F-4289-8142-A9820BC54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V speed (kt)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14340588044472"/>
          <c:y val="0.12980312666249136"/>
          <c:w val="0.41877399805361409"/>
          <c:h val="0.81818770091867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Time Function Type Distributions - 3hr</a:t>
            </a:r>
            <a:r>
              <a:rPr lang="en-NZ" baseline="0"/>
              <a:t> data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Functions'!$B$10</c:f>
              <c:strCache>
                <c:ptCount val="1"/>
                <c:pt idx="0">
                  <c:v>XXX</c:v>
                </c:pt>
              </c:strCache>
            </c:strRef>
          </c:tx>
          <c:spPr>
            <a:ln w="28575" cap="rnd">
              <a:solidFill>
                <a:schemeClr val="accent5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Functions'!$D$9:$K$9</c:f>
              <c:strCache>
                <c:ptCount val="8"/>
                <c:pt idx="0">
                  <c:v>15Z</c:v>
                </c:pt>
                <c:pt idx="1">
                  <c:v>18Z</c:v>
                </c:pt>
                <c:pt idx="2">
                  <c:v>21Z</c:v>
                </c:pt>
                <c:pt idx="3">
                  <c:v>0Z</c:v>
                </c:pt>
                <c:pt idx="4">
                  <c:v>3Z</c:v>
                </c:pt>
                <c:pt idx="5">
                  <c:v>6Z</c:v>
                </c:pt>
                <c:pt idx="6">
                  <c:v>9Z</c:v>
                </c:pt>
                <c:pt idx="7">
                  <c:v>12Z</c:v>
                </c:pt>
              </c:strCache>
            </c:strRef>
          </c:cat>
          <c:val>
            <c:numRef>
              <c:f>'Time Functions'!$D$10:$K$10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3-4950-8A75-329DF73E5E29}"/>
            </c:ext>
          </c:extLst>
        </c:ser>
        <c:ser>
          <c:idx val="1"/>
          <c:order val="1"/>
          <c:tx>
            <c:strRef>
              <c:f>'Time Functions'!$B$11</c:f>
              <c:strCache>
                <c:ptCount val="1"/>
                <c:pt idx="0">
                  <c:v>XXX but YYY</c:v>
                </c:pt>
              </c:strCache>
            </c:strRef>
          </c:tx>
          <c:spPr>
            <a:ln w="28575" cap="rnd">
              <a:solidFill>
                <a:schemeClr val="accent5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Functions'!$D$9:$K$9</c:f>
              <c:strCache>
                <c:ptCount val="8"/>
                <c:pt idx="0">
                  <c:v>15Z</c:v>
                </c:pt>
                <c:pt idx="1">
                  <c:v>18Z</c:v>
                </c:pt>
                <c:pt idx="2">
                  <c:v>21Z</c:v>
                </c:pt>
                <c:pt idx="3">
                  <c:v>0Z</c:v>
                </c:pt>
                <c:pt idx="4">
                  <c:v>3Z</c:v>
                </c:pt>
                <c:pt idx="5">
                  <c:v>6Z</c:v>
                </c:pt>
                <c:pt idx="6">
                  <c:v>9Z</c:v>
                </c:pt>
                <c:pt idx="7">
                  <c:v>12Z</c:v>
                </c:pt>
              </c:strCache>
            </c:strRef>
          </c:cat>
          <c:val>
            <c:numRef>
              <c:f>'Time Functions'!$D$11:$K$11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3-4950-8A75-329DF73E5E29}"/>
            </c:ext>
          </c:extLst>
        </c:ser>
        <c:ser>
          <c:idx val="2"/>
          <c:order val="2"/>
          <c:tx>
            <c:strRef>
              <c:f>'Time Functions'!$B$12</c:f>
              <c:strCache>
                <c:ptCount val="1"/>
                <c:pt idx="0">
                  <c:v>XXX, becoming YYY for a time in the afternoon and evening</c:v>
                </c:pt>
              </c:strCache>
            </c:strRef>
          </c:tx>
          <c:spPr>
            <a:ln w="28575" cap="rnd">
              <a:solidFill>
                <a:schemeClr val="accent5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Functions'!$D$9:$K$9</c:f>
              <c:strCache>
                <c:ptCount val="8"/>
                <c:pt idx="0">
                  <c:v>15Z</c:v>
                </c:pt>
                <c:pt idx="1">
                  <c:v>18Z</c:v>
                </c:pt>
                <c:pt idx="2">
                  <c:v>21Z</c:v>
                </c:pt>
                <c:pt idx="3">
                  <c:v>0Z</c:v>
                </c:pt>
                <c:pt idx="4">
                  <c:v>3Z</c:v>
                </c:pt>
                <c:pt idx="5">
                  <c:v>6Z</c:v>
                </c:pt>
                <c:pt idx="6">
                  <c:v>9Z</c:v>
                </c:pt>
                <c:pt idx="7">
                  <c:v>12Z</c:v>
                </c:pt>
              </c:strCache>
            </c:strRef>
          </c:cat>
          <c:val>
            <c:numRef>
              <c:f>'Time Functions'!$D$12:$K$12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53-4950-8A75-329DF73E5E29}"/>
            </c:ext>
          </c:extLst>
        </c:ser>
        <c:ser>
          <c:idx val="3"/>
          <c:order val="3"/>
          <c:tx>
            <c:strRef>
              <c:f>'Time Functions'!$B$13</c:f>
              <c:strCache>
                <c:ptCount val="1"/>
                <c:pt idx="0">
                  <c:v>XXX, becoming YYY in the morning</c:v>
                </c:pt>
              </c:strCache>
            </c:strRef>
          </c:tx>
          <c:spPr>
            <a:ln w="28575" cap="rnd">
              <a:solidFill>
                <a:schemeClr val="accent5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Functions'!$D$9:$K$9</c:f>
              <c:strCache>
                <c:ptCount val="8"/>
                <c:pt idx="0">
                  <c:v>15Z</c:v>
                </c:pt>
                <c:pt idx="1">
                  <c:v>18Z</c:v>
                </c:pt>
                <c:pt idx="2">
                  <c:v>21Z</c:v>
                </c:pt>
                <c:pt idx="3">
                  <c:v>0Z</c:v>
                </c:pt>
                <c:pt idx="4">
                  <c:v>3Z</c:v>
                </c:pt>
                <c:pt idx="5">
                  <c:v>6Z</c:v>
                </c:pt>
                <c:pt idx="6">
                  <c:v>9Z</c:v>
                </c:pt>
                <c:pt idx="7">
                  <c:v>12Z</c:v>
                </c:pt>
              </c:strCache>
            </c:strRef>
          </c:cat>
          <c:val>
            <c:numRef>
              <c:f>'Time Functions'!$D$13:$K$13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53-4950-8A75-329DF73E5E29}"/>
            </c:ext>
          </c:extLst>
        </c:ser>
        <c:ser>
          <c:idx val="4"/>
          <c:order val="4"/>
          <c:tx>
            <c:strRef>
              <c:f>'Time Functions'!$B$14</c:f>
              <c:strCache>
                <c:ptCount val="1"/>
                <c:pt idx="0">
                  <c:v>XXX, becoming YYY in the afternoon</c:v>
                </c:pt>
              </c:strCache>
            </c:strRef>
          </c:tx>
          <c:spPr>
            <a:ln w="28575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Functions'!$D$9:$K$9</c:f>
              <c:strCache>
                <c:ptCount val="8"/>
                <c:pt idx="0">
                  <c:v>15Z</c:v>
                </c:pt>
                <c:pt idx="1">
                  <c:v>18Z</c:v>
                </c:pt>
                <c:pt idx="2">
                  <c:v>21Z</c:v>
                </c:pt>
                <c:pt idx="3">
                  <c:v>0Z</c:v>
                </c:pt>
                <c:pt idx="4">
                  <c:v>3Z</c:v>
                </c:pt>
                <c:pt idx="5">
                  <c:v>6Z</c:v>
                </c:pt>
                <c:pt idx="6">
                  <c:v>9Z</c:v>
                </c:pt>
                <c:pt idx="7">
                  <c:v>12Z</c:v>
                </c:pt>
              </c:strCache>
            </c:strRef>
          </c:cat>
          <c:val>
            <c:numRef>
              <c:f>'Time Functions'!$D$14:$K$14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53-4950-8A75-329DF73E5E29}"/>
            </c:ext>
          </c:extLst>
        </c:ser>
        <c:ser>
          <c:idx val="5"/>
          <c:order val="5"/>
          <c:tx>
            <c:strRef>
              <c:f>'Time Functions'!$B$15</c:f>
              <c:strCache>
                <c:ptCount val="1"/>
                <c:pt idx="0">
                  <c:v>XXX, becoming YYY in the evening</c:v>
                </c:pt>
              </c:strCache>
            </c:strRef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Functions'!$D$9:$K$9</c:f>
              <c:strCache>
                <c:ptCount val="8"/>
                <c:pt idx="0">
                  <c:v>15Z</c:v>
                </c:pt>
                <c:pt idx="1">
                  <c:v>18Z</c:v>
                </c:pt>
                <c:pt idx="2">
                  <c:v>21Z</c:v>
                </c:pt>
                <c:pt idx="3">
                  <c:v>0Z</c:v>
                </c:pt>
                <c:pt idx="4">
                  <c:v>3Z</c:v>
                </c:pt>
                <c:pt idx="5">
                  <c:v>6Z</c:v>
                </c:pt>
                <c:pt idx="6">
                  <c:v>9Z</c:v>
                </c:pt>
                <c:pt idx="7">
                  <c:v>12Z</c:v>
                </c:pt>
              </c:strCache>
            </c:strRef>
          </c:cat>
          <c:val>
            <c:numRef>
              <c:f>'Time Functions'!$D$15:$K$15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53-4950-8A75-329DF73E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Time Function Type Distributions - 6hr</a:t>
            </a:r>
            <a:r>
              <a:rPr lang="en-NZ" baseline="0"/>
              <a:t> data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Functions'!$B$18</c:f>
              <c:strCache>
                <c:ptCount val="1"/>
                <c:pt idx="0">
                  <c:v>XXX</c:v>
                </c:pt>
              </c:strCache>
            </c:strRef>
          </c:tx>
          <c:spPr>
            <a:ln w="28575" cap="rnd">
              <a:solidFill>
                <a:schemeClr val="accent4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Functions'!$D$17:$G$17</c:f>
              <c:strCache>
                <c:ptCount val="4"/>
                <c:pt idx="0">
                  <c:v>18Z</c:v>
                </c:pt>
                <c:pt idx="1">
                  <c:v>00Z</c:v>
                </c:pt>
                <c:pt idx="2">
                  <c:v>6Z</c:v>
                </c:pt>
                <c:pt idx="3">
                  <c:v>12Z</c:v>
                </c:pt>
              </c:strCache>
            </c:strRef>
          </c:cat>
          <c:val>
            <c:numRef>
              <c:f>'Time Functions'!$D$18:$G$18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5-4C8F-A500-C88754FA7B1D}"/>
            </c:ext>
          </c:extLst>
        </c:ser>
        <c:ser>
          <c:idx val="1"/>
          <c:order val="1"/>
          <c:tx>
            <c:strRef>
              <c:f>'Time Functions'!$B$19</c:f>
              <c:strCache>
                <c:ptCount val="1"/>
                <c:pt idx="0">
                  <c:v>XXX but YYY</c:v>
                </c:pt>
              </c:strCache>
            </c:strRef>
          </c:tx>
          <c:spPr>
            <a:ln w="28575" cap="rnd">
              <a:solidFill>
                <a:schemeClr val="accent4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Functions'!$D$17:$G$17</c:f>
              <c:strCache>
                <c:ptCount val="4"/>
                <c:pt idx="0">
                  <c:v>18Z</c:v>
                </c:pt>
                <c:pt idx="1">
                  <c:v>00Z</c:v>
                </c:pt>
                <c:pt idx="2">
                  <c:v>6Z</c:v>
                </c:pt>
                <c:pt idx="3">
                  <c:v>12Z</c:v>
                </c:pt>
              </c:strCache>
            </c:strRef>
          </c:cat>
          <c:val>
            <c:numRef>
              <c:f>'Time Functions'!$D$19:$G$19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5-4C8F-A500-C88754FA7B1D}"/>
            </c:ext>
          </c:extLst>
        </c:ser>
        <c:ser>
          <c:idx val="2"/>
          <c:order val="2"/>
          <c:tx>
            <c:strRef>
              <c:f>'Time Functions'!$B$20</c:f>
              <c:strCache>
                <c:ptCount val="1"/>
                <c:pt idx="0">
                  <c:v>XXX, becoming YYY for a time</c:v>
                </c:pt>
              </c:strCache>
            </c:strRef>
          </c:tx>
          <c:spPr>
            <a:ln w="28575" cap="rnd">
              <a:solidFill>
                <a:schemeClr val="accent4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Functions'!$D$17:$G$17</c:f>
              <c:strCache>
                <c:ptCount val="4"/>
                <c:pt idx="0">
                  <c:v>18Z</c:v>
                </c:pt>
                <c:pt idx="1">
                  <c:v>00Z</c:v>
                </c:pt>
                <c:pt idx="2">
                  <c:v>6Z</c:v>
                </c:pt>
                <c:pt idx="3">
                  <c:v>12Z</c:v>
                </c:pt>
              </c:strCache>
            </c:strRef>
          </c:cat>
          <c:val>
            <c:numRef>
              <c:f>'Time Functions'!$D$20:$G$20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5-4C8F-A500-C88754FA7B1D}"/>
            </c:ext>
          </c:extLst>
        </c:ser>
        <c:ser>
          <c:idx val="3"/>
          <c:order val="3"/>
          <c:tx>
            <c:strRef>
              <c:f>'Time Functions'!$B$21</c:f>
              <c:strCache>
                <c:ptCount val="1"/>
                <c:pt idx="0">
                  <c:v>XXX, becoming YYY early</c:v>
                </c:pt>
              </c:strCache>
            </c:strRef>
          </c:tx>
          <c:spPr>
            <a:ln w="28575" cap="rnd">
              <a:solidFill>
                <a:schemeClr val="accent4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Functions'!$D$17:$G$17</c:f>
              <c:strCache>
                <c:ptCount val="4"/>
                <c:pt idx="0">
                  <c:v>18Z</c:v>
                </c:pt>
                <c:pt idx="1">
                  <c:v>00Z</c:v>
                </c:pt>
                <c:pt idx="2">
                  <c:v>6Z</c:v>
                </c:pt>
                <c:pt idx="3">
                  <c:v>12Z</c:v>
                </c:pt>
              </c:strCache>
            </c:strRef>
          </c:cat>
          <c:val>
            <c:numRef>
              <c:f>'Time Functions'!$D$21:$G$21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15-4C8F-A500-C88754FA7B1D}"/>
            </c:ext>
          </c:extLst>
        </c:ser>
        <c:ser>
          <c:idx val="4"/>
          <c:order val="4"/>
          <c:tx>
            <c:strRef>
              <c:f>'Time Functions'!$B$22</c:f>
              <c:strCache>
                <c:ptCount val="1"/>
                <c:pt idx="0">
                  <c:v>XXX becoming YYY</c:v>
                </c:pt>
              </c:strCache>
            </c:strRef>
          </c:tx>
          <c:spPr>
            <a:ln w="28575" cap="rnd">
              <a:solidFill>
                <a:schemeClr val="accent4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Functions'!$D$17:$G$17</c:f>
              <c:strCache>
                <c:ptCount val="4"/>
                <c:pt idx="0">
                  <c:v>18Z</c:v>
                </c:pt>
                <c:pt idx="1">
                  <c:v>00Z</c:v>
                </c:pt>
                <c:pt idx="2">
                  <c:v>6Z</c:v>
                </c:pt>
                <c:pt idx="3">
                  <c:v>12Z</c:v>
                </c:pt>
              </c:strCache>
            </c:strRef>
          </c:cat>
          <c:val>
            <c:numRef>
              <c:f>'Time Functions'!$D$22:$G$22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15-4C8F-A500-C88754FA7B1D}"/>
            </c:ext>
          </c:extLst>
        </c:ser>
        <c:ser>
          <c:idx val="5"/>
          <c:order val="5"/>
          <c:tx>
            <c:strRef>
              <c:f>'Time Functions'!$B$23</c:f>
              <c:strCache>
                <c:ptCount val="1"/>
                <c:pt idx="0">
                  <c:v>XXX, becoming YYY later</c:v>
                </c:pt>
              </c:strCache>
            </c:strRef>
          </c:tx>
          <c:spPr>
            <a:ln w="28575" cap="rnd">
              <a:solidFill>
                <a:schemeClr val="accent4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'Time Functions'!$D$17:$G$17</c:f>
              <c:strCache>
                <c:ptCount val="4"/>
                <c:pt idx="0">
                  <c:v>18Z</c:v>
                </c:pt>
                <c:pt idx="1">
                  <c:v>00Z</c:v>
                </c:pt>
                <c:pt idx="2">
                  <c:v>6Z</c:v>
                </c:pt>
                <c:pt idx="3">
                  <c:v>12Z</c:v>
                </c:pt>
              </c:strCache>
            </c:strRef>
          </c:cat>
          <c:val>
            <c:numRef>
              <c:f>'Time Functions'!$D$23:$G$23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15-4C8F-A500-C88754FA7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991336"/>
        <c:axId val="605991992"/>
      </c:lineChart>
      <c:catAx>
        <c:axId val="60599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Hourly Rainfall (mm/hr)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992"/>
        <c:crosses val="autoZero"/>
        <c:auto val="1"/>
        <c:lblAlgn val="ctr"/>
        <c:lblOffset val="100"/>
        <c:noMultiLvlLbl val="0"/>
      </c:catAx>
      <c:valAx>
        <c:axId val="6059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99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38100</xdr:rowOff>
    </xdr:from>
    <xdr:to>
      <xdr:col>23</xdr:col>
      <xdr:colOff>238125</xdr:colOff>
      <xdr:row>31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51D84-B3DB-4F07-A356-ED3DADB5D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31</xdr:row>
      <xdr:rowOff>142875</xdr:rowOff>
    </xdr:from>
    <xdr:to>
      <xdr:col>23</xdr:col>
      <xdr:colOff>228600</xdr:colOff>
      <xdr:row>59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EA8EB-F576-482B-96BC-98915A44B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59</xdr:row>
      <xdr:rowOff>47625</xdr:rowOff>
    </xdr:from>
    <xdr:to>
      <xdr:col>23</xdr:col>
      <xdr:colOff>228600</xdr:colOff>
      <xdr:row>86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EF41B4-D09B-4FC1-9DFD-1A43A75611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86</xdr:row>
      <xdr:rowOff>142875</xdr:rowOff>
    </xdr:from>
    <xdr:to>
      <xdr:col>23</xdr:col>
      <xdr:colOff>238125</xdr:colOff>
      <xdr:row>114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043E81-4116-4D2C-97C7-702DD5D756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4</xdr:row>
      <xdr:rowOff>76200</xdr:rowOff>
    </xdr:from>
    <xdr:to>
      <xdr:col>49</xdr:col>
      <xdr:colOff>171450</xdr:colOff>
      <xdr:row>31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C30F5-92E0-4BE7-91F3-7243107E1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47625</xdr:colOff>
      <xdr:row>59</xdr:row>
      <xdr:rowOff>123825</xdr:rowOff>
    </xdr:from>
    <xdr:to>
      <xdr:col>39</xdr:col>
      <xdr:colOff>514350</xdr:colOff>
      <xdr:row>87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FA479-9B33-4C5F-8207-326BB953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32</xdr:row>
      <xdr:rowOff>38100</xdr:rowOff>
    </xdr:from>
    <xdr:to>
      <xdr:col>49</xdr:col>
      <xdr:colOff>152400</xdr:colOff>
      <xdr:row>59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96ED7F-8ECB-46E3-8D63-42D7684C5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19050</xdr:rowOff>
    </xdr:from>
    <xdr:to>
      <xdr:col>23</xdr:col>
      <xdr:colOff>542925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45D0E-C13C-4C11-B8ED-1C1A3ABC9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33</xdr:row>
      <xdr:rowOff>104775</xdr:rowOff>
    </xdr:from>
    <xdr:to>
      <xdr:col>23</xdr:col>
      <xdr:colOff>561975</xdr:colOff>
      <xdr:row>61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B66E55-98DE-488D-AA11-C71708D7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0B1F-D66E-46FD-96F4-138C2546D77E}">
  <dimension ref="A1:I75"/>
  <sheetViews>
    <sheetView workbookViewId="0">
      <selection activeCell="B19" sqref="B19"/>
    </sheetView>
  </sheetViews>
  <sheetFormatPr defaultRowHeight="15" x14ac:dyDescent="0.25"/>
  <cols>
    <col min="1" max="1" width="16.28515625" customWidth="1"/>
    <col min="2" max="2" width="23.140625" customWidth="1"/>
    <col min="3" max="3" width="11.85546875" customWidth="1"/>
    <col min="4" max="4" width="13.7109375" customWidth="1"/>
    <col min="5" max="5" width="12.7109375" customWidth="1"/>
    <col min="6" max="6" width="12.85546875" customWidth="1"/>
  </cols>
  <sheetData>
    <row r="1" spans="1:9" x14ac:dyDescent="0.25">
      <c r="A1" t="s">
        <v>24</v>
      </c>
      <c r="B1" t="s">
        <v>25</v>
      </c>
      <c r="E1" t="s">
        <v>62</v>
      </c>
    </row>
    <row r="2" spans="1:9" x14ac:dyDescent="0.25">
      <c r="A2" s="3" t="s">
        <v>23</v>
      </c>
      <c r="B2" s="3" t="s">
        <v>64</v>
      </c>
      <c r="C2" s="4" t="s">
        <v>55</v>
      </c>
      <c r="D2" s="3" t="s">
        <v>27</v>
      </c>
    </row>
    <row r="3" spans="1:9" x14ac:dyDescent="0.25">
      <c r="A3" s="1">
        <v>15</v>
      </c>
      <c r="B3" s="1">
        <v>3</v>
      </c>
      <c r="C3" s="1">
        <v>7</v>
      </c>
      <c r="D3" s="1">
        <v>4</v>
      </c>
    </row>
    <row r="4" spans="1:9" x14ac:dyDescent="0.25">
      <c r="A4" t="s">
        <v>69</v>
      </c>
    </row>
    <row r="5" spans="1:9" x14ac:dyDescent="0.25">
      <c r="A5">
        <v>0</v>
      </c>
      <c r="B5" t="s">
        <v>28</v>
      </c>
      <c r="C5" s="1">
        <v>0</v>
      </c>
      <c r="D5" s="1">
        <v>0.2</v>
      </c>
      <c r="E5" s="1">
        <v>0.5</v>
      </c>
      <c r="F5" s="1">
        <v>2</v>
      </c>
      <c r="G5" s="1">
        <v>5</v>
      </c>
      <c r="H5" s="1">
        <v>10</v>
      </c>
      <c r="I5" s="1">
        <v>100</v>
      </c>
    </row>
    <row r="6" spans="1:9" x14ac:dyDescent="0.25">
      <c r="A6">
        <v>1</v>
      </c>
      <c r="B6" t="s">
        <v>29</v>
      </c>
      <c r="C6" s="1">
        <v>0</v>
      </c>
      <c r="D6" s="1">
        <v>40</v>
      </c>
      <c r="E6" s="1">
        <v>70</v>
      </c>
      <c r="F6" s="1">
        <v>100</v>
      </c>
    </row>
    <row r="8" spans="1:9" x14ac:dyDescent="0.25">
      <c r="A8" t="s">
        <v>54</v>
      </c>
    </row>
    <row r="9" spans="1:9" x14ac:dyDescent="0.25">
      <c r="A9" s="3" t="s">
        <v>15</v>
      </c>
      <c r="B9" s="3" t="s">
        <v>18</v>
      </c>
      <c r="C9" s="3" t="s">
        <v>26</v>
      </c>
      <c r="D9" s="3" t="str">
        <f t="shared" ref="D9:I9" si="0">C5&amp;" to "&amp;D5</f>
        <v>0 to 0.2</v>
      </c>
      <c r="E9" s="3" t="str">
        <f t="shared" si="0"/>
        <v>0.2 to 0.5</v>
      </c>
      <c r="F9" s="3" t="str">
        <f t="shared" si="0"/>
        <v>0.5 to 2</v>
      </c>
      <c r="G9" s="3" t="str">
        <f t="shared" si="0"/>
        <v>2 to 5</v>
      </c>
      <c r="H9" s="3" t="str">
        <f t="shared" si="0"/>
        <v>5 to 10</v>
      </c>
      <c r="I9" s="3" t="str">
        <f t="shared" si="0"/>
        <v>10 to 100</v>
      </c>
    </row>
    <row r="10" spans="1:9" x14ac:dyDescent="0.25">
      <c r="A10" s="2">
        <v>0</v>
      </c>
      <c r="B10" s="2" t="s">
        <v>30</v>
      </c>
      <c r="C10" s="2" t="s">
        <v>31</v>
      </c>
      <c r="D10" s="1">
        <v>0.9</v>
      </c>
      <c r="E10" s="1">
        <v>0.1</v>
      </c>
      <c r="F10" s="1">
        <v>1E-4</v>
      </c>
      <c r="G10" s="1">
        <v>1.0000000000000001E-5</v>
      </c>
      <c r="H10" s="1">
        <v>1.0000000000000001E-5</v>
      </c>
      <c r="I10" s="1">
        <v>1.0000000000000001E-5</v>
      </c>
    </row>
    <row r="11" spans="1:9" x14ac:dyDescent="0.25">
      <c r="A11" s="2">
        <v>1</v>
      </c>
      <c r="B11" s="2" t="s">
        <v>32</v>
      </c>
      <c r="C11" s="2" t="s">
        <v>31</v>
      </c>
      <c r="D11" s="1">
        <v>0.9</v>
      </c>
      <c r="E11" s="1">
        <v>0.1</v>
      </c>
      <c r="F11" s="1">
        <v>1E-4</v>
      </c>
      <c r="G11" s="1">
        <v>1.0000000000000001E-5</v>
      </c>
      <c r="H11" s="1">
        <v>1.0000000000000001E-5</v>
      </c>
      <c r="I11" s="1">
        <v>1.0000000000000001E-5</v>
      </c>
    </row>
    <row r="12" spans="1:9" x14ac:dyDescent="0.25">
      <c r="A12" s="2">
        <v>2</v>
      </c>
      <c r="B12" s="2" t="s">
        <v>33</v>
      </c>
      <c r="C12" s="2" t="s">
        <v>34</v>
      </c>
      <c r="D12" s="1">
        <v>0.9</v>
      </c>
      <c r="E12" s="1">
        <v>0.1</v>
      </c>
      <c r="F12" s="1">
        <v>1E-4</v>
      </c>
      <c r="G12" s="1">
        <v>1.0000000000000001E-5</v>
      </c>
      <c r="H12" s="1">
        <v>1.0000000000000001E-5</v>
      </c>
      <c r="I12" s="1">
        <v>1.0000000000000001E-5</v>
      </c>
    </row>
    <row r="13" spans="1:9" x14ac:dyDescent="0.25">
      <c r="A13" s="2">
        <v>3</v>
      </c>
      <c r="B13" s="2" t="s">
        <v>35</v>
      </c>
      <c r="C13" s="2" t="s">
        <v>36</v>
      </c>
      <c r="D13" s="1">
        <v>0.9</v>
      </c>
      <c r="E13" s="1">
        <v>0.1</v>
      </c>
      <c r="F13" s="1">
        <v>1E-4</v>
      </c>
      <c r="G13" s="1">
        <v>1.0000000000000001E-5</v>
      </c>
      <c r="H13" s="1">
        <v>1.0000000000000001E-5</v>
      </c>
      <c r="I13" s="1">
        <v>1.0000000000000001E-5</v>
      </c>
    </row>
    <row r="14" spans="1:9" x14ac:dyDescent="0.25">
      <c r="A14" s="2">
        <v>4</v>
      </c>
      <c r="B14" s="2" t="s">
        <v>37</v>
      </c>
      <c r="C14" s="2" t="s">
        <v>38</v>
      </c>
      <c r="D14" s="1">
        <v>0.9</v>
      </c>
      <c r="E14" s="1">
        <v>0.1</v>
      </c>
      <c r="F14" s="1">
        <v>1E-4</v>
      </c>
      <c r="G14" s="1">
        <v>1.0000000000000001E-5</v>
      </c>
      <c r="H14" s="1">
        <v>1.0000000000000001E-5</v>
      </c>
      <c r="I14" s="1">
        <v>1.0000000000000001E-5</v>
      </c>
    </row>
    <row r="15" spans="1:9" x14ac:dyDescent="0.25">
      <c r="A15" s="2">
        <v>5</v>
      </c>
      <c r="B15" s="2" t="s">
        <v>39</v>
      </c>
      <c r="C15" s="2" t="s">
        <v>40</v>
      </c>
      <c r="D15" s="1">
        <v>0.9</v>
      </c>
      <c r="E15" s="1">
        <v>0.1</v>
      </c>
      <c r="F15" s="1">
        <v>1E-4</v>
      </c>
      <c r="G15" s="1">
        <v>1.0000000000000001E-5</v>
      </c>
      <c r="H15" s="1">
        <v>1.0000000000000001E-5</v>
      </c>
      <c r="I15" s="1">
        <v>1.0000000000000001E-5</v>
      </c>
    </row>
    <row r="16" spans="1:9" x14ac:dyDescent="0.25">
      <c r="A16" s="2">
        <v>6</v>
      </c>
      <c r="B16" s="2" t="s">
        <v>41</v>
      </c>
      <c r="C16" s="2" t="s">
        <v>36</v>
      </c>
      <c r="D16" s="1">
        <v>0.5</v>
      </c>
      <c r="E16" s="1">
        <v>0.5</v>
      </c>
      <c r="F16" s="1">
        <v>1E-3</v>
      </c>
      <c r="G16" s="1">
        <v>1E-3</v>
      </c>
      <c r="H16" s="1">
        <v>1.0000000000000001E-5</v>
      </c>
      <c r="I16" s="1">
        <v>1.0000000000000001E-5</v>
      </c>
    </row>
    <row r="17" spans="1:9" x14ac:dyDescent="0.25">
      <c r="A17" s="2">
        <v>7</v>
      </c>
      <c r="B17" s="2" t="s">
        <v>42</v>
      </c>
      <c r="C17" s="2" t="s">
        <v>43</v>
      </c>
      <c r="D17" s="1">
        <v>0.1</v>
      </c>
      <c r="E17" s="1">
        <v>0.8</v>
      </c>
      <c r="F17" s="1">
        <v>0.1</v>
      </c>
      <c r="G17" s="1">
        <v>1E-3</v>
      </c>
      <c r="H17" s="1">
        <v>1.0000000000000001E-5</v>
      </c>
      <c r="I17" s="1">
        <v>1.0000000000000001E-5</v>
      </c>
    </row>
    <row r="18" spans="1:9" x14ac:dyDescent="0.25">
      <c r="A18" s="2">
        <v>8</v>
      </c>
      <c r="B18" s="2" t="s">
        <v>164</v>
      </c>
      <c r="C18" s="2" t="s">
        <v>44</v>
      </c>
      <c r="D18" s="1">
        <v>0.7</v>
      </c>
      <c r="E18" s="1">
        <v>0.2</v>
      </c>
      <c r="F18" s="1">
        <v>0.1</v>
      </c>
      <c r="G18" s="1">
        <v>0.1</v>
      </c>
      <c r="H18" s="1">
        <v>1E-3</v>
      </c>
      <c r="I18" s="1">
        <v>1.0000000000000001E-5</v>
      </c>
    </row>
    <row r="19" spans="1:9" x14ac:dyDescent="0.25">
      <c r="A19" s="2">
        <v>9</v>
      </c>
      <c r="B19" s="2" t="s">
        <v>45</v>
      </c>
      <c r="C19" s="2" t="s">
        <v>46</v>
      </c>
      <c r="D19" s="1">
        <v>0.45</v>
      </c>
      <c r="E19" s="1">
        <v>0.3</v>
      </c>
      <c r="F19" s="1">
        <v>0.2</v>
      </c>
      <c r="G19" s="1">
        <v>0.05</v>
      </c>
      <c r="H19" s="1">
        <v>1E-4</v>
      </c>
      <c r="I19" s="1">
        <v>1.0000000000000001E-5</v>
      </c>
    </row>
    <row r="20" spans="1:9" x14ac:dyDescent="0.25">
      <c r="A20" s="2">
        <v>10</v>
      </c>
      <c r="B20" s="2" t="s">
        <v>47</v>
      </c>
      <c r="C20" s="2" t="s">
        <v>48</v>
      </c>
      <c r="D20" s="1">
        <v>0</v>
      </c>
      <c r="E20" s="1">
        <v>0.4</v>
      </c>
      <c r="F20" s="1">
        <v>0.4</v>
      </c>
      <c r="G20" s="1">
        <v>0.2</v>
      </c>
      <c r="H20" s="1">
        <v>0.01</v>
      </c>
      <c r="I20" s="1">
        <v>1E-3</v>
      </c>
    </row>
    <row r="21" spans="1:9" x14ac:dyDescent="0.25">
      <c r="A21" s="2">
        <v>11</v>
      </c>
      <c r="B21" s="2" t="s">
        <v>49</v>
      </c>
      <c r="C21" s="2" t="s">
        <v>50</v>
      </c>
      <c r="D21" s="1">
        <v>0.2</v>
      </c>
      <c r="E21" s="1">
        <v>0.2</v>
      </c>
      <c r="F21" s="1">
        <v>0.2</v>
      </c>
      <c r="G21" s="1">
        <v>0.3</v>
      </c>
      <c r="H21" s="1">
        <v>0.1</v>
      </c>
      <c r="I21" s="1">
        <v>1E-3</v>
      </c>
    </row>
    <row r="22" spans="1:9" x14ac:dyDescent="0.25">
      <c r="A22" s="2">
        <v>12</v>
      </c>
      <c r="B22" s="2" t="s">
        <v>51</v>
      </c>
      <c r="C22" s="2" t="s">
        <v>50</v>
      </c>
      <c r="D22" s="1">
        <v>0.1</v>
      </c>
      <c r="E22" s="1">
        <v>0.1</v>
      </c>
      <c r="F22" s="1">
        <v>0.1</v>
      </c>
      <c r="G22" s="1">
        <v>0.4</v>
      </c>
      <c r="H22" s="1">
        <v>0.2</v>
      </c>
      <c r="I22" s="1">
        <v>0.1</v>
      </c>
    </row>
    <row r="23" spans="1:9" x14ac:dyDescent="0.25">
      <c r="A23" s="2">
        <v>13</v>
      </c>
      <c r="B23" s="2" t="s">
        <v>52</v>
      </c>
      <c r="C23" s="2" t="s">
        <v>52</v>
      </c>
      <c r="D23" s="1">
        <v>1E-3</v>
      </c>
      <c r="E23" s="1">
        <v>0.1</v>
      </c>
      <c r="F23" s="1">
        <v>0.4</v>
      </c>
      <c r="G23" s="1">
        <v>0.4</v>
      </c>
      <c r="H23" s="1">
        <v>1E-3</v>
      </c>
      <c r="I23" s="1">
        <v>1E-3</v>
      </c>
    </row>
    <row r="24" spans="1:9" x14ac:dyDescent="0.25">
      <c r="A24" s="2">
        <v>14</v>
      </c>
      <c r="B24" s="2" t="s">
        <v>53</v>
      </c>
      <c r="C24" s="2" t="s">
        <v>52</v>
      </c>
      <c r="D24" s="1">
        <v>1E-3</v>
      </c>
      <c r="E24" s="1">
        <v>1E-3</v>
      </c>
      <c r="F24" s="1">
        <v>0.2</v>
      </c>
      <c r="G24" s="1">
        <v>0.5</v>
      </c>
      <c r="H24" s="1">
        <v>0.3</v>
      </c>
      <c r="I24" s="1">
        <v>0.1</v>
      </c>
    </row>
    <row r="25" spans="1:9" x14ac:dyDescent="0.25">
      <c r="A25" t="s">
        <v>56</v>
      </c>
      <c r="B25" t="s">
        <v>57</v>
      </c>
    </row>
    <row r="26" spans="1:9" x14ac:dyDescent="0.25">
      <c r="A26" s="3" t="s">
        <v>15</v>
      </c>
      <c r="B26" s="3" t="s">
        <v>18</v>
      </c>
      <c r="C26" s="3" t="s">
        <v>26</v>
      </c>
      <c r="D26" s="3" t="str">
        <f>C6&amp;" to "&amp;D6</f>
        <v>0 to 40</v>
      </c>
      <c r="E26" s="3" t="str">
        <f>D6&amp;" to "&amp;E6</f>
        <v>40 to 70</v>
      </c>
      <c r="F26" s="3" t="str">
        <f>E6&amp;" to "&amp;F6</f>
        <v>70 to 100</v>
      </c>
    </row>
    <row r="27" spans="1:9" x14ac:dyDescent="0.25">
      <c r="A27" s="2">
        <v>0</v>
      </c>
      <c r="B27" s="2" t="str">
        <f>B10</f>
        <v>fine</v>
      </c>
      <c r="C27" s="2" t="str">
        <f>C10</f>
        <v>sun</v>
      </c>
      <c r="D27" s="6">
        <v>0.9</v>
      </c>
      <c r="E27" s="6">
        <v>0.1</v>
      </c>
      <c r="F27" s="6">
        <v>1E-3</v>
      </c>
    </row>
    <row r="28" spans="1:9" x14ac:dyDescent="0.25">
      <c r="A28" s="2">
        <v>1</v>
      </c>
      <c r="B28" s="2" t="str">
        <f t="shared" ref="B28:C28" si="1">B11</f>
        <v>fine with a few clouds</v>
      </c>
      <c r="C28" s="2" t="str">
        <f t="shared" si="1"/>
        <v>sun</v>
      </c>
      <c r="D28" s="6">
        <v>0.6</v>
      </c>
      <c r="E28" s="6">
        <v>0.3</v>
      </c>
      <c r="F28" s="6">
        <v>0.1</v>
      </c>
    </row>
    <row r="29" spans="1:9" x14ac:dyDescent="0.25">
      <c r="A29" s="2">
        <v>2</v>
      </c>
      <c r="B29" s="2" t="str">
        <f t="shared" ref="B29:C29" si="2">B12</f>
        <v>fine with high cloud</v>
      </c>
      <c r="C29" s="2" t="str">
        <f t="shared" si="2"/>
        <v>few cld</v>
      </c>
      <c r="D29" s="6">
        <v>0.9</v>
      </c>
      <c r="E29" s="6">
        <v>0.1</v>
      </c>
      <c r="F29" s="6">
        <v>1E-3</v>
      </c>
    </row>
    <row r="30" spans="1:9" x14ac:dyDescent="0.25">
      <c r="A30" s="2">
        <v>3</v>
      </c>
      <c r="B30" s="2" t="str">
        <f t="shared" ref="B30:C30" si="3">B13</f>
        <v>partly cloudy</v>
      </c>
      <c r="C30" s="2" t="str">
        <f t="shared" si="3"/>
        <v>pc</v>
      </c>
      <c r="D30" s="6">
        <v>0.4</v>
      </c>
      <c r="E30" s="6">
        <v>0.4</v>
      </c>
      <c r="F30" s="6">
        <v>0.2</v>
      </c>
    </row>
    <row r="31" spans="1:9" x14ac:dyDescent="0.25">
      <c r="A31" s="2">
        <v>4</v>
      </c>
      <c r="B31" s="2" t="str">
        <f t="shared" ref="B31:C31" si="4">B14</f>
        <v>mostly cloudy</v>
      </c>
      <c r="C31" s="2" t="str">
        <f t="shared" si="4"/>
        <v>mstly cld</v>
      </c>
      <c r="D31" s="6">
        <v>0.1</v>
      </c>
      <c r="E31" s="6">
        <v>0.2</v>
      </c>
      <c r="F31" s="6">
        <v>0.7</v>
      </c>
    </row>
    <row r="32" spans="1:9" x14ac:dyDescent="0.25">
      <c r="A32" s="2">
        <v>5</v>
      </c>
      <c r="B32" s="2" t="str">
        <f t="shared" ref="B32:C32" si="5">B15</f>
        <v>cloudy</v>
      </c>
      <c r="C32" s="2" t="str">
        <f t="shared" si="5"/>
        <v>cldy</v>
      </c>
      <c r="D32" s="6">
        <v>1E-3</v>
      </c>
      <c r="E32" s="6">
        <v>0.1</v>
      </c>
      <c r="F32" s="6">
        <v>0.9</v>
      </c>
    </row>
    <row r="33" spans="1:6" x14ac:dyDescent="0.25">
      <c r="A33" s="2">
        <v>6</v>
      </c>
      <c r="B33" s="2" t="str">
        <f t="shared" ref="B33:C33" si="6">B16</f>
        <v>patchy drizzle</v>
      </c>
      <c r="C33" s="2" t="str">
        <f t="shared" si="6"/>
        <v>pc</v>
      </c>
      <c r="D33" s="6">
        <v>0.1</v>
      </c>
      <c r="E33" s="6">
        <v>0.2</v>
      </c>
      <c r="F33" s="6">
        <v>0.7</v>
      </c>
    </row>
    <row r="34" spans="1:6" x14ac:dyDescent="0.25">
      <c r="A34" s="2">
        <v>7</v>
      </c>
      <c r="B34" s="2" t="str">
        <f t="shared" ref="B34:C34" si="7">B17</f>
        <v>drizzle</v>
      </c>
      <c r="C34" s="2" t="str">
        <f t="shared" si="7"/>
        <v>dz</v>
      </c>
      <c r="D34" s="6">
        <v>1E-3</v>
      </c>
      <c r="E34" s="6">
        <v>0.1</v>
      </c>
      <c r="F34" s="6">
        <v>0.9</v>
      </c>
    </row>
    <row r="35" spans="1:6" x14ac:dyDescent="0.25">
      <c r="A35" s="2">
        <v>8</v>
      </c>
      <c r="B35" s="2" t="str">
        <f t="shared" ref="B35:C35" si="8">B18</f>
        <v>isolated showers</v>
      </c>
      <c r="C35" s="2" t="str">
        <f t="shared" si="8"/>
        <v xml:space="preserve">isol sh    </v>
      </c>
      <c r="D35" s="6">
        <v>0.6</v>
      </c>
      <c r="E35" s="6">
        <v>0.3</v>
      </c>
      <c r="F35" s="6">
        <v>0.1</v>
      </c>
    </row>
    <row r="36" spans="1:6" x14ac:dyDescent="0.25">
      <c r="A36" s="2">
        <v>9</v>
      </c>
      <c r="B36" s="2" t="str">
        <f t="shared" ref="B36:C36" si="9">B19</f>
        <v>a few showers</v>
      </c>
      <c r="C36" s="2" t="str">
        <f t="shared" si="9"/>
        <v>few sh</v>
      </c>
      <c r="D36" s="6">
        <v>0.4</v>
      </c>
      <c r="E36" s="6">
        <v>0.4</v>
      </c>
      <c r="F36" s="6">
        <v>0.2</v>
      </c>
    </row>
    <row r="37" spans="1:6" x14ac:dyDescent="0.25">
      <c r="A37" s="2">
        <v>10</v>
      </c>
      <c r="B37" s="2" t="str">
        <f t="shared" ref="B37:C37" si="10">B20</f>
        <v>scattered rain</v>
      </c>
      <c r="C37" s="2" t="str">
        <f t="shared" si="10"/>
        <v>light ra</v>
      </c>
      <c r="D37" s="6">
        <v>1E-3</v>
      </c>
      <c r="E37" s="6">
        <v>0.1</v>
      </c>
      <c r="F37" s="6">
        <v>0.9</v>
      </c>
    </row>
    <row r="38" spans="1:6" x14ac:dyDescent="0.25">
      <c r="A38" s="2">
        <v>11</v>
      </c>
      <c r="B38" s="2" t="str">
        <f t="shared" ref="B38:C38" si="11">B21</f>
        <v>showers</v>
      </c>
      <c r="C38" s="2" t="str">
        <f t="shared" si="11"/>
        <v>sh</v>
      </c>
      <c r="D38" s="6">
        <v>0.1</v>
      </c>
      <c r="E38" s="6">
        <v>0.2</v>
      </c>
      <c r="F38" s="6">
        <v>0.7</v>
      </c>
    </row>
    <row r="39" spans="1:6" x14ac:dyDescent="0.25">
      <c r="A39" s="2">
        <v>12</v>
      </c>
      <c r="B39" s="2" t="str">
        <f t="shared" ref="B39:C39" si="12">B22</f>
        <v>showers, some heavy</v>
      </c>
      <c r="C39" s="2" t="str">
        <f t="shared" si="12"/>
        <v>sh</v>
      </c>
      <c r="D39" s="6">
        <v>0.1</v>
      </c>
      <c r="E39" s="6">
        <v>0.2</v>
      </c>
      <c r="F39" s="6">
        <v>0.7</v>
      </c>
    </row>
    <row r="40" spans="1:6" x14ac:dyDescent="0.25">
      <c r="A40" s="2">
        <v>13</v>
      </c>
      <c r="B40" s="2" t="str">
        <f t="shared" ref="B40:C40" si="13">B23</f>
        <v>rain</v>
      </c>
      <c r="C40" s="2" t="str">
        <f t="shared" si="13"/>
        <v>rain</v>
      </c>
      <c r="D40" s="6">
        <v>1E-3</v>
      </c>
      <c r="E40" s="6">
        <v>0.1</v>
      </c>
      <c r="F40" s="6">
        <v>0.9</v>
      </c>
    </row>
    <row r="41" spans="1:6" x14ac:dyDescent="0.25">
      <c r="A41" s="2">
        <v>14</v>
      </c>
      <c r="B41" s="2" t="str">
        <f t="shared" ref="B41:C41" si="14">B24</f>
        <v>rain with heavy falls</v>
      </c>
      <c r="C41" s="2" t="str">
        <f t="shared" si="14"/>
        <v>rain</v>
      </c>
      <c r="D41" s="6">
        <v>1E-3</v>
      </c>
      <c r="E41" s="6">
        <v>0.1</v>
      </c>
      <c r="F41" s="6">
        <v>0.9</v>
      </c>
    </row>
    <row r="42" spans="1:6" x14ac:dyDescent="0.25">
      <c r="A42" t="s">
        <v>56</v>
      </c>
      <c r="B42" t="s">
        <v>58</v>
      </c>
    </row>
    <row r="43" spans="1:6" x14ac:dyDescent="0.25">
      <c r="A43" s="3" t="s">
        <v>15</v>
      </c>
      <c r="B43" s="3" t="s">
        <v>18</v>
      </c>
      <c r="C43" s="3" t="s">
        <v>26</v>
      </c>
      <c r="D43" s="3" t="str">
        <f>C6&amp;" to "&amp;D6</f>
        <v>0 to 40</v>
      </c>
      <c r="E43" s="3" t="str">
        <f>D6&amp;" to "&amp;E6</f>
        <v>40 to 70</v>
      </c>
      <c r="F43" s="3" t="str">
        <f>E6&amp;" to "&amp;F6</f>
        <v>70 to 100</v>
      </c>
    </row>
    <row r="44" spans="1:6" x14ac:dyDescent="0.25">
      <c r="A44" s="2">
        <v>0</v>
      </c>
      <c r="B44" s="2" t="str">
        <f>B27</f>
        <v>fine</v>
      </c>
      <c r="C44" s="2" t="str">
        <f>C27</f>
        <v>sun</v>
      </c>
      <c r="D44" s="5">
        <v>0.9</v>
      </c>
      <c r="E44" s="5">
        <v>0.1</v>
      </c>
      <c r="F44" s="5">
        <v>1E-3</v>
      </c>
    </row>
    <row r="45" spans="1:6" x14ac:dyDescent="0.25">
      <c r="A45" s="2">
        <v>1</v>
      </c>
      <c r="B45" s="2" t="str">
        <f t="shared" ref="B45:C45" si="15">B28</f>
        <v>fine with a few clouds</v>
      </c>
      <c r="C45" s="2" t="str">
        <f t="shared" si="15"/>
        <v>sun</v>
      </c>
      <c r="D45" s="5">
        <v>0.6</v>
      </c>
      <c r="E45" s="5">
        <v>0.3</v>
      </c>
      <c r="F45" s="5">
        <v>0.1</v>
      </c>
    </row>
    <row r="46" spans="1:6" x14ac:dyDescent="0.25">
      <c r="A46" s="2">
        <v>2</v>
      </c>
      <c r="B46" s="2" t="str">
        <f t="shared" ref="B46:C46" si="16">B29</f>
        <v>fine with high cloud</v>
      </c>
      <c r="C46" s="2" t="str">
        <f t="shared" si="16"/>
        <v>few cld</v>
      </c>
      <c r="D46" s="5">
        <v>0.1</v>
      </c>
      <c r="E46" s="5">
        <v>0.2</v>
      </c>
      <c r="F46" s="5">
        <v>0.7</v>
      </c>
    </row>
    <row r="47" spans="1:6" x14ac:dyDescent="0.25">
      <c r="A47" s="2">
        <v>3</v>
      </c>
      <c r="B47" s="2" t="str">
        <f t="shared" ref="B47:C47" si="17">B30</f>
        <v>partly cloudy</v>
      </c>
      <c r="C47" s="2" t="str">
        <f t="shared" si="17"/>
        <v>pc</v>
      </c>
      <c r="D47" s="5">
        <v>0.3</v>
      </c>
      <c r="E47" s="5">
        <v>0.3</v>
      </c>
      <c r="F47" s="5">
        <v>0.3</v>
      </c>
    </row>
    <row r="48" spans="1:6" x14ac:dyDescent="0.25">
      <c r="A48" s="2">
        <v>4</v>
      </c>
      <c r="B48" s="2" t="str">
        <f t="shared" ref="B48:C48" si="18">B31</f>
        <v>mostly cloudy</v>
      </c>
      <c r="C48" s="2" t="str">
        <f t="shared" si="18"/>
        <v>mstly cld</v>
      </c>
      <c r="D48" s="5">
        <v>0.1</v>
      </c>
      <c r="E48" s="5">
        <v>0.2</v>
      </c>
      <c r="F48" s="5">
        <v>0.7</v>
      </c>
    </row>
    <row r="49" spans="1:7" x14ac:dyDescent="0.25">
      <c r="A49" s="2">
        <v>5</v>
      </c>
      <c r="B49" s="2" t="str">
        <f t="shared" ref="B49:C49" si="19">B32</f>
        <v>cloudy</v>
      </c>
      <c r="C49" s="2" t="str">
        <f t="shared" si="19"/>
        <v>cldy</v>
      </c>
      <c r="D49" s="5">
        <v>1E-3</v>
      </c>
      <c r="E49" s="5">
        <v>0.1</v>
      </c>
      <c r="F49" s="5">
        <v>0.9</v>
      </c>
    </row>
    <row r="50" spans="1:7" x14ac:dyDescent="0.25">
      <c r="A50" s="2">
        <v>6</v>
      </c>
      <c r="B50" s="2" t="str">
        <f t="shared" ref="B50:C50" si="20">B33</f>
        <v>patchy drizzle</v>
      </c>
      <c r="C50" s="2" t="str">
        <f t="shared" si="20"/>
        <v>pc</v>
      </c>
      <c r="D50" s="5">
        <v>0.1</v>
      </c>
      <c r="E50" s="5">
        <v>0.2</v>
      </c>
      <c r="F50" s="5">
        <v>0.7</v>
      </c>
    </row>
    <row r="51" spans="1:7" x14ac:dyDescent="0.25">
      <c r="A51" s="2">
        <v>7</v>
      </c>
      <c r="B51" s="2" t="str">
        <f t="shared" ref="B51:C51" si="21">B34</f>
        <v>drizzle</v>
      </c>
      <c r="C51" s="2" t="str">
        <f t="shared" si="21"/>
        <v>dz</v>
      </c>
      <c r="D51" s="5">
        <v>1E-3</v>
      </c>
      <c r="E51" s="5">
        <v>0.1</v>
      </c>
      <c r="F51" s="5">
        <v>0.9</v>
      </c>
    </row>
    <row r="52" spans="1:7" x14ac:dyDescent="0.25">
      <c r="A52" s="2">
        <v>8</v>
      </c>
      <c r="B52" s="2" t="str">
        <f t="shared" ref="B52:C52" si="22">B35</f>
        <v>isolated showers</v>
      </c>
      <c r="C52" s="2" t="str">
        <f t="shared" si="22"/>
        <v xml:space="preserve">isol sh    </v>
      </c>
      <c r="D52" s="5">
        <v>0.6</v>
      </c>
      <c r="E52" s="5">
        <v>0.3</v>
      </c>
      <c r="F52" s="5">
        <v>0.1</v>
      </c>
    </row>
    <row r="53" spans="1:7" x14ac:dyDescent="0.25">
      <c r="A53" s="2">
        <v>9</v>
      </c>
      <c r="B53" s="2" t="str">
        <f t="shared" ref="B53:C53" si="23">B36</f>
        <v>a few showers</v>
      </c>
      <c r="C53" s="2" t="str">
        <f t="shared" si="23"/>
        <v>few sh</v>
      </c>
      <c r="D53" s="5">
        <v>0.4</v>
      </c>
      <c r="E53" s="5">
        <v>0.4</v>
      </c>
      <c r="F53" s="5">
        <v>0.2</v>
      </c>
    </row>
    <row r="54" spans="1:7" x14ac:dyDescent="0.25">
      <c r="A54" s="2">
        <v>10</v>
      </c>
      <c r="B54" s="2" t="str">
        <f t="shared" ref="B54:C54" si="24">B37</f>
        <v>scattered rain</v>
      </c>
      <c r="C54" s="2" t="str">
        <f t="shared" si="24"/>
        <v>light ra</v>
      </c>
      <c r="D54" s="5">
        <v>1E-3</v>
      </c>
      <c r="E54" s="5">
        <v>0.1</v>
      </c>
      <c r="F54" s="5">
        <v>0.9</v>
      </c>
    </row>
    <row r="55" spans="1:7" x14ac:dyDescent="0.25">
      <c r="A55" s="2">
        <v>11</v>
      </c>
      <c r="B55" s="2" t="str">
        <f t="shared" ref="B55:C55" si="25">B38</f>
        <v>showers</v>
      </c>
      <c r="C55" s="2" t="str">
        <f t="shared" si="25"/>
        <v>sh</v>
      </c>
      <c r="D55" s="5">
        <v>0.1</v>
      </c>
      <c r="E55" s="5">
        <v>0.2</v>
      </c>
      <c r="F55" s="5">
        <v>0.7</v>
      </c>
    </row>
    <row r="56" spans="1:7" x14ac:dyDescent="0.25">
      <c r="A56" s="2">
        <v>12</v>
      </c>
      <c r="B56" s="2" t="str">
        <f t="shared" ref="B56:C56" si="26">B39</f>
        <v>showers, some heavy</v>
      </c>
      <c r="C56" s="2" t="str">
        <f t="shared" si="26"/>
        <v>sh</v>
      </c>
      <c r="D56" s="5">
        <v>0.1</v>
      </c>
      <c r="E56" s="5">
        <v>0.2</v>
      </c>
      <c r="F56" s="5">
        <v>0.7</v>
      </c>
    </row>
    <row r="57" spans="1:7" x14ac:dyDescent="0.25">
      <c r="A57" s="2">
        <v>13</v>
      </c>
      <c r="B57" s="2" t="str">
        <f t="shared" ref="B57:C57" si="27">B40</f>
        <v>rain</v>
      </c>
      <c r="C57" s="2" t="str">
        <f t="shared" si="27"/>
        <v>rain</v>
      </c>
      <c r="D57" s="5">
        <v>1E-3</v>
      </c>
      <c r="E57" s="5">
        <v>0.1</v>
      </c>
      <c r="F57" s="5">
        <v>0.9</v>
      </c>
    </row>
    <row r="58" spans="1:7" x14ac:dyDescent="0.25">
      <c r="A58" s="2">
        <v>14</v>
      </c>
      <c r="B58" s="2" t="str">
        <f t="shared" ref="B58:C58" si="28">B41</f>
        <v>rain with heavy falls</v>
      </c>
      <c r="C58" s="2" t="str">
        <f t="shared" si="28"/>
        <v>rain</v>
      </c>
      <c r="D58" s="5">
        <v>1E-3</v>
      </c>
      <c r="E58" s="5">
        <v>0.1</v>
      </c>
      <c r="F58" s="5">
        <v>0.9</v>
      </c>
    </row>
    <row r="59" spans="1:7" x14ac:dyDescent="0.25">
      <c r="A59" t="s">
        <v>70</v>
      </c>
    </row>
    <row r="60" spans="1:7" x14ac:dyDescent="0.25">
      <c r="A60" s="3" t="s">
        <v>15</v>
      </c>
      <c r="B60" s="3" t="s">
        <v>18</v>
      </c>
      <c r="C60" s="3" t="s">
        <v>26</v>
      </c>
      <c r="D60" s="3" t="s">
        <v>59</v>
      </c>
      <c r="E60" s="3" t="s">
        <v>60</v>
      </c>
      <c r="F60" s="3" t="s">
        <v>61</v>
      </c>
      <c r="G60" s="8" t="s">
        <v>63</v>
      </c>
    </row>
    <row r="61" spans="1:7" x14ac:dyDescent="0.25">
      <c r="A61" s="2">
        <v>0</v>
      </c>
      <c r="B61" s="2" t="str">
        <f>B44</f>
        <v>fine</v>
      </c>
      <c r="C61" s="2" t="str">
        <f>C44</f>
        <v>sun</v>
      </c>
      <c r="D61" s="7">
        <v>0.4</v>
      </c>
      <c r="E61" s="7">
        <v>0.4</v>
      </c>
      <c r="F61" s="7">
        <v>0.2</v>
      </c>
      <c r="G61" s="8">
        <f>SUM(D61:F61)</f>
        <v>1</v>
      </c>
    </row>
    <row r="62" spans="1:7" x14ac:dyDescent="0.25">
      <c r="A62" s="2">
        <v>1</v>
      </c>
      <c r="B62" s="2" t="str">
        <f t="shared" ref="B62:C62" si="29">B45</f>
        <v>fine with a few clouds</v>
      </c>
      <c r="C62" s="2" t="str">
        <f t="shared" si="29"/>
        <v>sun</v>
      </c>
      <c r="D62" s="7">
        <v>0.4</v>
      </c>
      <c r="E62" s="7">
        <v>0.5</v>
      </c>
      <c r="F62" s="7">
        <v>0.1</v>
      </c>
      <c r="G62" s="8">
        <f t="shared" ref="G62:G75" si="30">SUM(D62:F62)</f>
        <v>1</v>
      </c>
    </row>
    <row r="63" spans="1:7" x14ac:dyDescent="0.25">
      <c r="A63" s="2">
        <v>2</v>
      </c>
      <c r="B63" s="2" t="str">
        <f t="shared" ref="B63:C63" si="31">B46</f>
        <v>fine with high cloud</v>
      </c>
      <c r="C63" s="2" t="str">
        <f t="shared" si="31"/>
        <v>few cld</v>
      </c>
      <c r="D63" s="7">
        <v>0.3</v>
      </c>
      <c r="E63" s="7">
        <v>0.1</v>
      </c>
      <c r="F63" s="7">
        <v>0.6</v>
      </c>
      <c r="G63" s="8">
        <f t="shared" si="30"/>
        <v>1</v>
      </c>
    </row>
    <row r="64" spans="1:7" x14ac:dyDescent="0.25">
      <c r="A64" s="2">
        <v>3</v>
      </c>
      <c r="B64" s="2" t="str">
        <f t="shared" ref="B64:C64" si="32">B47</f>
        <v>partly cloudy</v>
      </c>
      <c r="C64" s="2" t="str">
        <f t="shared" si="32"/>
        <v>pc</v>
      </c>
      <c r="D64" s="7">
        <v>0.4</v>
      </c>
      <c r="E64" s="7">
        <v>0.5</v>
      </c>
      <c r="F64" s="7">
        <v>0.1</v>
      </c>
      <c r="G64" s="8">
        <f t="shared" si="30"/>
        <v>1</v>
      </c>
    </row>
    <row r="65" spans="1:7" x14ac:dyDescent="0.25">
      <c r="A65" s="2">
        <v>4</v>
      </c>
      <c r="B65" s="2" t="str">
        <f t="shared" ref="B65:C65" si="33">B48</f>
        <v>mostly cloudy</v>
      </c>
      <c r="C65" s="2" t="str">
        <f t="shared" si="33"/>
        <v>mstly cld</v>
      </c>
      <c r="D65" s="7">
        <v>0.5</v>
      </c>
      <c r="E65" s="7">
        <v>0.4</v>
      </c>
      <c r="F65" s="7">
        <v>0.1</v>
      </c>
      <c r="G65" s="8">
        <f t="shared" si="30"/>
        <v>1</v>
      </c>
    </row>
    <row r="66" spans="1:7" x14ac:dyDescent="0.25">
      <c r="A66" s="2">
        <v>5</v>
      </c>
      <c r="B66" s="2" t="str">
        <f t="shared" ref="B66:C66" si="34">B49</f>
        <v>cloudy</v>
      </c>
      <c r="C66" s="2" t="str">
        <f t="shared" si="34"/>
        <v>cldy</v>
      </c>
      <c r="D66" s="7">
        <v>0.5</v>
      </c>
      <c r="E66" s="7">
        <v>0.4</v>
      </c>
      <c r="F66" s="7">
        <v>0.1</v>
      </c>
      <c r="G66" s="8">
        <f t="shared" si="30"/>
        <v>1</v>
      </c>
    </row>
    <row r="67" spans="1:7" x14ac:dyDescent="0.25">
      <c r="A67" s="2">
        <v>6</v>
      </c>
      <c r="B67" s="2" t="str">
        <f t="shared" ref="B67:C67" si="35">B50</f>
        <v>patchy drizzle</v>
      </c>
      <c r="C67" s="2" t="str">
        <f t="shared" si="35"/>
        <v>pc</v>
      </c>
      <c r="D67" s="7">
        <v>0.6</v>
      </c>
      <c r="E67" s="7">
        <v>0.4</v>
      </c>
      <c r="F67" s="7">
        <v>0</v>
      </c>
      <c r="G67" s="8">
        <f t="shared" si="30"/>
        <v>1</v>
      </c>
    </row>
    <row r="68" spans="1:7" x14ac:dyDescent="0.25">
      <c r="A68" s="2">
        <v>7</v>
      </c>
      <c r="B68" s="2" t="str">
        <f t="shared" ref="B68:C68" si="36">B51</f>
        <v>drizzle</v>
      </c>
      <c r="C68" s="2" t="str">
        <f t="shared" si="36"/>
        <v>dz</v>
      </c>
      <c r="D68" s="7">
        <v>0.6</v>
      </c>
      <c r="E68" s="7">
        <v>0.4</v>
      </c>
      <c r="F68" s="7">
        <v>0</v>
      </c>
      <c r="G68" s="8">
        <f t="shared" si="30"/>
        <v>1</v>
      </c>
    </row>
    <row r="69" spans="1:7" x14ac:dyDescent="0.25">
      <c r="A69" s="2">
        <v>8</v>
      </c>
      <c r="B69" s="2" t="str">
        <f t="shared" ref="B69:C69" si="37">B52</f>
        <v>isolated showers</v>
      </c>
      <c r="C69" s="2" t="str">
        <f t="shared" si="37"/>
        <v xml:space="preserve">isol sh    </v>
      </c>
      <c r="D69" s="7">
        <v>0.7</v>
      </c>
      <c r="E69" s="7">
        <v>0.3</v>
      </c>
      <c r="F69" s="7">
        <v>0</v>
      </c>
      <c r="G69" s="8">
        <f t="shared" si="30"/>
        <v>1</v>
      </c>
    </row>
    <row r="70" spans="1:7" x14ac:dyDescent="0.25">
      <c r="A70" s="2">
        <v>9</v>
      </c>
      <c r="B70" s="2" t="str">
        <f t="shared" ref="B70:C70" si="38">B53</f>
        <v>a few showers</v>
      </c>
      <c r="C70" s="2" t="str">
        <f t="shared" si="38"/>
        <v>few sh</v>
      </c>
      <c r="D70" s="7">
        <v>0.7</v>
      </c>
      <c r="E70" s="7">
        <v>0.3</v>
      </c>
      <c r="F70" s="7">
        <v>0</v>
      </c>
      <c r="G70" s="8">
        <f t="shared" si="30"/>
        <v>1</v>
      </c>
    </row>
    <row r="71" spans="1:7" x14ac:dyDescent="0.25">
      <c r="A71" s="2">
        <v>10</v>
      </c>
      <c r="B71" s="2" t="str">
        <f t="shared" ref="B71:C71" si="39">B54</f>
        <v>scattered rain</v>
      </c>
      <c r="C71" s="2" t="str">
        <f t="shared" si="39"/>
        <v>light ra</v>
      </c>
      <c r="D71" s="7">
        <v>0.7</v>
      </c>
      <c r="E71" s="7">
        <v>0.3</v>
      </c>
      <c r="F71" s="7">
        <v>0</v>
      </c>
      <c r="G71" s="8">
        <f t="shared" si="30"/>
        <v>1</v>
      </c>
    </row>
    <row r="72" spans="1:7" x14ac:dyDescent="0.25">
      <c r="A72" s="2">
        <v>11</v>
      </c>
      <c r="B72" s="2" t="str">
        <f t="shared" ref="B72:C72" si="40">B55</f>
        <v>showers</v>
      </c>
      <c r="C72" s="2" t="str">
        <f t="shared" si="40"/>
        <v>sh</v>
      </c>
      <c r="D72" s="7">
        <v>0.8</v>
      </c>
      <c r="E72" s="7">
        <v>0.2</v>
      </c>
      <c r="F72" s="7">
        <v>0</v>
      </c>
      <c r="G72" s="8">
        <f t="shared" si="30"/>
        <v>1</v>
      </c>
    </row>
    <row r="73" spans="1:7" x14ac:dyDescent="0.25">
      <c r="A73" s="2">
        <v>12</v>
      </c>
      <c r="B73" s="2" t="str">
        <f t="shared" ref="B73:C73" si="41">B56</f>
        <v>showers, some heavy</v>
      </c>
      <c r="C73" s="2" t="str">
        <f t="shared" si="41"/>
        <v>sh</v>
      </c>
      <c r="D73" s="7">
        <v>0.8</v>
      </c>
      <c r="E73" s="7">
        <v>0.2</v>
      </c>
      <c r="F73" s="7">
        <v>0</v>
      </c>
      <c r="G73" s="8">
        <f t="shared" si="30"/>
        <v>1</v>
      </c>
    </row>
    <row r="74" spans="1:7" x14ac:dyDescent="0.25">
      <c r="A74" s="2">
        <v>13</v>
      </c>
      <c r="B74" s="2" t="str">
        <f t="shared" ref="B74:C74" si="42">B57</f>
        <v>rain</v>
      </c>
      <c r="C74" s="2" t="str">
        <f t="shared" si="42"/>
        <v>rain</v>
      </c>
      <c r="D74" s="7">
        <v>0.8</v>
      </c>
      <c r="E74" s="7">
        <v>0.2</v>
      </c>
      <c r="F74" s="7">
        <v>0</v>
      </c>
      <c r="G74" s="8">
        <f t="shared" si="30"/>
        <v>1</v>
      </c>
    </row>
    <row r="75" spans="1:7" x14ac:dyDescent="0.25">
      <c r="A75" s="2">
        <v>14</v>
      </c>
      <c r="B75" s="2" t="str">
        <f t="shared" ref="B75:C75" si="43">B58</f>
        <v>rain with heavy falls</v>
      </c>
      <c r="C75" s="2" t="str">
        <f t="shared" si="43"/>
        <v>rain</v>
      </c>
      <c r="D75" s="7">
        <v>0.8</v>
      </c>
      <c r="E75" s="7">
        <v>0.2</v>
      </c>
      <c r="F75" s="7">
        <v>0</v>
      </c>
      <c r="G75" s="8">
        <f t="shared" si="30"/>
        <v>1</v>
      </c>
    </row>
  </sheetData>
  <conditionalFormatting sqref="G61:G75">
    <cfRule type="cellIs" dxfId="3" priority="1" operator="not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0217-0D21-4A0A-AAE6-9342BE3950B8}">
  <dimension ref="A1:Z160"/>
  <sheetViews>
    <sheetView workbookViewId="0">
      <selection activeCell="E3" sqref="E3"/>
    </sheetView>
  </sheetViews>
  <sheetFormatPr defaultRowHeight="15" x14ac:dyDescent="0.25"/>
  <cols>
    <col min="1" max="1" width="16.28515625" customWidth="1"/>
    <col min="2" max="2" width="23.140625" customWidth="1"/>
    <col min="3" max="3" width="11.85546875" customWidth="1"/>
    <col min="4" max="4" width="13.7109375" customWidth="1"/>
    <col min="5" max="5" width="12.7109375" customWidth="1"/>
    <col min="6" max="6" width="12.85546875" customWidth="1"/>
  </cols>
  <sheetData>
    <row r="1" spans="1:26" x14ac:dyDescent="0.25">
      <c r="A1" t="s">
        <v>24</v>
      </c>
      <c r="B1" t="s">
        <v>72</v>
      </c>
      <c r="E1" t="s">
        <v>73</v>
      </c>
    </row>
    <row r="2" spans="1:26" x14ac:dyDescent="0.25">
      <c r="A2" s="3" t="s">
        <v>23</v>
      </c>
      <c r="B2" s="3" t="s">
        <v>64</v>
      </c>
      <c r="C2" s="3" t="s">
        <v>138</v>
      </c>
    </row>
    <row r="3" spans="1:26" x14ac:dyDescent="0.25">
      <c r="A3" s="1">
        <v>49</v>
      </c>
      <c r="B3" s="1">
        <v>2</v>
      </c>
      <c r="C3" s="1">
        <v>15</v>
      </c>
    </row>
    <row r="4" spans="1:26" x14ac:dyDescent="0.25">
      <c r="A4" t="s">
        <v>69</v>
      </c>
    </row>
    <row r="5" spans="1:26" x14ac:dyDescent="0.25">
      <c r="A5">
        <v>0</v>
      </c>
      <c r="B5" t="s">
        <v>76</v>
      </c>
      <c r="C5" s="1">
        <v>-100</v>
      </c>
      <c r="D5" s="1">
        <v>-48</v>
      </c>
      <c r="E5" s="1">
        <v>-34</v>
      </c>
      <c r="F5" s="1">
        <v>-22</v>
      </c>
      <c r="G5" s="1">
        <v>-17</v>
      </c>
      <c r="H5" s="1">
        <v>-11</v>
      </c>
      <c r="I5" s="1">
        <v>-4</v>
      </c>
      <c r="J5" s="1">
        <v>0</v>
      </c>
      <c r="K5" s="1">
        <v>4</v>
      </c>
      <c r="L5" s="1">
        <v>11</v>
      </c>
      <c r="M5" s="1">
        <v>17</v>
      </c>
      <c r="N5" s="1">
        <v>22</v>
      </c>
      <c r="O5" s="1">
        <v>34</v>
      </c>
      <c r="P5" s="1">
        <v>48</v>
      </c>
      <c r="Q5" s="1">
        <v>100</v>
      </c>
    </row>
    <row r="6" spans="1:26" x14ac:dyDescent="0.25">
      <c r="B6" t="s">
        <v>77</v>
      </c>
    </row>
    <row r="7" spans="1:26" x14ac:dyDescent="0.25">
      <c r="D7" s="16" t="s">
        <v>148</v>
      </c>
      <c r="E7" s="16">
        <v>1</v>
      </c>
      <c r="F7" s="16" t="s">
        <v>149</v>
      </c>
      <c r="G7" s="16">
        <v>3</v>
      </c>
    </row>
    <row r="8" spans="1:26" x14ac:dyDescent="0.25">
      <c r="A8" t="s">
        <v>71</v>
      </c>
      <c r="D8" s="14">
        <v>-6</v>
      </c>
      <c r="E8" s="14">
        <v>-5</v>
      </c>
      <c r="F8" s="14">
        <v>-4</v>
      </c>
      <c r="G8" s="14">
        <v>-3</v>
      </c>
      <c r="H8" s="14">
        <v>-2</v>
      </c>
      <c r="I8" s="14">
        <v>-1</v>
      </c>
      <c r="J8" s="14">
        <v>0</v>
      </c>
      <c r="K8" s="14">
        <v>0</v>
      </c>
      <c r="L8" s="14">
        <v>1</v>
      </c>
      <c r="M8" s="14">
        <v>2</v>
      </c>
      <c r="N8" s="14">
        <v>3</v>
      </c>
      <c r="O8" s="14">
        <v>4</v>
      </c>
      <c r="P8" s="14">
        <v>5</v>
      </c>
      <c r="Q8" s="14">
        <v>6</v>
      </c>
      <c r="R8" s="14" t="s">
        <v>143</v>
      </c>
      <c r="S8" s="14"/>
      <c r="T8" s="14"/>
      <c r="W8" s="14"/>
    </row>
    <row r="9" spans="1:26" x14ac:dyDescent="0.25">
      <c r="A9" s="3" t="s">
        <v>15</v>
      </c>
      <c r="B9" s="3" t="s">
        <v>18</v>
      </c>
      <c r="C9" s="3" t="s">
        <v>26</v>
      </c>
      <c r="D9" s="3" t="str">
        <f t="shared" ref="D9:I9" si="0">C5&amp;" to "&amp;D5</f>
        <v>-100 to -48</v>
      </c>
      <c r="E9" s="3" t="str">
        <f t="shared" si="0"/>
        <v>-48 to -34</v>
      </c>
      <c r="F9" s="3" t="str">
        <f t="shared" si="0"/>
        <v>-34 to -22</v>
      </c>
      <c r="G9" s="3" t="str">
        <f t="shared" si="0"/>
        <v>-22 to -17</v>
      </c>
      <c r="H9" s="3" t="str">
        <f t="shared" si="0"/>
        <v>-17 to -11</v>
      </c>
      <c r="I9" s="3" t="str">
        <f t="shared" si="0"/>
        <v>-11 to -4</v>
      </c>
      <c r="J9" s="3" t="str">
        <f t="shared" ref="J9:P9" si="1">I5&amp;" to "&amp;J5</f>
        <v>-4 to 0</v>
      </c>
      <c r="K9" s="3" t="str">
        <f t="shared" si="1"/>
        <v>0 to 4</v>
      </c>
      <c r="L9" s="3" t="str">
        <f t="shared" si="1"/>
        <v>4 to 11</v>
      </c>
      <c r="M9" s="3" t="str">
        <f t="shared" si="1"/>
        <v>11 to 17</v>
      </c>
      <c r="N9" s="3" t="str">
        <f t="shared" si="1"/>
        <v>17 to 22</v>
      </c>
      <c r="O9" s="3" t="str">
        <f t="shared" si="1"/>
        <v>22 to 34</v>
      </c>
      <c r="P9" s="3" t="str">
        <f t="shared" si="1"/>
        <v>34 to 48</v>
      </c>
      <c r="Q9" s="3" t="str">
        <f t="shared" ref="Q9" si="2">P5&amp;" to "&amp;Q5</f>
        <v>48 to 100</v>
      </c>
      <c r="R9" s="14" t="s">
        <v>140</v>
      </c>
      <c r="S9" s="14" t="s">
        <v>141</v>
      </c>
      <c r="T9" s="14" t="s">
        <v>144</v>
      </c>
      <c r="U9" s="15" t="s">
        <v>74</v>
      </c>
      <c r="V9" s="15" t="s">
        <v>145</v>
      </c>
      <c r="W9" s="14" t="s">
        <v>146</v>
      </c>
      <c r="X9" s="15" t="s">
        <v>75</v>
      </c>
      <c r="Y9" s="15" t="s">
        <v>147</v>
      </c>
    </row>
    <row r="10" spans="1:26" x14ac:dyDescent="0.25">
      <c r="A10" s="2">
        <v>0</v>
      </c>
      <c r="B10" s="2" t="s">
        <v>139</v>
      </c>
      <c r="C10" s="2" t="s">
        <v>136</v>
      </c>
      <c r="D10" s="1">
        <f>0.9*ROUND(_xlfn.NORM.DIST(D$8,$U10+SIGN(D$8)*-0.68*$E$7,$E$7,FALSE),2)+0.1*ROUND(_xlfn.NORM.DIST(D$8,$U10+SIGN(D$8)*-0.68*$G$7,$G$7,FALSE),2)</f>
        <v>0</v>
      </c>
      <c r="E10" s="1">
        <f t="shared" ref="E10:Q25" si="3">0.9*ROUND(_xlfn.NORM.DIST(E$8,$U10+SIGN(E$8)*-0.68*$E$7,$E$7,FALSE),2)+0.1*ROUND(_xlfn.NORM.DIST(E$8,$U10+SIGN(E$8)*-0.68*$G$7,$G$7,FALSE),2)</f>
        <v>1E-3</v>
      </c>
      <c r="F10" s="1">
        <f t="shared" si="3"/>
        <v>2E-3</v>
      </c>
      <c r="G10" s="1">
        <f t="shared" si="3"/>
        <v>3.0000000000000001E-3</v>
      </c>
      <c r="H10" s="1">
        <f t="shared" si="3"/>
        <v>1.4000000000000002E-2</v>
      </c>
      <c r="I10" s="1">
        <f t="shared" si="3"/>
        <v>9.8000000000000004E-2</v>
      </c>
      <c r="J10" s="1">
        <f t="shared" si="3"/>
        <v>0.37300000000000005</v>
      </c>
      <c r="K10" s="1">
        <f t="shared" si="3"/>
        <v>0.37300000000000005</v>
      </c>
      <c r="L10" s="1">
        <f t="shared" si="3"/>
        <v>9.8000000000000004E-2</v>
      </c>
      <c r="M10" s="1">
        <f t="shared" si="3"/>
        <v>1.4000000000000002E-2</v>
      </c>
      <c r="N10" s="1">
        <f t="shared" si="3"/>
        <v>3.0000000000000001E-3</v>
      </c>
      <c r="O10" s="1">
        <f t="shared" si="3"/>
        <v>2E-3</v>
      </c>
      <c r="P10" s="1">
        <f t="shared" si="3"/>
        <v>1E-3</v>
      </c>
      <c r="Q10" s="1">
        <f t="shared" si="3"/>
        <v>0</v>
      </c>
      <c r="R10" s="14">
        <v>0</v>
      </c>
      <c r="S10" s="14">
        <v>0</v>
      </c>
      <c r="T10" s="14">
        <f>S10*COS(PI()*(R10-22.5)/180)</f>
        <v>0</v>
      </c>
      <c r="U10" s="14">
        <f>S10*COS(PI()*(R10)/180)</f>
        <v>0</v>
      </c>
      <c r="V10" s="14">
        <f>S10*COS(PI()*(R10+22.5)/180)</f>
        <v>0</v>
      </c>
      <c r="W10" s="14">
        <f>S10*SIN(PI()*(R10-22.5)/180)</f>
        <v>0</v>
      </c>
      <c r="X10" s="14">
        <f>S10*SIN(PI()*(R10)/180)</f>
        <v>0</v>
      </c>
      <c r="Y10" s="14">
        <f>S10*SIN(PI()*(R10+22.5)/180)</f>
        <v>0</v>
      </c>
      <c r="Z10">
        <f>SUM(D10:Q10)</f>
        <v>0.9820000000000001</v>
      </c>
    </row>
    <row r="11" spans="1:26" x14ac:dyDescent="0.25">
      <c r="A11" s="2">
        <v>1</v>
      </c>
      <c r="B11" s="2" t="s">
        <v>88</v>
      </c>
      <c r="C11" s="2" t="s">
        <v>136</v>
      </c>
      <c r="D11" s="1">
        <f t="shared" ref="D11:Q43" si="4">0.9*ROUND(_xlfn.NORM.DIST(D$8,$U11+SIGN(D$8)*-0.68*$E$7,$E$7,FALSE),2)+0.1*ROUND(_xlfn.NORM.DIST(D$8,$U11+SIGN(D$8)*-0.68*$G$7,$G$7,FALSE),2)</f>
        <v>0</v>
      </c>
      <c r="E11" s="1">
        <f t="shared" si="3"/>
        <v>1E-3</v>
      </c>
      <c r="F11" s="1">
        <f t="shared" si="3"/>
        <v>2E-3</v>
      </c>
      <c r="G11" s="1">
        <f t="shared" si="3"/>
        <v>3.0000000000000001E-3</v>
      </c>
      <c r="H11" s="1">
        <f t="shared" si="3"/>
        <v>1.4000000000000002E-2</v>
      </c>
      <c r="I11" s="1">
        <f t="shared" si="3"/>
        <v>9.8000000000000004E-2</v>
      </c>
      <c r="J11" s="1">
        <f t="shared" si="3"/>
        <v>0.37300000000000005</v>
      </c>
      <c r="K11" s="1">
        <f t="shared" si="3"/>
        <v>0.37300000000000005</v>
      </c>
      <c r="L11" s="1">
        <f t="shared" si="3"/>
        <v>9.8000000000000004E-2</v>
      </c>
      <c r="M11" s="1">
        <f t="shared" si="3"/>
        <v>1.4000000000000002E-2</v>
      </c>
      <c r="N11" s="1">
        <f t="shared" si="3"/>
        <v>3.0000000000000001E-3</v>
      </c>
      <c r="O11" s="1">
        <f t="shared" si="3"/>
        <v>2E-3</v>
      </c>
      <c r="P11" s="1">
        <f t="shared" si="3"/>
        <v>1E-3</v>
      </c>
      <c r="Q11" s="1">
        <f t="shared" si="3"/>
        <v>0</v>
      </c>
      <c r="R11" s="14">
        <v>270</v>
      </c>
      <c r="S11" s="14">
        <v>1</v>
      </c>
      <c r="T11" s="14">
        <f t="shared" ref="T11:T58" si="5">S11*COS(PI()*(R11-22.5)/180)</f>
        <v>-0.3826834323650895</v>
      </c>
      <c r="U11" s="14">
        <f t="shared" ref="U11:U58" si="6">S11*COS(PI()*(R11)/180)</f>
        <v>-1.83772268236293E-16</v>
      </c>
      <c r="V11" s="14">
        <f t="shared" ref="V11:V58" si="7">S11*COS(PI()*(R11+22.5)/180)</f>
        <v>0.38268343236509</v>
      </c>
      <c r="W11" s="14">
        <f t="shared" ref="W11:W58" si="8">S11*SIN(PI()*(R11-22.5)/180)</f>
        <v>-0.92387953251128685</v>
      </c>
      <c r="X11" s="14">
        <f t="shared" ref="X11:X58" si="9">S11*SIN(PI()*(R11)/180)</f>
        <v>-1</v>
      </c>
      <c r="Y11" s="14">
        <f t="shared" ref="Y11:Y58" si="10">S11*SIN(PI()*(R11+22.5)/180)</f>
        <v>-0.92387953251128663</v>
      </c>
      <c r="Z11">
        <f t="shared" ref="Z11:Z58" si="11">SUM(D11:Q11)</f>
        <v>0.9820000000000001</v>
      </c>
    </row>
    <row r="12" spans="1:26" x14ac:dyDescent="0.25">
      <c r="A12" s="2">
        <v>2</v>
      </c>
      <c r="B12" s="2" t="s">
        <v>89</v>
      </c>
      <c r="C12" s="2" t="s">
        <v>136</v>
      </c>
      <c r="D12" s="1">
        <f t="shared" si="4"/>
        <v>1E-3</v>
      </c>
      <c r="E12" s="1">
        <f t="shared" si="3"/>
        <v>1E-3</v>
      </c>
      <c r="F12" s="1">
        <f t="shared" si="3"/>
        <v>3.0000000000000001E-3</v>
      </c>
      <c r="G12" s="1">
        <f t="shared" si="3"/>
        <v>5.000000000000001E-3</v>
      </c>
      <c r="H12" s="1">
        <f t="shared" si="3"/>
        <v>6.0999999999999999E-2</v>
      </c>
      <c r="I12" s="1">
        <f t="shared" si="3"/>
        <v>0.23500000000000001</v>
      </c>
      <c r="J12" s="1">
        <f t="shared" si="3"/>
        <v>0.29200000000000004</v>
      </c>
      <c r="K12" s="1">
        <f t="shared" si="3"/>
        <v>0.29200000000000004</v>
      </c>
      <c r="L12" s="1">
        <f t="shared" si="3"/>
        <v>2.4E-2</v>
      </c>
      <c r="M12" s="1">
        <f t="shared" si="3"/>
        <v>4.0000000000000001E-3</v>
      </c>
      <c r="N12" s="1">
        <f t="shared" si="3"/>
        <v>2E-3</v>
      </c>
      <c r="O12" s="1">
        <f t="shared" si="3"/>
        <v>1E-3</v>
      </c>
      <c r="P12" s="1">
        <f t="shared" si="3"/>
        <v>0</v>
      </c>
      <c r="Q12" s="1">
        <f t="shared" si="3"/>
        <v>0</v>
      </c>
      <c r="R12" s="14">
        <v>225</v>
      </c>
      <c r="S12" s="14">
        <v>1</v>
      </c>
      <c r="T12" s="14">
        <f t="shared" si="5"/>
        <v>-0.92387953251128696</v>
      </c>
      <c r="U12" s="14">
        <f t="shared" si="6"/>
        <v>-0.70710678118654768</v>
      </c>
      <c r="V12" s="14">
        <f t="shared" si="7"/>
        <v>-0.3826834323650895</v>
      </c>
      <c r="W12" s="14">
        <f t="shared" si="8"/>
        <v>-0.38268343236508923</v>
      </c>
      <c r="X12" s="14">
        <f t="shared" si="9"/>
        <v>-0.70710678118654746</v>
      </c>
      <c r="Y12" s="14">
        <f t="shared" si="10"/>
        <v>-0.92387953251128685</v>
      </c>
      <c r="Z12">
        <f t="shared" si="11"/>
        <v>0.92100000000000015</v>
      </c>
    </row>
    <row r="13" spans="1:26" x14ac:dyDescent="0.25">
      <c r="A13" s="2">
        <v>3</v>
      </c>
      <c r="B13" s="2" t="s">
        <v>90</v>
      </c>
      <c r="C13" s="2" t="s">
        <v>136</v>
      </c>
      <c r="D13" s="1">
        <f t="shared" si="4"/>
        <v>1E-3</v>
      </c>
      <c r="E13" s="1">
        <f t="shared" si="3"/>
        <v>2E-3</v>
      </c>
      <c r="F13" s="1">
        <f t="shared" si="3"/>
        <v>3.0000000000000001E-3</v>
      </c>
      <c r="G13" s="1">
        <f t="shared" si="3"/>
        <v>1.4000000000000002E-2</v>
      </c>
      <c r="H13" s="1">
        <f t="shared" si="3"/>
        <v>9.8000000000000004E-2</v>
      </c>
      <c r="I13" s="1">
        <f t="shared" si="3"/>
        <v>0.29900000000000004</v>
      </c>
      <c r="J13" s="1">
        <f t="shared" si="3"/>
        <v>0.22900000000000001</v>
      </c>
      <c r="K13" s="1">
        <f t="shared" si="3"/>
        <v>0.22900000000000001</v>
      </c>
      <c r="L13" s="1">
        <f t="shared" si="3"/>
        <v>1.4000000000000002E-2</v>
      </c>
      <c r="M13" s="1">
        <f t="shared" si="3"/>
        <v>3.0000000000000001E-3</v>
      </c>
      <c r="N13" s="1">
        <f t="shared" si="3"/>
        <v>2E-3</v>
      </c>
      <c r="O13" s="1">
        <f t="shared" si="3"/>
        <v>1E-3</v>
      </c>
      <c r="P13" s="1">
        <f t="shared" si="3"/>
        <v>0</v>
      </c>
      <c r="Q13" s="1">
        <f t="shared" si="3"/>
        <v>0</v>
      </c>
      <c r="R13" s="14">
        <v>180</v>
      </c>
      <c r="S13" s="14">
        <v>1</v>
      </c>
      <c r="T13" s="14">
        <f t="shared" si="5"/>
        <v>-0.92387953251128674</v>
      </c>
      <c r="U13" s="14">
        <f t="shared" si="6"/>
        <v>-1</v>
      </c>
      <c r="V13" s="14">
        <f t="shared" si="7"/>
        <v>-0.92387953251128696</v>
      </c>
      <c r="W13" s="14">
        <f t="shared" si="8"/>
        <v>0.38268343236508989</v>
      </c>
      <c r="X13" s="14">
        <f t="shared" si="9"/>
        <v>1.22514845490862E-16</v>
      </c>
      <c r="Y13" s="14">
        <f t="shared" si="10"/>
        <v>-0.38268343236508923</v>
      </c>
      <c r="Z13">
        <f t="shared" si="11"/>
        <v>0.89500000000000002</v>
      </c>
    </row>
    <row r="14" spans="1:26" x14ac:dyDescent="0.25">
      <c r="A14" s="2">
        <v>4</v>
      </c>
      <c r="B14" s="2" t="s">
        <v>91</v>
      </c>
      <c r="C14" s="2" t="s">
        <v>136</v>
      </c>
      <c r="D14" s="1">
        <f t="shared" si="4"/>
        <v>1E-3</v>
      </c>
      <c r="E14" s="1">
        <f t="shared" si="3"/>
        <v>1E-3</v>
      </c>
      <c r="F14" s="1">
        <f t="shared" si="3"/>
        <v>3.0000000000000001E-3</v>
      </c>
      <c r="G14" s="1">
        <f t="shared" si="3"/>
        <v>5.000000000000001E-3</v>
      </c>
      <c r="H14" s="1">
        <f t="shared" si="3"/>
        <v>6.0999999999999999E-2</v>
      </c>
      <c r="I14" s="1">
        <f t="shared" si="3"/>
        <v>0.23500000000000001</v>
      </c>
      <c r="J14" s="1">
        <f t="shared" si="3"/>
        <v>0.29200000000000004</v>
      </c>
      <c r="K14" s="1">
        <f t="shared" si="3"/>
        <v>0.29200000000000004</v>
      </c>
      <c r="L14" s="1">
        <f t="shared" si="3"/>
        <v>2.4E-2</v>
      </c>
      <c r="M14" s="1">
        <f t="shared" si="3"/>
        <v>4.0000000000000001E-3</v>
      </c>
      <c r="N14" s="1">
        <f t="shared" si="3"/>
        <v>2E-3</v>
      </c>
      <c r="O14" s="1">
        <f t="shared" si="3"/>
        <v>1E-3</v>
      </c>
      <c r="P14" s="1">
        <f t="shared" si="3"/>
        <v>0</v>
      </c>
      <c r="Q14" s="1">
        <f t="shared" si="3"/>
        <v>0</v>
      </c>
      <c r="R14" s="14">
        <v>135</v>
      </c>
      <c r="S14" s="14">
        <v>1</v>
      </c>
      <c r="T14" s="14">
        <f t="shared" si="5"/>
        <v>-0.38268343236508973</v>
      </c>
      <c r="U14" s="14">
        <f t="shared" si="6"/>
        <v>-0.70710678118654746</v>
      </c>
      <c r="V14" s="14">
        <f t="shared" si="7"/>
        <v>-0.92387953251128674</v>
      </c>
      <c r="W14" s="14">
        <f t="shared" si="8"/>
        <v>0.92387953251128674</v>
      </c>
      <c r="X14" s="14">
        <f t="shared" si="9"/>
        <v>0.70710678118654757</v>
      </c>
      <c r="Y14" s="14">
        <f t="shared" si="10"/>
        <v>0.38268343236508989</v>
      </c>
      <c r="Z14">
        <f t="shared" si="11"/>
        <v>0.92100000000000015</v>
      </c>
    </row>
    <row r="15" spans="1:26" x14ac:dyDescent="0.25">
      <c r="A15" s="2">
        <v>5</v>
      </c>
      <c r="B15" s="2" t="s">
        <v>92</v>
      </c>
      <c r="C15" s="2" t="s">
        <v>136</v>
      </c>
      <c r="D15" s="1">
        <f t="shared" si="4"/>
        <v>0</v>
      </c>
      <c r="E15" s="1">
        <f t="shared" si="3"/>
        <v>1E-3</v>
      </c>
      <c r="F15" s="1">
        <f t="shared" si="3"/>
        <v>2E-3</v>
      </c>
      <c r="G15" s="1">
        <f t="shared" si="3"/>
        <v>3.0000000000000001E-3</v>
      </c>
      <c r="H15" s="1">
        <f t="shared" si="3"/>
        <v>1.4000000000000002E-2</v>
      </c>
      <c r="I15" s="1">
        <f t="shared" si="3"/>
        <v>9.8000000000000004E-2</v>
      </c>
      <c r="J15" s="1">
        <f t="shared" si="3"/>
        <v>0.37300000000000005</v>
      </c>
      <c r="K15" s="1">
        <f t="shared" si="3"/>
        <v>0.37300000000000005</v>
      </c>
      <c r="L15" s="1">
        <f t="shared" si="3"/>
        <v>9.8000000000000004E-2</v>
      </c>
      <c r="M15" s="1">
        <f t="shared" si="3"/>
        <v>1.4000000000000002E-2</v>
      </c>
      <c r="N15" s="1">
        <f t="shared" si="3"/>
        <v>3.0000000000000001E-3</v>
      </c>
      <c r="O15" s="1">
        <f t="shared" si="3"/>
        <v>2E-3</v>
      </c>
      <c r="P15" s="1">
        <f t="shared" si="3"/>
        <v>1E-3</v>
      </c>
      <c r="Q15" s="1">
        <f t="shared" si="3"/>
        <v>0</v>
      </c>
      <c r="R15" s="14">
        <v>90</v>
      </c>
      <c r="S15" s="14">
        <v>1</v>
      </c>
      <c r="T15" s="14">
        <f t="shared" si="5"/>
        <v>0.38268343236508984</v>
      </c>
      <c r="U15" s="14">
        <f t="shared" si="6"/>
        <v>6.1257422745431001E-17</v>
      </c>
      <c r="V15" s="14">
        <f t="shared" si="7"/>
        <v>-0.38268343236508973</v>
      </c>
      <c r="W15" s="14">
        <f t="shared" si="8"/>
        <v>0.92387953251128674</v>
      </c>
      <c r="X15" s="14">
        <f t="shared" si="9"/>
        <v>1</v>
      </c>
      <c r="Y15" s="14">
        <f t="shared" si="10"/>
        <v>0.92387953251128674</v>
      </c>
      <c r="Z15">
        <f t="shared" si="11"/>
        <v>0.9820000000000001</v>
      </c>
    </row>
    <row r="16" spans="1:26" x14ac:dyDescent="0.25">
      <c r="A16" s="2">
        <v>6</v>
      </c>
      <c r="B16" s="2" t="s">
        <v>93</v>
      </c>
      <c r="C16" s="2" t="s">
        <v>136</v>
      </c>
      <c r="D16" s="1">
        <f t="shared" si="4"/>
        <v>0</v>
      </c>
      <c r="E16" s="1">
        <f t="shared" si="3"/>
        <v>0</v>
      </c>
      <c r="F16" s="1">
        <f t="shared" si="3"/>
        <v>1E-3</v>
      </c>
      <c r="G16" s="1">
        <f t="shared" si="3"/>
        <v>2E-3</v>
      </c>
      <c r="H16" s="1">
        <f t="shared" si="3"/>
        <v>4.0000000000000001E-3</v>
      </c>
      <c r="I16" s="1">
        <f t="shared" si="3"/>
        <v>2.4E-2</v>
      </c>
      <c r="J16" s="1">
        <f t="shared" si="3"/>
        <v>0.29200000000000004</v>
      </c>
      <c r="K16" s="1">
        <f t="shared" si="3"/>
        <v>0.29200000000000004</v>
      </c>
      <c r="L16" s="1">
        <f t="shared" si="3"/>
        <v>0.23500000000000001</v>
      </c>
      <c r="M16" s="1">
        <f t="shared" si="3"/>
        <v>6.0999999999999999E-2</v>
      </c>
      <c r="N16" s="1">
        <f t="shared" si="3"/>
        <v>5.000000000000001E-3</v>
      </c>
      <c r="O16" s="1">
        <f t="shared" si="3"/>
        <v>3.0000000000000001E-3</v>
      </c>
      <c r="P16" s="1">
        <f t="shared" si="3"/>
        <v>1E-3</v>
      </c>
      <c r="Q16" s="1">
        <f t="shared" si="3"/>
        <v>1E-3</v>
      </c>
      <c r="R16" s="14">
        <v>45</v>
      </c>
      <c r="S16" s="14">
        <v>1</v>
      </c>
      <c r="T16" s="14">
        <f t="shared" si="5"/>
        <v>0.92387953251128674</v>
      </c>
      <c r="U16" s="14">
        <f t="shared" si="6"/>
        <v>0.70710678118654757</v>
      </c>
      <c r="V16" s="14">
        <f t="shared" si="7"/>
        <v>0.38268343236508984</v>
      </c>
      <c r="W16" s="14">
        <f t="shared" si="8"/>
        <v>0.38268343236508978</v>
      </c>
      <c r="X16" s="14">
        <f t="shared" si="9"/>
        <v>0.70710678118654746</v>
      </c>
      <c r="Y16" s="14">
        <f t="shared" si="10"/>
        <v>0.92387953251128674</v>
      </c>
      <c r="Z16">
        <f t="shared" si="11"/>
        <v>0.92100000000000004</v>
      </c>
    </row>
    <row r="17" spans="1:26" x14ac:dyDescent="0.25">
      <c r="A17" s="2">
        <v>7</v>
      </c>
      <c r="B17" s="2" t="s">
        <v>94</v>
      </c>
      <c r="C17" s="2" t="s">
        <v>136</v>
      </c>
      <c r="D17" s="1">
        <f t="shared" si="4"/>
        <v>0</v>
      </c>
      <c r="E17" s="1">
        <f t="shared" si="3"/>
        <v>0</v>
      </c>
      <c r="F17" s="1">
        <f t="shared" si="3"/>
        <v>1E-3</v>
      </c>
      <c r="G17" s="1">
        <f t="shared" si="3"/>
        <v>2E-3</v>
      </c>
      <c r="H17" s="1">
        <f t="shared" si="3"/>
        <v>3.0000000000000001E-3</v>
      </c>
      <c r="I17" s="1">
        <f t="shared" si="3"/>
        <v>1.4000000000000002E-2</v>
      </c>
      <c r="J17" s="1">
        <f t="shared" si="3"/>
        <v>0.22900000000000001</v>
      </c>
      <c r="K17" s="1">
        <f t="shared" si="3"/>
        <v>0.22900000000000001</v>
      </c>
      <c r="L17" s="1">
        <f t="shared" si="3"/>
        <v>0.29900000000000004</v>
      </c>
      <c r="M17" s="1">
        <f t="shared" si="3"/>
        <v>9.8000000000000004E-2</v>
      </c>
      <c r="N17" s="1">
        <f t="shared" si="3"/>
        <v>1.4000000000000002E-2</v>
      </c>
      <c r="O17" s="1">
        <f t="shared" si="3"/>
        <v>3.0000000000000001E-3</v>
      </c>
      <c r="P17" s="1">
        <f t="shared" si="3"/>
        <v>2E-3</v>
      </c>
      <c r="Q17" s="1">
        <f t="shared" si="3"/>
        <v>1E-3</v>
      </c>
      <c r="R17" s="14">
        <v>0</v>
      </c>
      <c r="S17" s="14">
        <v>1</v>
      </c>
      <c r="T17" s="14">
        <f t="shared" si="5"/>
        <v>0.92387953251128674</v>
      </c>
      <c r="U17" s="14">
        <f t="shared" si="6"/>
        <v>1</v>
      </c>
      <c r="V17" s="14">
        <f t="shared" si="7"/>
        <v>0.92387953251128674</v>
      </c>
      <c r="W17" s="14">
        <f t="shared" si="8"/>
        <v>-0.38268343236508978</v>
      </c>
      <c r="X17" s="14">
        <f t="shared" si="9"/>
        <v>0</v>
      </c>
      <c r="Y17" s="14">
        <f t="shared" si="10"/>
        <v>0.38268343236508978</v>
      </c>
      <c r="Z17">
        <f t="shared" si="11"/>
        <v>0.89500000000000002</v>
      </c>
    </row>
    <row r="18" spans="1:26" x14ac:dyDescent="0.25">
      <c r="A18" s="2">
        <v>8</v>
      </c>
      <c r="B18" s="2" t="s">
        <v>95</v>
      </c>
      <c r="C18" s="2" t="s">
        <v>136</v>
      </c>
      <c r="D18" s="1">
        <f t="shared" si="4"/>
        <v>0</v>
      </c>
      <c r="E18" s="1">
        <f t="shared" si="3"/>
        <v>0</v>
      </c>
      <c r="F18" s="1">
        <f t="shared" si="3"/>
        <v>1E-3</v>
      </c>
      <c r="G18" s="1">
        <f t="shared" si="3"/>
        <v>2E-3</v>
      </c>
      <c r="H18" s="1">
        <f t="shared" si="3"/>
        <v>4.0000000000000001E-3</v>
      </c>
      <c r="I18" s="1">
        <f t="shared" si="3"/>
        <v>2.4E-2</v>
      </c>
      <c r="J18" s="1">
        <f t="shared" si="3"/>
        <v>0.29200000000000004</v>
      </c>
      <c r="K18" s="1">
        <f t="shared" si="3"/>
        <v>0.29200000000000004</v>
      </c>
      <c r="L18" s="1">
        <f t="shared" si="3"/>
        <v>0.23500000000000001</v>
      </c>
      <c r="M18" s="1">
        <f t="shared" si="3"/>
        <v>6.0999999999999999E-2</v>
      </c>
      <c r="N18" s="1">
        <f t="shared" si="3"/>
        <v>5.000000000000001E-3</v>
      </c>
      <c r="O18" s="1">
        <f t="shared" si="3"/>
        <v>3.0000000000000001E-3</v>
      </c>
      <c r="P18" s="1">
        <f t="shared" si="3"/>
        <v>1E-3</v>
      </c>
      <c r="Q18" s="1">
        <f t="shared" si="3"/>
        <v>1E-3</v>
      </c>
      <c r="R18" s="14">
        <v>-45</v>
      </c>
      <c r="S18" s="14">
        <v>1</v>
      </c>
      <c r="T18" s="14">
        <f t="shared" si="5"/>
        <v>0.38268343236508984</v>
      </c>
      <c r="U18" s="14">
        <f t="shared" si="6"/>
        <v>0.70710678118654757</v>
      </c>
      <c r="V18" s="14">
        <f t="shared" si="7"/>
        <v>0.92387953251128674</v>
      </c>
      <c r="W18" s="14">
        <f t="shared" si="8"/>
        <v>-0.92387953251128674</v>
      </c>
      <c r="X18" s="14">
        <f t="shared" si="9"/>
        <v>-0.70710678118654746</v>
      </c>
      <c r="Y18" s="14">
        <f t="shared" si="10"/>
        <v>-0.38268343236508978</v>
      </c>
      <c r="Z18">
        <f t="shared" si="11"/>
        <v>0.92100000000000004</v>
      </c>
    </row>
    <row r="19" spans="1:26" x14ac:dyDescent="0.25">
      <c r="A19" s="2">
        <v>9</v>
      </c>
      <c r="B19" s="2" t="s">
        <v>96</v>
      </c>
      <c r="C19" s="2" t="s">
        <v>136</v>
      </c>
      <c r="D19" s="1">
        <f t="shared" si="4"/>
        <v>0</v>
      </c>
      <c r="E19" s="1">
        <f t="shared" si="3"/>
        <v>1E-3</v>
      </c>
      <c r="F19" s="1">
        <f t="shared" si="3"/>
        <v>2E-3</v>
      </c>
      <c r="G19" s="1">
        <f t="shared" si="3"/>
        <v>3.0000000000000001E-3</v>
      </c>
      <c r="H19" s="1">
        <f t="shared" si="3"/>
        <v>1.4000000000000002E-2</v>
      </c>
      <c r="I19" s="1">
        <f t="shared" si="3"/>
        <v>9.8000000000000004E-2</v>
      </c>
      <c r="J19" s="1">
        <f t="shared" si="3"/>
        <v>0.37300000000000005</v>
      </c>
      <c r="K19" s="1">
        <f t="shared" si="3"/>
        <v>0.37300000000000005</v>
      </c>
      <c r="L19" s="1">
        <f t="shared" si="3"/>
        <v>9.8000000000000004E-2</v>
      </c>
      <c r="M19" s="1">
        <f t="shared" si="3"/>
        <v>1.4000000000000002E-2</v>
      </c>
      <c r="N19" s="1">
        <f t="shared" si="3"/>
        <v>3.0000000000000001E-3</v>
      </c>
      <c r="O19" s="1">
        <f t="shared" si="3"/>
        <v>2E-3</v>
      </c>
      <c r="P19" s="1">
        <f t="shared" si="3"/>
        <v>1E-3</v>
      </c>
      <c r="Q19" s="1">
        <f t="shared" si="3"/>
        <v>0</v>
      </c>
      <c r="R19" s="14">
        <v>270</v>
      </c>
      <c r="S19" s="14">
        <v>2</v>
      </c>
      <c r="T19" s="14">
        <f t="shared" si="5"/>
        <v>-0.76536686473017901</v>
      </c>
      <c r="U19" s="14">
        <f t="shared" si="6"/>
        <v>-3.67544536472586E-16</v>
      </c>
      <c r="V19" s="14">
        <f t="shared" si="7"/>
        <v>0.76536686473018001</v>
      </c>
      <c r="W19" s="14">
        <f t="shared" si="8"/>
        <v>-1.8477590650225737</v>
      </c>
      <c r="X19" s="14">
        <f t="shared" si="9"/>
        <v>-2</v>
      </c>
      <c r="Y19" s="14">
        <f t="shared" si="10"/>
        <v>-1.8477590650225733</v>
      </c>
      <c r="Z19">
        <f t="shared" si="11"/>
        <v>0.9820000000000001</v>
      </c>
    </row>
    <row r="20" spans="1:26" x14ac:dyDescent="0.25">
      <c r="A20" s="2">
        <v>10</v>
      </c>
      <c r="B20" s="2" t="s">
        <v>97</v>
      </c>
      <c r="C20" s="2" t="s">
        <v>136</v>
      </c>
      <c r="D20" s="1">
        <f t="shared" si="4"/>
        <v>1E-3</v>
      </c>
      <c r="E20" s="1">
        <f t="shared" si="3"/>
        <v>2E-3</v>
      </c>
      <c r="F20" s="1">
        <f t="shared" si="3"/>
        <v>4.0000000000000001E-3</v>
      </c>
      <c r="G20" s="1">
        <f t="shared" si="3"/>
        <v>3.3000000000000002E-2</v>
      </c>
      <c r="H20" s="1">
        <f t="shared" si="3"/>
        <v>0.17100000000000001</v>
      </c>
      <c r="I20" s="1">
        <f t="shared" si="3"/>
        <v>0.36200000000000004</v>
      </c>
      <c r="J20" s="1">
        <f t="shared" si="3"/>
        <v>0.14700000000000002</v>
      </c>
      <c r="K20" s="1">
        <f t="shared" si="3"/>
        <v>0.14700000000000002</v>
      </c>
      <c r="L20" s="1">
        <f t="shared" si="3"/>
        <v>4.0000000000000001E-3</v>
      </c>
      <c r="M20" s="1">
        <f t="shared" si="3"/>
        <v>3.0000000000000001E-3</v>
      </c>
      <c r="N20" s="1">
        <f t="shared" si="3"/>
        <v>1E-3</v>
      </c>
      <c r="O20" s="1">
        <f t="shared" si="3"/>
        <v>1E-3</v>
      </c>
      <c r="P20" s="1">
        <f t="shared" si="3"/>
        <v>0</v>
      </c>
      <c r="Q20" s="1">
        <f t="shared" si="3"/>
        <v>0</v>
      </c>
      <c r="R20" s="14">
        <v>225</v>
      </c>
      <c r="S20" s="14">
        <v>2</v>
      </c>
      <c r="T20" s="14">
        <f t="shared" si="5"/>
        <v>-1.8477590650225739</v>
      </c>
      <c r="U20" s="14">
        <f t="shared" si="6"/>
        <v>-1.4142135623730954</v>
      </c>
      <c r="V20" s="14">
        <f t="shared" si="7"/>
        <v>-0.76536686473017901</v>
      </c>
      <c r="W20" s="14">
        <f t="shared" si="8"/>
        <v>-0.76536686473017845</v>
      </c>
      <c r="X20" s="14">
        <f t="shared" si="9"/>
        <v>-1.4142135623730949</v>
      </c>
      <c r="Y20" s="14">
        <f t="shared" si="10"/>
        <v>-1.8477590650225737</v>
      </c>
      <c r="Z20">
        <f t="shared" si="11"/>
        <v>0.87600000000000011</v>
      </c>
    </row>
    <row r="21" spans="1:26" x14ac:dyDescent="0.25">
      <c r="A21" s="2">
        <v>11</v>
      </c>
      <c r="B21" s="2" t="s">
        <v>98</v>
      </c>
      <c r="C21" s="2" t="s">
        <v>136</v>
      </c>
      <c r="D21" s="1">
        <f t="shared" si="4"/>
        <v>2E-3</v>
      </c>
      <c r="E21" s="1">
        <f t="shared" si="3"/>
        <v>3.0000000000000001E-3</v>
      </c>
      <c r="F21" s="1">
        <f t="shared" si="3"/>
        <v>1.4000000000000002E-2</v>
      </c>
      <c r="G21" s="1">
        <f t="shared" si="3"/>
        <v>9.8000000000000004E-2</v>
      </c>
      <c r="H21" s="1">
        <f t="shared" si="3"/>
        <v>0.29900000000000004</v>
      </c>
      <c r="I21" s="1">
        <f t="shared" si="3"/>
        <v>0.35500000000000004</v>
      </c>
      <c r="J21" s="1">
        <f t="shared" si="3"/>
        <v>5.6000000000000008E-2</v>
      </c>
      <c r="K21" s="1">
        <f t="shared" si="3"/>
        <v>5.6000000000000008E-2</v>
      </c>
      <c r="L21" s="1">
        <f t="shared" si="3"/>
        <v>3.0000000000000001E-3</v>
      </c>
      <c r="M21" s="1">
        <f t="shared" si="3"/>
        <v>2E-3</v>
      </c>
      <c r="N21" s="1">
        <f t="shared" si="3"/>
        <v>1E-3</v>
      </c>
      <c r="O21" s="1">
        <f t="shared" si="3"/>
        <v>0</v>
      </c>
      <c r="P21" s="1">
        <f t="shared" si="3"/>
        <v>0</v>
      </c>
      <c r="Q21" s="1">
        <f t="shared" si="3"/>
        <v>0</v>
      </c>
      <c r="R21" s="14">
        <v>180</v>
      </c>
      <c r="S21" s="14">
        <v>2</v>
      </c>
      <c r="T21" s="14">
        <f t="shared" si="5"/>
        <v>-1.8477590650225735</v>
      </c>
      <c r="U21" s="14">
        <f t="shared" si="6"/>
        <v>-2</v>
      </c>
      <c r="V21" s="14">
        <f t="shared" si="7"/>
        <v>-1.8477590650225739</v>
      </c>
      <c r="W21" s="14">
        <f t="shared" si="8"/>
        <v>0.76536686473017979</v>
      </c>
      <c r="X21" s="14">
        <f t="shared" si="9"/>
        <v>2.45029690981724E-16</v>
      </c>
      <c r="Y21" s="14">
        <f t="shared" si="10"/>
        <v>-0.76536686473017845</v>
      </c>
      <c r="Z21">
        <f t="shared" si="11"/>
        <v>0.88900000000000023</v>
      </c>
    </row>
    <row r="22" spans="1:26" x14ac:dyDescent="0.25">
      <c r="A22" s="2">
        <v>12</v>
      </c>
      <c r="B22" s="2" t="s">
        <v>99</v>
      </c>
      <c r="C22" s="2" t="s">
        <v>136</v>
      </c>
      <c r="D22" s="1">
        <f t="shared" si="4"/>
        <v>1E-3</v>
      </c>
      <c r="E22" s="1">
        <f t="shared" si="3"/>
        <v>2E-3</v>
      </c>
      <c r="F22" s="1">
        <f t="shared" si="3"/>
        <v>4.0000000000000001E-3</v>
      </c>
      <c r="G22" s="1">
        <f t="shared" si="3"/>
        <v>3.3000000000000002E-2</v>
      </c>
      <c r="H22" s="1">
        <f t="shared" si="3"/>
        <v>0.17100000000000001</v>
      </c>
      <c r="I22" s="1">
        <f t="shared" si="3"/>
        <v>0.36200000000000004</v>
      </c>
      <c r="J22" s="1">
        <f t="shared" si="3"/>
        <v>0.14700000000000002</v>
      </c>
      <c r="K22" s="1">
        <f t="shared" si="3"/>
        <v>0.14700000000000002</v>
      </c>
      <c r="L22" s="1">
        <f t="shared" si="3"/>
        <v>4.0000000000000001E-3</v>
      </c>
      <c r="M22" s="1">
        <f t="shared" si="3"/>
        <v>3.0000000000000001E-3</v>
      </c>
      <c r="N22" s="1">
        <f t="shared" si="3"/>
        <v>1E-3</v>
      </c>
      <c r="O22" s="1">
        <f t="shared" si="3"/>
        <v>1E-3</v>
      </c>
      <c r="P22" s="1">
        <f t="shared" si="3"/>
        <v>0</v>
      </c>
      <c r="Q22" s="1">
        <f t="shared" si="3"/>
        <v>0</v>
      </c>
      <c r="R22" s="14">
        <v>135</v>
      </c>
      <c r="S22" s="14">
        <v>2</v>
      </c>
      <c r="T22" s="14">
        <f t="shared" si="5"/>
        <v>-0.76536686473017945</v>
      </c>
      <c r="U22" s="14">
        <f t="shared" si="6"/>
        <v>-1.4142135623730949</v>
      </c>
      <c r="V22" s="14">
        <f t="shared" si="7"/>
        <v>-1.8477590650225735</v>
      </c>
      <c r="W22" s="14">
        <f t="shared" si="8"/>
        <v>1.8477590650225735</v>
      </c>
      <c r="X22" s="14">
        <f t="shared" si="9"/>
        <v>1.4142135623730951</v>
      </c>
      <c r="Y22" s="14">
        <f t="shared" si="10"/>
        <v>0.76536686473017979</v>
      </c>
      <c r="Z22">
        <f t="shared" si="11"/>
        <v>0.87600000000000011</v>
      </c>
    </row>
    <row r="23" spans="1:26" x14ac:dyDescent="0.25">
      <c r="A23" s="2">
        <v>13</v>
      </c>
      <c r="B23" s="2" t="s">
        <v>100</v>
      </c>
      <c r="C23" s="2" t="s">
        <v>136</v>
      </c>
      <c r="D23" s="1">
        <f t="shared" si="4"/>
        <v>0</v>
      </c>
      <c r="E23" s="1">
        <f t="shared" si="3"/>
        <v>1E-3</v>
      </c>
      <c r="F23" s="1">
        <f t="shared" si="3"/>
        <v>2E-3</v>
      </c>
      <c r="G23" s="1">
        <f t="shared" si="3"/>
        <v>3.0000000000000001E-3</v>
      </c>
      <c r="H23" s="1">
        <f t="shared" si="3"/>
        <v>1.4000000000000002E-2</v>
      </c>
      <c r="I23" s="1">
        <f t="shared" si="3"/>
        <v>9.8000000000000004E-2</v>
      </c>
      <c r="J23" s="1">
        <f t="shared" si="3"/>
        <v>0.37300000000000005</v>
      </c>
      <c r="K23" s="1">
        <f t="shared" si="3"/>
        <v>0.37300000000000005</v>
      </c>
      <c r="L23" s="1">
        <f t="shared" si="3"/>
        <v>9.8000000000000004E-2</v>
      </c>
      <c r="M23" s="1">
        <f t="shared" si="3"/>
        <v>1.4000000000000002E-2</v>
      </c>
      <c r="N23" s="1">
        <f t="shared" si="3"/>
        <v>3.0000000000000001E-3</v>
      </c>
      <c r="O23" s="1">
        <f t="shared" si="3"/>
        <v>2E-3</v>
      </c>
      <c r="P23" s="1">
        <f t="shared" si="3"/>
        <v>1E-3</v>
      </c>
      <c r="Q23" s="1">
        <f t="shared" si="3"/>
        <v>0</v>
      </c>
      <c r="R23" s="14">
        <v>90</v>
      </c>
      <c r="S23" s="14">
        <v>2</v>
      </c>
      <c r="T23" s="14">
        <f t="shared" si="5"/>
        <v>0.76536686473017967</v>
      </c>
      <c r="U23" s="14">
        <f t="shared" si="6"/>
        <v>1.22514845490862E-16</v>
      </c>
      <c r="V23" s="14">
        <f t="shared" si="7"/>
        <v>-0.76536686473017945</v>
      </c>
      <c r="W23" s="14">
        <f t="shared" si="8"/>
        <v>1.8477590650225735</v>
      </c>
      <c r="X23" s="14">
        <f t="shared" si="9"/>
        <v>2</v>
      </c>
      <c r="Y23" s="14">
        <f t="shared" si="10"/>
        <v>1.8477590650225735</v>
      </c>
      <c r="Z23">
        <f t="shared" si="11"/>
        <v>0.9820000000000001</v>
      </c>
    </row>
    <row r="24" spans="1:26" x14ac:dyDescent="0.25">
      <c r="A24" s="2">
        <v>14</v>
      </c>
      <c r="B24" s="2" t="s">
        <v>101</v>
      </c>
      <c r="C24" s="2" t="s">
        <v>136</v>
      </c>
      <c r="D24" s="1">
        <f t="shared" si="4"/>
        <v>0</v>
      </c>
      <c r="E24" s="1">
        <f t="shared" si="3"/>
        <v>0</v>
      </c>
      <c r="F24" s="1">
        <f t="shared" si="3"/>
        <v>1E-3</v>
      </c>
      <c r="G24" s="1">
        <f t="shared" si="3"/>
        <v>1E-3</v>
      </c>
      <c r="H24" s="1">
        <f t="shared" si="3"/>
        <v>3.0000000000000001E-3</v>
      </c>
      <c r="I24" s="1">
        <f t="shared" si="3"/>
        <v>4.0000000000000001E-3</v>
      </c>
      <c r="J24" s="1">
        <f t="shared" si="3"/>
        <v>0.14700000000000002</v>
      </c>
      <c r="K24" s="1">
        <f t="shared" si="3"/>
        <v>0.14700000000000002</v>
      </c>
      <c r="L24" s="1">
        <f t="shared" si="3"/>
        <v>0.36200000000000004</v>
      </c>
      <c r="M24" s="1">
        <f t="shared" si="3"/>
        <v>0.17100000000000001</v>
      </c>
      <c r="N24" s="1">
        <f t="shared" si="3"/>
        <v>3.3000000000000002E-2</v>
      </c>
      <c r="O24" s="1">
        <f t="shared" si="3"/>
        <v>4.0000000000000001E-3</v>
      </c>
      <c r="P24" s="1">
        <f t="shared" si="3"/>
        <v>2E-3</v>
      </c>
      <c r="Q24" s="1">
        <f t="shared" si="3"/>
        <v>1E-3</v>
      </c>
      <c r="R24" s="14">
        <v>45</v>
      </c>
      <c r="S24" s="14">
        <v>2</v>
      </c>
      <c r="T24" s="14">
        <f t="shared" si="5"/>
        <v>1.8477590650225735</v>
      </c>
      <c r="U24" s="14">
        <f t="shared" si="6"/>
        <v>1.4142135623730951</v>
      </c>
      <c r="V24" s="14">
        <f t="shared" si="7"/>
        <v>0.76536686473017967</v>
      </c>
      <c r="W24" s="14">
        <f t="shared" si="8"/>
        <v>0.76536686473017956</v>
      </c>
      <c r="X24" s="14">
        <f t="shared" si="9"/>
        <v>1.4142135623730949</v>
      </c>
      <c r="Y24" s="14">
        <f t="shared" si="10"/>
        <v>1.8477590650225735</v>
      </c>
      <c r="Z24">
        <f t="shared" si="11"/>
        <v>0.87600000000000011</v>
      </c>
    </row>
    <row r="25" spans="1:26" x14ac:dyDescent="0.25">
      <c r="A25" s="2">
        <v>15</v>
      </c>
      <c r="B25" s="11" t="s">
        <v>102</v>
      </c>
      <c r="C25" s="11" t="s">
        <v>136</v>
      </c>
      <c r="D25" s="1">
        <f t="shared" si="4"/>
        <v>0</v>
      </c>
      <c r="E25" s="1">
        <f t="shared" si="3"/>
        <v>0</v>
      </c>
      <c r="F25" s="1">
        <f t="shared" si="3"/>
        <v>0</v>
      </c>
      <c r="G25" s="1">
        <f t="shared" si="3"/>
        <v>1E-3</v>
      </c>
      <c r="H25" s="1">
        <f t="shared" si="3"/>
        <v>2E-3</v>
      </c>
      <c r="I25" s="1">
        <f t="shared" si="3"/>
        <v>3.0000000000000001E-3</v>
      </c>
      <c r="J25" s="1">
        <f t="shared" si="3"/>
        <v>5.6000000000000008E-2</v>
      </c>
      <c r="K25" s="1">
        <f t="shared" si="3"/>
        <v>5.6000000000000008E-2</v>
      </c>
      <c r="L25" s="1">
        <f t="shared" si="3"/>
        <v>0.35500000000000004</v>
      </c>
      <c r="M25" s="1">
        <f t="shared" si="3"/>
        <v>0.29900000000000004</v>
      </c>
      <c r="N25" s="1">
        <f t="shared" si="3"/>
        <v>9.8000000000000004E-2</v>
      </c>
      <c r="O25" s="1">
        <f t="shared" si="3"/>
        <v>1.4000000000000002E-2</v>
      </c>
      <c r="P25" s="1">
        <f t="shared" si="3"/>
        <v>3.0000000000000001E-3</v>
      </c>
      <c r="Q25" s="1">
        <f t="shared" si="3"/>
        <v>2E-3</v>
      </c>
      <c r="R25" s="14">
        <v>0</v>
      </c>
      <c r="S25" s="14">
        <v>2</v>
      </c>
      <c r="T25" s="14">
        <f t="shared" si="5"/>
        <v>1.8477590650225735</v>
      </c>
      <c r="U25" s="14">
        <f t="shared" si="6"/>
        <v>2</v>
      </c>
      <c r="V25" s="14">
        <f t="shared" si="7"/>
        <v>1.8477590650225735</v>
      </c>
      <c r="W25" s="14">
        <f t="shared" si="8"/>
        <v>-0.76536686473017956</v>
      </c>
      <c r="X25" s="14">
        <f t="shared" si="9"/>
        <v>0</v>
      </c>
      <c r="Y25" s="14">
        <f t="shared" si="10"/>
        <v>0.76536686473017956</v>
      </c>
      <c r="Z25">
        <f t="shared" si="11"/>
        <v>0.88900000000000012</v>
      </c>
    </row>
    <row r="26" spans="1:26" x14ac:dyDescent="0.25">
      <c r="A26" s="2">
        <v>16</v>
      </c>
      <c r="B26" s="12" t="s">
        <v>103</v>
      </c>
      <c r="C26" s="12" t="s">
        <v>136</v>
      </c>
      <c r="D26" s="1">
        <f t="shared" si="4"/>
        <v>0</v>
      </c>
      <c r="E26" s="1">
        <f t="shared" si="4"/>
        <v>0</v>
      </c>
      <c r="F26" s="1">
        <f t="shared" si="4"/>
        <v>1E-3</v>
      </c>
      <c r="G26" s="1">
        <f t="shared" si="4"/>
        <v>1E-3</v>
      </c>
      <c r="H26" s="1">
        <f t="shared" si="4"/>
        <v>3.0000000000000001E-3</v>
      </c>
      <c r="I26" s="1">
        <f t="shared" si="4"/>
        <v>4.0000000000000001E-3</v>
      </c>
      <c r="J26" s="1">
        <f t="shared" si="4"/>
        <v>0.14700000000000002</v>
      </c>
      <c r="K26" s="1">
        <f t="shared" si="4"/>
        <v>0.14700000000000002</v>
      </c>
      <c r="L26" s="1">
        <f t="shared" si="4"/>
        <v>0.36200000000000004</v>
      </c>
      <c r="M26" s="1">
        <f t="shared" si="4"/>
        <v>0.17100000000000001</v>
      </c>
      <c r="N26" s="1">
        <f t="shared" si="4"/>
        <v>3.3000000000000002E-2</v>
      </c>
      <c r="O26" s="1">
        <f t="shared" si="4"/>
        <v>4.0000000000000001E-3</v>
      </c>
      <c r="P26" s="1">
        <f t="shared" si="4"/>
        <v>2E-3</v>
      </c>
      <c r="Q26" s="1">
        <f t="shared" si="4"/>
        <v>1E-3</v>
      </c>
      <c r="R26" s="14">
        <v>-45</v>
      </c>
      <c r="S26" s="14">
        <v>2</v>
      </c>
      <c r="T26" s="14">
        <f t="shared" si="5"/>
        <v>0.76536686473017967</v>
      </c>
      <c r="U26" s="14">
        <f t="shared" si="6"/>
        <v>1.4142135623730951</v>
      </c>
      <c r="V26" s="14">
        <f t="shared" si="7"/>
        <v>1.8477590650225735</v>
      </c>
      <c r="W26" s="14">
        <f t="shared" si="8"/>
        <v>-1.8477590650225735</v>
      </c>
      <c r="X26" s="14">
        <f t="shared" si="9"/>
        <v>-1.4142135623730949</v>
      </c>
      <c r="Y26" s="14">
        <f t="shared" si="10"/>
        <v>-0.76536686473017956</v>
      </c>
      <c r="Z26">
        <f t="shared" si="11"/>
        <v>0.87600000000000011</v>
      </c>
    </row>
    <row r="27" spans="1:26" x14ac:dyDescent="0.25">
      <c r="A27" s="2">
        <v>17</v>
      </c>
      <c r="B27" s="12" t="s">
        <v>171</v>
      </c>
      <c r="C27" s="12" t="s">
        <v>136</v>
      </c>
      <c r="D27" s="1">
        <f t="shared" si="4"/>
        <v>0</v>
      </c>
      <c r="E27" s="1">
        <f t="shared" si="4"/>
        <v>1E-3</v>
      </c>
      <c r="F27" s="1">
        <f t="shared" si="4"/>
        <v>2E-3</v>
      </c>
      <c r="G27" s="1">
        <f t="shared" si="4"/>
        <v>3.0000000000000001E-3</v>
      </c>
      <c r="H27" s="1">
        <f t="shared" si="4"/>
        <v>1.4000000000000002E-2</v>
      </c>
      <c r="I27" s="1">
        <f t="shared" si="4"/>
        <v>9.8000000000000004E-2</v>
      </c>
      <c r="J27" s="1">
        <f t="shared" si="4"/>
        <v>0.37300000000000005</v>
      </c>
      <c r="K27" s="1">
        <f t="shared" si="4"/>
        <v>0.37300000000000005</v>
      </c>
      <c r="L27" s="1">
        <f t="shared" si="4"/>
        <v>9.8000000000000004E-2</v>
      </c>
      <c r="M27" s="1">
        <f t="shared" si="4"/>
        <v>1.4000000000000002E-2</v>
      </c>
      <c r="N27" s="1">
        <f t="shared" si="4"/>
        <v>3.0000000000000001E-3</v>
      </c>
      <c r="O27" s="1">
        <f t="shared" si="4"/>
        <v>2E-3</v>
      </c>
      <c r="P27" s="1">
        <f t="shared" si="4"/>
        <v>1E-3</v>
      </c>
      <c r="Q27" s="1">
        <f t="shared" si="4"/>
        <v>0</v>
      </c>
      <c r="R27" s="14">
        <v>270</v>
      </c>
      <c r="S27" s="14">
        <v>3</v>
      </c>
      <c r="T27" s="14">
        <f t="shared" si="5"/>
        <v>-1.1480502970952684</v>
      </c>
      <c r="U27" s="14">
        <f t="shared" si="6"/>
        <v>-5.51316804708879E-16</v>
      </c>
      <c r="V27" s="14">
        <f t="shared" si="7"/>
        <v>1.14805029709527</v>
      </c>
      <c r="W27" s="14">
        <f t="shared" si="8"/>
        <v>-2.7716385975338604</v>
      </c>
      <c r="X27" s="14">
        <f t="shared" si="9"/>
        <v>-3</v>
      </c>
      <c r="Y27" s="14">
        <f t="shared" si="10"/>
        <v>-2.77163859753386</v>
      </c>
      <c r="Z27">
        <f t="shared" si="11"/>
        <v>0.9820000000000001</v>
      </c>
    </row>
    <row r="28" spans="1:26" x14ac:dyDescent="0.25">
      <c r="A28" s="2">
        <v>18</v>
      </c>
      <c r="B28" s="12" t="s">
        <v>176</v>
      </c>
      <c r="C28" s="12" t="s">
        <v>136</v>
      </c>
      <c r="D28" s="1">
        <f t="shared" si="4"/>
        <v>2E-3</v>
      </c>
      <c r="E28" s="1">
        <f t="shared" si="4"/>
        <v>3.0000000000000001E-3</v>
      </c>
      <c r="F28" s="1">
        <f t="shared" si="4"/>
        <v>2.4E-2</v>
      </c>
      <c r="G28" s="1">
        <f t="shared" si="4"/>
        <v>0.11599999999999999</v>
      </c>
      <c r="H28" s="1">
        <f t="shared" si="4"/>
        <v>0.31700000000000006</v>
      </c>
      <c r="I28" s="1">
        <f t="shared" si="4"/>
        <v>0.33700000000000002</v>
      </c>
      <c r="J28" s="1">
        <f t="shared" si="4"/>
        <v>4.6000000000000006E-2</v>
      </c>
      <c r="K28" s="1">
        <f t="shared" si="4"/>
        <v>4.6000000000000006E-2</v>
      </c>
      <c r="L28" s="1">
        <f t="shared" si="4"/>
        <v>3.0000000000000001E-3</v>
      </c>
      <c r="M28" s="1">
        <f t="shared" si="4"/>
        <v>2E-3</v>
      </c>
      <c r="N28" s="1">
        <f t="shared" si="4"/>
        <v>1E-3</v>
      </c>
      <c r="O28" s="1">
        <f t="shared" si="4"/>
        <v>0</v>
      </c>
      <c r="P28" s="1">
        <f t="shared" si="4"/>
        <v>0</v>
      </c>
      <c r="Q28" s="1">
        <f t="shared" si="4"/>
        <v>0</v>
      </c>
      <c r="R28" s="14">
        <v>225</v>
      </c>
      <c r="S28" s="14">
        <v>3</v>
      </c>
      <c r="T28" s="14">
        <f t="shared" si="5"/>
        <v>-2.7716385975338609</v>
      </c>
      <c r="U28" s="14">
        <f t="shared" si="6"/>
        <v>-2.1213203435596428</v>
      </c>
      <c r="V28" s="14">
        <f t="shared" si="7"/>
        <v>-1.1480502970952684</v>
      </c>
      <c r="W28" s="14">
        <f t="shared" si="8"/>
        <v>-1.1480502970952677</v>
      </c>
      <c r="X28" s="14">
        <f t="shared" si="9"/>
        <v>-2.1213203435596424</v>
      </c>
      <c r="Y28" s="14">
        <f t="shared" si="10"/>
        <v>-2.7716385975338604</v>
      </c>
      <c r="Z28">
        <f t="shared" si="11"/>
        <v>0.89700000000000024</v>
      </c>
    </row>
    <row r="29" spans="1:26" x14ac:dyDescent="0.25">
      <c r="A29" s="2">
        <v>19</v>
      </c>
      <c r="B29" s="12" t="s">
        <v>177</v>
      </c>
      <c r="C29" s="12" t="s">
        <v>136</v>
      </c>
      <c r="D29" s="1">
        <f t="shared" si="4"/>
        <v>3.0000000000000001E-3</v>
      </c>
      <c r="E29" s="1">
        <f t="shared" si="4"/>
        <v>1.4000000000000002E-2</v>
      </c>
      <c r="F29" s="1">
        <f t="shared" si="4"/>
        <v>9.8000000000000004E-2</v>
      </c>
      <c r="G29" s="1">
        <f t="shared" si="4"/>
        <v>0.29900000000000004</v>
      </c>
      <c r="H29" s="1">
        <f t="shared" si="4"/>
        <v>0.35500000000000004</v>
      </c>
      <c r="I29" s="1">
        <f t="shared" si="4"/>
        <v>0.16600000000000004</v>
      </c>
      <c r="J29" s="1">
        <f t="shared" si="4"/>
        <v>8.0000000000000002E-3</v>
      </c>
      <c r="K29" s="1">
        <f t="shared" si="4"/>
        <v>8.0000000000000002E-3</v>
      </c>
      <c r="L29" s="1">
        <f t="shared" si="4"/>
        <v>2E-3</v>
      </c>
      <c r="M29" s="1">
        <f t="shared" si="4"/>
        <v>1E-3</v>
      </c>
      <c r="N29" s="1">
        <f t="shared" si="4"/>
        <v>0</v>
      </c>
      <c r="O29" s="1">
        <f t="shared" si="4"/>
        <v>0</v>
      </c>
      <c r="P29" s="1">
        <f t="shared" si="4"/>
        <v>0</v>
      </c>
      <c r="Q29" s="1">
        <f t="shared" si="4"/>
        <v>0</v>
      </c>
      <c r="R29" s="14">
        <v>180</v>
      </c>
      <c r="S29" s="14">
        <v>3</v>
      </c>
      <c r="T29" s="14">
        <f t="shared" si="5"/>
        <v>-2.77163859753386</v>
      </c>
      <c r="U29" s="14">
        <f t="shared" si="6"/>
        <v>-3</v>
      </c>
      <c r="V29" s="14">
        <f t="shared" si="7"/>
        <v>-2.7716385975338609</v>
      </c>
      <c r="W29" s="14">
        <f t="shared" si="8"/>
        <v>1.1480502970952697</v>
      </c>
      <c r="X29" s="14">
        <f t="shared" si="9"/>
        <v>3.67544536472586E-16</v>
      </c>
      <c r="Y29" s="14">
        <f t="shared" si="10"/>
        <v>-1.1480502970952677</v>
      </c>
      <c r="Z29">
        <f t="shared" si="11"/>
        <v>0.95400000000000018</v>
      </c>
    </row>
    <row r="30" spans="1:26" x14ac:dyDescent="0.25">
      <c r="A30" s="2">
        <v>20</v>
      </c>
      <c r="B30" s="12" t="s">
        <v>178</v>
      </c>
      <c r="C30" s="12" t="s">
        <v>136</v>
      </c>
      <c r="D30" s="1">
        <f t="shared" si="4"/>
        <v>2E-3</v>
      </c>
      <c r="E30" s="1">
        <f t="shared" si="4"/>
        <v>3.0000000000000001E-3</v>
      </c>
      <c r="F30" s="1">
        <f t="shared" si="4"/>
        <v>2.4E-2</v>
      </c>
      <c r="G30" s="1">
        <f t="shared" si="4"/>
        <v>0.11599999999999999</v>
      </c>
      <c r="H30" s="1">
        <f t="shared" si="4"/>
        <v>0.31700000000000006</v>
      </c>
      <c r="I30" s="1">
        <f t="shared" si="4"/>
        <v>0.33700000000000002</v>
      </c>
      <c r="J30" s="1">
        <f t="shared" si="4"/>
        <v>4.6000000000000006E-2</v>
      </c>
      <c r="K30" s="1">
        <f t="shared" si="4"/>
        <v>4.6000000000000006E-2</v>
      </c>
      <c r="L30" s="1">
        <f t="shared" si="4"/>
        <v>3.0000000000000001E-3</v>
      </c>
      <c r="M30" s="1">
        <f t="shared" si="4"/>
        <v>2E-3</v>
      </c>
      <c r="N30" s="1">
        <f t="shared" si="4"/>
        <v>1E-3</v>
      </c>
      <c r="O30" s="1">
        <f t="shared" si="4"/>
        <v>0</v>
      </c>
      <c r="P30" s="1">
        <f t="shared" si="4"/>
        <v>0</v>
      </c>
      <c r="Q30" s="1">
        <f t="shared" si="4"/>
        <v>0</v>
      </c>
      <c r="R30" s="14">
        <v>135</v>
      </c>
      <c r="S30" s="14">
        <v>3</v>
      </c>
      <c r="T30" s="14">
        <f t="shared" si="5"/>
        <v>-1.1480502970952693</v>
      </c>
      <c r="U30" s="14">
        <f t="shared" si="6"/>
        <v>-2.1213203435596424</v>
      </c>
      <c r="V30" s="14">
        <f t="shared" si="7"/>
        <v>-2.77163859753386</v>
      </c>
      <c r="W30" s="14">
        <f t="shared" si="8"/>
        <v>2.77163859753386</v>
      </c>
      <c r="X30" s="14">
        <f t="shared" si="9"/>
        <v>2.1213203435596428</v>
      </c>
      <c r="Y30" s="14">
        <f t="shared" si="10"/>
        <v>1.1480502970952697</v>
      </c>
      <c r="Z30">
        <f t="shared" si="11"/>
        <v>0.89700000000000024</v>
      </c>
    </row>
    <row r="31" spans="1:26" x14ac:dyDescent="0.25">
      <c r="A31" s="2">
        <v>21</v>
      </c>
      <c r="B31" s="12" t="s">
        <v>179</v>
      </c>
      <c r="C31" s="12" t="s">
        <v>136</v>
      </c>
      <c r="D31" s="1">
        <f t="shared" si="4"/>
        <v>0</v>
      </c>
      <c r="E31" s="1">
        <f t="shared" si="4"/>
        <v>1E-3</v>
      </c>
      <c r="F31" s="1">
        <f t="shared" si="4"/>
        <v>2E-3</v>
      </c>
      <c r="G31" s="1">
        <f t="shared" si="4"/>
        <v>3.0000000000000001E-3</v>
      </c>
      <c r="H31" s="1">
        <f t="shared" si="4"/>
        <v>1.4000000000000002E-2</v>
      </c>
      <c r="I31" s="1">
        <f t="shared" si="4"/>
        <v>9.8000000000000004E-2</v>
      </c>
      <c r="J31" s="1">
        <f t="shared" si="4"/>
        <v>0.37300000000000005</v>
      </c>
      <c r="K31" s="1">
        <f t="shared" si="4"/>
        <v>0.37300000000000005</v>
      </c>
      <c r="L31" s="1">
        <f t="shared" si="4"/>
        <v>9.8000000000000004E-2</v>
      </c>
      <c r="M31" s="1">
        <f t="shared" si="4"/>
        <v>1.4000000000000002E-2</v>
      </c>
      <c r="N31" s="1">
        <f t="shared" si="4"/>
        <v>3.0000000000000001E-3</v>
      </c>
      <c r="O31" s="1">
        <f t="shared" si="4"/>
        <v>2E-3</v>
      </c>
      <c r="P31" s="1">
        <f t="shared" si="4"/>
        <v>1E-3</v>
      </c>
      <c r="Q31" s="1">
        <f t="shared" si="4"/>
        <v>0</v>
      </c>
      <c r="R31" s="14">
        <v>90</v>
      </c>
      <c r="S31" s="14">
        <v>3</v>
      </c>
      <c r="T31" s="14">
        <f t="shared" si="5"/>
        <v>1.1480502970952695</v>
      </c>
      <c r="U31" s="14">
        <f t="shared" si="6"/>
        <v>1.83772268236293E-16</v>
      </c>
      <c r="V31" s="14">
        <f t="shared" si="7"/>
        <v>-1.1480502970952693</v>
      </c>
      <c r="W31" s="14">
        <f t="shared" si="8"/>
        <v>2.77163859753386</v>
      </c>
      <c r="X31" s="14">
        <f t="shared" si="9"/>
        <v>3</v>
      </c>
      <c r="Y31" s="14">
        <f t="shared" si="10"/>
        <v>2.77163859753386</v>
      </c>
      <c r="Z31">
        <f t="shared" si="11"/>
        <v>0.9820000000000001</v>
      </c>
    </row>
    <row r="32" spans="1:26" x14ac:dyDescent="0.25">
      <c r="A32" s="2">
        <v>22</v>
      </c>
      <c r="B32" s="12" t="s">
        <v>180</v>
      </c>
      <c r="C32" s="12" t="s">
        <v>136</v>
      </c>
      <c r="D32" s="1">
        <f t="shared" si="4"/>
        <v>0</v>
      </c>
      <c r="E32" s="1">
        <f t="shared" si="4"/>
        <v>0</v>
      </c>
      <c r="F32" s="1">
        <f t="shared" si="4"/>
        <v>0</v>
      </c>
      <c r="G32" s="1">
        <f t="shared" si="4"/>
        <v>1E-3</v>
      </c>
      <c r="H32" s="1">
        <f t="shared" si="4"/>
        <v>2E-3</v>
      </c>
      <c r="I32" s="1">
        <f t="shared" si="4"/>
        <v>3.0000000000000001E-3</v>
      </c>
      <c r="J32" s="1">
        <f t="shared" si="4"/>
        <v>4.6000000000000006E-2</v>
      </c>
      <c r="K32" s="1">
        <f t="shared" si="4"/>
        <v>4.6000000000000006E-2</v>
      </c>
      <c r="L32" s="1">
        <f t="shared" si="4"/>
        <v>0.33700000000000002</v>
      </c>
      <c r="M32" s="1">
        <f t="shared" si="4"/>
        <v>0.31700000000000006</v>
      </c>
      <c r="N32" s="1">
        <f t="shared" si="4"/>
        <v>0.11599999999999999</v>
      </c>
      <c r="O32" s="1">
        <f t="shared" si="4"/>
        <v>2.4E-2</v>
      </c>
      <c r="P32" s="1">
        <f t="shared" si="4"/>
        <v>3.0000000000000001E-3</v>
      </c>
      <c r="Q32" s="1">
        <f t="shared" si="4"/>
        <v>2E-3</v>
      </c>
      <c r="R32" s="14">
        <v>45</v>
      </c>
      <c r="S32" s="14">
        <v>3</v>
      </c>
      <c r="T32" s="14">
        <f t="shared" si="5"/>
        <v>2.77163859753386</v>
      </c>
      <c r="U32" s="14">
        <f t="shared" si="6"/>
        <v>2.1213203435596428</v>
      </c>
      <c r="V32" s="14">
        <f t="shared" si="7"/>
        <v>1.1480502970952695</v>
      </c>
      <c r="W32" s="14">
        <f t="shared" si="8"/>
        <v>1.1480502970952693</v>
      </c>
      <c r="X32" s="14">
        <f t="shared" si="9"/>
        <v>2.1213203435596424</v>
      </c>
      <c r="Y32" s="14">
        <f t="shared" si="10"/>
        <v>2.77163859753386</v>
      </c>
      <c r="Z32">
        <f t="shared" si="11"/>
        <v>0.89700000000000013</v>
      </c>
    </row>
    <row r="33" spans="1:26" x14ac:dyDescent="0.25">
      <c r="A33" s="2">
        <v>23</v>
      </c>
      <c r="B33" s="12" t="s">
        <v>181</v>
      </c>
      <c r="C33" s="12" t="s">
        <v>136</v>
      </c>
      <c r="D33" s="1">
        <f t="shared" si="4"/>
        <v>0</v>
      </c>
      <c r="E33" s="1">
        <f t="shared" si="4"/>
        <v>0</v>
      </c>
      <c r="F33" s="1">
        <f t="shared" si="4"/>
        <v>0</v>
      </c>
      <c r="G33" s="1">
        <f t="shared" si="4"/>
        <v>0</v>
      </c>
      <c r="H33" s="1">
        <f t="shared" si="4"/>
        <v>1E-3</v>
      </c>
      <c r="I33" s="1">
        <f t="shared" si="4"/>
        <v>2E-3</v>
      </c>
      <c r="J33" s="1">
        <f t="shared" si="4"/>
        <v>8.0000000000000002E-3</v>
      </c>
      <c r="K33" s="1">
        <f t="shared" si="4"/>
        <v>8.0000000000000002E-3</v>
      </c>
      <c r="L33" s="1">
        <f t="shared" si="4"/>
        <v>0.16600000000000004</v>
      </c>
      <c r="M33" s="1">
        <f t="shared" si="4"/>
        <v>0.35500000000000004</v>
      </c>
      <c r="N33" s="1">
        <f t="shared" si="4"/>
        <v>0.29900000000000004</v>
      </c>
      <c r="O33" s="1">
        <f t="shared" si="4"/>
        <v>9.8000000000000004E-2</v>
      </c>
      <c r="P33" s="1">
        <f t="shared" si="4"/>
        <v>1.4000000000000002E-2</v>
      </c>
      <c r="Q33" s="1">
        <f t="shared" si="4"/>
        <v>3.0000000000000001E-3</v>
      </c>
      <c r="R33" s="14">
        <v>0</v>
      </c>
      <c r="S33" s="14">
        <v>3</v>
      </c>
      <c r="T33" s="14">
        <f t="shared" si="5"/>
        <v>2.77163859753386</v>
      </c>
      <c r="U33" s="14">
        <f t="shared" si="6"/>
        <v>3</v>
      </c>
      <c r="V33" s="14">
        <f t="shared" si="7"/>
        <v>2.77163859753386</v>
      </c>
      <c r="W33" s="14">
        <f t="shared" si="8"/>
        <v>-1.1480502970952693</v>
      </c>
      <c r="X33" s="14">
        <f t="shared" si="9"/>
        <v>0</v>
      </c>
      <c r="Y33" s="14">
        <f t="shared" si="10"/>
        <v>1.1480502970952693</v>
      </c>
      <c r="Z33">
        <f t="shared" si="11"/>
        <v>0.95400000000000007</v>
      </c>
    </row>
    <row r="34" spans="1:26" x14ac:dyDescent="0.25">
      <c r="A34" s="2">
        <v>24</v>
      </c>
      <c r="B34" s="12" t="s">
        <v>182</v>
      </c>
      <c r="C34" s="12" t="s">
        <v>136</v>
      </c>
      <c r="D34" s="1">
        <f t="shared" si="4"/>
        <v>0</v>
      </c>
      <c r="E34" s="1">
        <f t="shared" si="4"/>
        <v>0</v>
      </c>
      <c r="F34" s="1">
        <f t="shared" si="4"/>
        <v>0</v>
      </c>
      <c r="G34" s="1">
        <f t="shared" si="4"/>
        <v>1E-3</v>
      </c>
      <c r="H34" s="1">
        <f t="shared" si="4"/>
        <v>2E-3</v>
      </c>
      <c r="I34" s="1">
        <f t="shared" si="4"/>
        <v>3.0000000000000001E-3</v>
      </c>
      <c r="J34" s="1">
        <f t="shared" si="4"/>
        <v>4.6000000000000006E-2</v>
      </c>
      <c r="K34" s="1">
        <f t="shared" si="4"/>
        <v>4.6000000000000006E-2</v>
      </c>
      <c r="L34" s="1">
        <f t="shared" si="4"/>
        <v>0.33700000000000002</v>
      </c>
      <c r="M34" s="1">
        <f t="shared" si="4"/>
        <v>0.31700000000000006</v>
      </c>
      <c r="N34" s="1">
        <f t="shared" si="4"/>
        <v>0.11599999999999999</v>
      </c>
      <c r="O34" s="1">
        <f t="shared" si="4"/>
        <v>2.4E-2</v>
      </c>
      <c r="P34" s="1">
        <f t="shared" si="4"/>
        <v>3.0000000000000001E-3</v>
      </c>
      <c r="Q34" s="1">
        <f t="shared" si="4"/>
        <v>2E-3</v>
      </c>
      <c r="R34" s="14">
        <v>-45</v>
      </c>
      <c r="S34" s="14">
        <v>3</v>
      </c>
      <c r="T34" s="14">
        <f t="shared" si="5"/>
        <v>1.1480502970952695</v>
      </c>
      <c r="U34" s="14">
        <f t="shared" si="6"/>
        <v>2.1213203435596428</v>
      </c>
      <c r="V34" s="14">
        <f t="shared" si="7"/>
        <v>2.77163859753386</v>
      </c>
      <c r="W34" s="14">
        <f t="shared" si="8"/>
        <v>-2.77163859753386</v>
      </c>
      <c r="X34" s="14">
        <f t="shared" si="9"/>
        <v>-2.1213203435596424</v>
      </c>
      <c r="Y34" s="14">
        <f t="shared" si="10"/>
        <v>-1.1480502970952693</v>
      </c>
      <c r="Z34">
        <f t="shared" si="11"/>
        <v>0.89700000000000013</v>
      </c>
    </row>
    <row r="35" spans="1:26" x14ac:dyDescent="0.25">
      <c r="A35" s="2">
        <v>25</v>
      </c>
      <c r="B35" s="12" t="s">
        <v>183</v>
      </c>
      <c r="C35" s="12" t="s">
        <v>136</v>
      </c>
      <c r="D35" s="1">
        <f t="shared" si="4"/>
        <v>0</v>
      </c>
      <c r="E35" s="1">
        <f t="shared" si="4"/>
        <v>1E-3</v>
      </c>
      <c r="F35" s="1">
        <f t="shared" si="4"/>
        <v>2E-3</v>
      </c>
      <c r="G35" s="1">
        <f t="shared" si="4"/>
        <v>3.0000000000000001E-3</v>
      </c>
      <c r="H35" s="1">
        <f t="shared" si="4"/>
        <v>1.4000000000000002E-2</v>
      </c>
      <c r="I35" s="1">
        <f t="shared" si="4"/>
        <v>9.8000000000000004E-2</v>
      </c>
      <c r="J35" s="1">
        <f t="shared" si="4"/>
        <v>0.37300000000000005</v>
      </c>
      <c r="K35" s="1">
        <f t="shared" si="4"/>
        <v>0.37300000000000005</v>
      </c>
      <c r="L35" s="1">
        <f t="shared" si="4"/>
        <v>9.8000000000000004E-2</v>
      </c>
      <c r="M35" s="1">
        <f t="shared" si="4"/>
        <v>1.4000000000000002E-2</v>
      </c>
      <c r="N35" s="1">
        <f t="shared" si="4"/>
        <v>3.0000000000000001E-3</v>
      </c>
      <c r="O35" s="1">
        <f t="shared" si="4"/>
        <v>2E-3</v>
      </c>
      <c r="P35" s="1">
        <f t="shared" si="4"/>
        <v>1E-3</v>
      </c>
      <c r="Q35" s="1">
        <f t="shared" si="4"/>
        <v>0</v>
      </c>
      <c r="R35" s="14">
        <v>270</v>
      </c>
      <c r="S35" s="14">
        <v>4</v>
      </c>
      <c r="T35" s="14">
        <f t="shared" si="5"/>
        <v>-1.530733729460358</v>
      </c>
      <c r="U35" s="14">
        <f t="shared" si="6"/>
        <v>-7.3508907294517201E-16</v>
      </c>
      <c r="V35" s="14">
        <f t="shared" si="7"/>
        <v>1.53073372946036</v>
      </c>
      <c r="W35" s="14">
        <f t="shared" si="8"/>
        <v>-3.6955181300451474</v>
      </c>
      <c r="X35" s="14">
        <f t="shared" si="9"/>
        <v>-4</v>
      </c>
      <c r="Y35" s="14">
        <f t="shared" si="10"/>
        <v>-3.6955181300451465</v>
      </c>
      <c r="Z35">
        <f t="shared" si="11"/>
        <v>0.9820000000000001</v>
      </c>
    </row>
    <row r="36" spans="1:26" x14ac:dyDescent="0.25">
      <c r="A36" s="2">
        <v>26</v>
      </c>
      <c r="B36" s="12" t="s">
        <v>184</v>
      </c>
      <c r="C36" s="12" t="s">
        <v>136</v>
      </c>
      <c r="D36" s="1">
        <f t="shared" si="4"/>
        <v>3.0000000000000001E-3</v>
      </c>
      <c r="E36" s="1">
        <f t="shared" si="4"/>
        <v>1.4000000000000002E-2</v>
      </c>
      <c r="F36" s="1">
        <f t="shared" si="4"/>
        <v>7.0000000000000021E-2</v>
      </c>
      <c r="G36" s="1">
        <f t="shared" si="4"/>
        <v>0.26200000000000007</v>
      </c>
      <c r="H36" s="1">
        <f t="shared" si="4"/>
        <v>0.36300000000000004</v>
      </c>
      <c r="I36" s="1">
        <f t="shared" si="4"/>
        <v>0.20200000000000001</v>
      </c>
      <c r="J36" s="1">
        <f t="shared" si="4"/>
        <v>1.8000000000000002E-2</v>
      </c>
      <c r="K36" s="1">
        <f t="shared" si="4"/>
        <v>1.8000000000000002E-2</v>
      </c>
      <c r="L36" s="1">
        <f t="shared" si="4"/>
        <v>2E-3</v>
      </c>
      <c r="M36" s="1">
        <f t="shared" si="4"/>
        <v>1E-3</v>
      </c>
      <c r="N36" s="1">
        <f t="shared" si="4"/>
        <v>0</v>
      </c>
      <c r="O36" s="1">
        <f t="shared" si="4"/>
        <v>0</v>
      </c>
      <c r="P36" s="1">
        <f t="shared" si="4"/>
        <v>0</v>
      </c>
      <c r="Q36" s="1">
        <f t="shared" si="4"/>
        <v>0</v>
      </c>
      <c r="R36" s="14">
        <v>225</v>
      </c>
      <c r="S36" s="14">
        <v>4</v>
      </c>
      <c r="T36" s="14">
        <f t="shared" si="5"/>
        <v>-3.6955181300451478</v>
      </c>
      <c r="U36" s="14">
        <f t="shared" si="6"/>
        <v>-2.8284271247461907</v>
      </c>
      <c r="V36" s="14">
        <f t="shared" si="7"/>
        <v>-1.530733729460358</v>
      </c>
      <c r="W36" s="14">
        <f t="shared" si="8"/>
        <v>-1.5307337294603569</v>
      </c>
      <c r="X36" s="14">
        <f t="shared" si="9"/>
        <v>-2.8284271247461898</v>
      </c>
      <c r="Y36" s="14">
        <f t="shared" si="10"/>
        <v>-3.6955181300451474</v>
      </c>
      <c r="Z36">
        <f t="shared" si="11"/>
        <v>0.95300000000000018</v>
      </c>
    </row>
    <row r="37" spans="1:26" x14ac:dyDescent="0.25">
      <c r="A37" s="2">
        <v>27</v>
      </c>
      <c r="B37" s="12" t="s">
        <v>185</v>
      </c>
      <c r="C37" s="12" t="s">
        <v>136</v>
      </c>
      <c r="D37" s="1">
        <f t="shared" si="4"/>
        <v>1.4000000000000002E-2</v>
      </c>
      <c r="E37" s="1">
        <f t="shared" si="4"/>
        <v>9.8000000000000004E-2</v>
      </c>
      <c r="F37" s="1">
        <f t="shared" si="4"/>
        <v>0.29900000000000004</v>
      </c>
      <c r="G37" s="1">
        <f t="shared" si="4"/>
        <v>0.35500000000000004</v>
      </c>
      <c r="H37" s="1">
        <f t="shared" si="4"/>
        <v>0.16600000000000004</v>
      </c>
      <c r="I37" s="1">
        <f t="shared" si="4"/>
        <v>0.04</v>
      </c>
      <c r="J37" s="1">
        <f t="shared" si="4"/>
        <v>5.000000000000001E-3</v>
      </c>
      <c r="K37" s="1">
        <f t="shared" si="4"/>
        <v>5.000000000000001E-3</v>
      </c>
      <c r="L37" s="1">
        <f t="shared" si="4"/>
        <v>1E-3</v>
      </c>
      <c r="M37" s="1">
        <f t="shared" si="4"/>
        <v>0</v>
      </c>
      <c r="N37" s="1">
        <f t="shared" si="4"/>
        <v>0</v>
      </c>
      <c r="O37" s="1">
        <f t="shared" si="4"/>
        <v>0</v>
      </c>
      <c r="P37" s="1">
        <f t="shared" si="4"/>
        <v>0</v>
      </c>
      <c r="Q37" s="1">
        <f t="shared" si="4"/>
        <v>0</v>
      </c>
      <c r="R37" s="14">
        <v>180</v>
      </c>
      <c r="S37" s="14">
        <v>4</v>
      </c>
      <c r="T37" s="14">
        <f t="shared" si="5"/>
        <v>-3.695518130045147</v>
      </c>
      <c r="U37" s="14">
        <f t="shared" si="6"/>
        <v>-4</v>
      </c>
      <c r="V37" s="14">
        <f t="shared" si="7"/>
        <v>-3.6955181300451478</v>
      </c>
      <c r="W37" s="14">
        <f t="shared" si="8"/>
        <v>1.5307337294603596</v>
      </c>
      <c r="X37" s="14">
        <f t="shared" si="9"/>
        <v>4.90059381963448E-16</v>
      </c>
      <c r="Y37" s="14">
        <f t="shared" si="10"/>
        <v>-1.5307337294603569</v>
      </c>
      <c r="Z37">
        <f t="shared" si="11"/>
        <v>0.9830000000000001</v>
      </c>
    </row>
    <row r="38" spans="1:26" x14ac:dyDescent="0.25">
      <c r="A38" s="2">
        <v>28</v>
      </c>
      <c r="B38" s="12" t="s">
        <v>186</v>
      </c>
      <c r="C38" s="12" t="s">
        <v>136</v>
      </c>
      <c r="D38" s="1">
        <f t="shared" si="4"/>
        <v>3.0000000000000001E-3</v>
      </c>
      <c r="E38" s="1">
        <f t="shared" si="4"/>
        <v>1.4000000000000002E-2</v>
      </c>
      <c r="F38" s="1">
        <f t="shared" si="4"/>
        <v>7.0000000000000021E-2</v>
      </c>
      <c r="G38" s="1">
        <f t="shared" si="4"/>
        <v>0.26200000000000007</v>
      </c>
      <c r="H38" s="1">
        <f t="shared" si="4"/>
        <v>0.36300000000000004</v>
      </c>
      <c r="I38" s="1">
        <f t="shared" si="4"/>
        <v>0.20200000000000001</v>
      </c>
      <c r="J38" s="1">
        <f t="shared" si="4"/>
        <v>1.8000000000000002E-2</v>
      </c>
      <c r="K38" s="1">
        <f t="shared" si="4"/>
        <v>1.8000000000000002E-2</v>
      </c>
      <c r="L38" s="1">
        <f t="shared" si="4"/>
        <v>2E-3</v>
      </c>
      <c r="M38" s="1">
        <f t="shared" si="4"/>
        <v>1E-3</v>
      </c>
      <c r="N38" s="1">
        <f t="shared" si="4"/>
        <v>0</v>
      </c>
      <c r="O38" s="1">
        <f t="shared" si="4"/>
        <v>0</v>
      </c>
      <c r="P38" s="1">
        <f t="shared" si="4"/>
        <v>0</v>
      </c>
      <c r="Q38" s="1">
        <f t="shared" si="4"/>
        <v>0</v>
      </c>
      <c r="R38" s="14">
        <v>135</v>
      </c>
      <c r="S38" s="14">
        <v>4</v>
      </c>
      <c r="T38" s="14">
        <f t="shared" si="5"/>
        <v>-1.5307337294603589</v>
      </c>
      <c r="U38" s="14">
        <f t="shared" si="6"/>
        <v>-2.8284271247461898</v>
      </c>
      <c r="V38" s="14">
        <f t="shared" si="7"/>
        <v>-3.695518130045147</v>
      </c>
      <c r="W38" s="14">
        <f t="shared" si="8"/>
        <v>3.695518130045147</v>
      </c>
      <c r="X38" s="14">
        <f t="shared" si="9"/>
        <v>2.8284271247461903</v>
      </c>
      <c r="Y38" s="14">
        <f t="shared" si="10"/>
        <v>1.5307337294603596</v>
      </c>
      <c r="Z38">
        <f t="shared" si="11"/>
        <v>0.95300000000000018</v>
      </c>
    </row>
    <row r="39" spans="1:26" x14ac:dyDescent="0.25">
      <c r="A39" s="2">
        <v>29</v>
      </c>
      <c r="B39" s="12" t="s">
        <v>187</v>
      </c>
      <c r="C39" s="12" t="s">
        <v>136</v>
      </c>
      <c r="D39" s="1">
        <f t="shared" si="4"/>
        <v>0</v>
      </c>
      <c r="E39" s="1">
        <f t="shared" si="4"/>
        <v>1E-3</v>
      </c>
      <c r="F39" s="1">
        <f t="shared" si="4"/>
        <v>2E-3</v>
      </c>
      <c r="G39" s="1">
        <f t="shared" si="4"/>
        <v>3.0000000000000001E-3</v>
      </c>
      <c r="H39" s="1">
        <f t="shared" si="4"/>
        <v>1.4000000000000002E-2</v>
      </c>
      <c r="I39" s="1">
        <f t="shared" si="4"/>
        <v>9.8000000000000004E-2</v>
      </c>
      <c r="J39" s="1">
        <f t="shared" si="4"/>
        <v>0.37300000000000005</v>
      </c>
      <c r="K39" s="1">
        <f t="shared" si="4"/>
        <v>0.37300000000000005</v>
      </c>
      <c r="L39" s="1">
        <f t="shared" si="4"/>
        <v>9.8000000000000004E-2</v>
      </c>
      <c r="M39" s="1">
        <f t="shared" si="4"/>
        <v>1.4000000000000002E-2</v>
      </c>
      <c r="N39" s="1">
        <f t="shared" si="4"/>
        <v>3.0000000000000001E-3</v>
      </c>
      <c r="O39" s="1">
        <f t="shared" si="4"/>
        <v>2E-3</v>
      </c>
      <c r="P39" s="1">
        <f t="shared" si="4"/>
        <v>1E-3</v>
      </c>
      <c r="Q39" s="1">
        <f t="shared" si="4"/>
        <v>0</v>
      </c>
      <c r="R39" s="14">
        <v>90</v>
      </c>
      <c r="S39" s="14">
        <v>4</v>
      </c>
      <c r="T39" s="14">
        <f t="shared" si="5"/>
        <v>1.5307337294603593</v>
      </c>
      <c r="U39" s="14">
        <f t="shared" si="6"/>
        <v>2.45029690981724E-16</v>
      </c>
      <c r="V39" s="14">
        <f t="shared" si="7"/>
        <v>-1.5307337294603589</v>
      </c>
      <c r="W39" s="14">
        <f t="shared" si="8"/>
        <v>3.695518130045147</v>
      </c>
      <c r="X39" s="14">
        <f t="shared" si="9"/>
        <v>4</v>
      </c>
      <c r="Y39" s="14">
        <f t="shared" si="10"/>
        <v>3.695518130045147</v>
      </c>
      <c r="Z39">
        <f t="shared" si="11"/>
        <v>0.9820000000000001</v>
      </c>
    </row>
    <row r="40" spans="1:26" x14ac:dyDescent="0.25">
      <c r="A40" s="2">
        <v>30</v>
      </c>
      <c r="B40" s="12" t="s">
        <v>188</v>
      </c>
      <c r="C40" s="12" t="s">
        <v>136</v>
      </c>
      <c r="D40" s="1">
        <f t="shared" si="4"/>
        <v>0</v>
      </c>
      <c r="E40" s="1">
        <f t="shared" si="4"/>
        <v>0</v>
      </c>
      <c r="F40" s="1">
        <f t="shared" si="4"/>
        <v>0</v>
      </c>
      <c r="G40" s="1">
        <f t="shared" si="4"/>
        <v>0</v>
      </c>
      <c r="H40" s="1">
        <f t="shared" si="4"/>
        <v>1E-3</v>
      </c>
      <c r="I40" s="1">
        <f t="shared" si="4"/>
        <v>2E-3</v>
      </c>
      <c r="J40" s="1">
        <f t="shared" si="4"/>
        <v>1.8000000000000002E-2</v>
      </c>
      <c r="K40" s="1">
        <f t="shared" si="4"/>
        <v>1.8000000000000002E-2</v>
      </c>
      <c r="L40" s="1">
        <f t="shared" si="4"/>
        <v>0.20200000000000001</v>
      </c>
      <c r="M40" s="1">
        <f t="shared" si="4"/>
        <v>0.36300000000000004</v>
      </c>
      <c r="N40" s="1">
        <f t="shared" si="4"/>
        <v>0.26200000000000007</v>
      </c>
      <c r="O40" s="1">
        <f t="shared" si="4"/>
        <v>7.0000000000000021E-2</v>
      </c>
      <c r="P40" s="1">
        <f t="shared" si="4"/>
        <v>1.4000000000000002E-2</v>
      </c>
      <c r="Q40" s="1">
        <f t="shared" si="4"/>
        <v>3.0000000000000001E-3</v>
      </c>
      <c r="R40" s="14">
        <v>45</v>
      </c>
      <c r="S40" s="14">
        <v>4</v>
      </c>
      <c r="T40" s="14">
        <f t="shared" si="5"/>
        <v>3.695518130045147</v>
      </c>
      <c r="U40" s="14">
        <f t="shared" si="6"/>
        <v>2.8284271247461903</v>
      </c>
      <c r="V40" s="14">
        <f t="shared" si="7"/>
        <v>1.5307337294603593</v>
      </c>
      <c r="W40" s="14">
        <f t="shared" si="8"/>
        <v>1.5307337294603591</v>
      </c>
      <c r="X40" s="14">
        <f t="shared" si="9"/>
        <v>2.8284271247461898</v>
      </c>
      <c r="Y40" s="14">
        <f t="shared" si="10"/>
        <v>3.695518130045147</v>
      </c>
      <c r="Z40">
        <f t="shared" si="11"/>
        <v>0.95300000000000018</v>
      </c>
    </row>
    <row r="41" spans="1:26" x14ac:dyDescent="0.25">
      <c r="A41" s="2">
        <v>31</v>
      </c>
      <c r="B41" s="12" t="s">
        <v>189</v>
      </c>
      <c r="C41" s="12" t="s">
        <v>136</v>
      </c>
      <c r="D41" s="1">
        <f t="shared" si="4"/>
        <v>0</v>
      </c>
      <c r="E41" s="1">
        <f t="shared" si="4"/>
        <v>0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1E-3</v>
      </c>
      <c r="J41" s="1">
        <f t="shared" si="4"/>
        <v>5.000000000000001E-3</v>
      </c>
      <c r="K41" s="1">
        <f t="shared" si="4"/>
        <v>5.000000000000001E-3</v>
      </c>
      <c r="L41" s="1">
        <f t="shared" si="4"/>
        <v>0.04</v>
      </c>
      <c r="M41" s="1">
        <f t="shared" si="4"/>
        <v>0.16600000000000004</v>
      </c>
      <c r="N41" s="1">
        <f t="shared" si="4"/>
        <v>0.35500000000000004</v>
      </c>
      <c r="O41" s="1">
        <f t="shared" si="4"/>
        <v>0.29900000000000004</v>
      </c>
      <c r="P41" s="1">
        <f t="shared" si="4"/>
        <v>9.8000000000000004E-2</v>
      </c>
      <c r="Q41" s="1">
        <f t="shared" si="4"/>
        <v>1.4000000000000002E-2</v>
      </c>
      <c r="R41" s="14">
        <v>0</v>
      </c>
      <c r="S41" s="14">
        <v>4</v>
      </c>
      <c r="T41" s="14">
        <f t="shared" si="5"/>
        <v>3.695518130045147</v>
      </c>
      <c r="U41" s="14">
        <f t="shared" si="6"/>
        <v>4</v>
      </c>
      <c r="V41" s="14">
        <f t="shared" si="7"/>
        <v>3.695518130045147</v>
      </c>
      <c r="W41" s="14">
        <f t="shared" si="8"/>
        <v>-1.5307337294603591</v>
      </c>
      <c r="X41" s="14">
        <f t="shared" si="9"/>
        <v>0</v>
      </c>
      <c r="Y41" s="14">
        <f t="shared" si="10"/>
        <v>1.5307337294603591</v>
      </c>
      <c r="Z41">
        <f t="shared" si="11"/>
        <v>0.9830000000000001</v>
      </c>
    </row>
    <row r="42" spans="1:26" x14ac:dyDescent="0.25">
      <c r="A42" s="2">
        <v>32</v>
      </c>
      <c r="B42" s="12" t="s">
        <v>190</v>
      </c>
      <c r="C42" s="12" t="s">
        <v>136</v>
      </c>
      <c r="D42" s="1">
        <f t="shared" si="4"/>
        <v>0</v>
      </c>
      <c r="E42" s="1">
        <f t="shared" si="4"/>
        <v>0</v>
      </c>
      <c r="F42" s="1">
        <f t="shared" si="4"/>
        <v>0</v>
      </c>
      <c r="G42" s="1">
        <f t="shared" si="4"/>
        <v>0</v>
      </c>
      <c r="H42" s="1">
        <f t="shared" si="4"/>
        <v>1E-3</v>
      </c>
      <c r="I42" s="1">
        <f t="shared" si="4"/>
        <v>2E-3</v>
      </c>
      <c r="J42" s="1">
        <f t="shared" si="4"/>
        <v>1.8000000000000002E-2</v>
      </c>
      <c r="K42" s="1">
        <f t="shared" si="4"/>
        <v>1.8000000000000002E-2</v>
      </c>
      <c r="L42" s="1">
        <f t="shared" si="4"/>
        <v>0.20200000000000001</v>
      </c>
      <c r="M42" s="1">
        <f t="shared" si="4"/>
        <v>0.36300000000000004</v>
      </c>
      <c r="N42" s="1">
        <f t="shared" si="4"/>
        <v>0.26200000000000007</v>
      </c>
      <c r="O42" s="1">
        <f t="shared" si="4"/>
        <v>7.0000000000000021E-2</v>
      </c>
      <c r="P42" s="1">
        <f t="shared" si="4"/>
        <v>1.4000000000000002E-2</v>
      </c>
      <c r="Q42" s="1">
        <f t="shared" si="4"/>
        <v>3.0000000000000001E-3</v>
      </c>
      <c r="R42" s="14">
        <v>-45</v>
      </c>
      <c r="S42" s="14">
        <v>4</v>
      </c>
      <c r="T42" s="14">
        <f t="shared" si="5"/>
        <v>1.5307337294603593</v>
      </c>
      <c r="U42" s="14">
        <f t="shared" si="6"/>
        <v>2.8284271247461903</v>
      </c>
      <c r="V42" s="14">
        <f t="shared" si="7"/>
        <v>3.695518130045147</v>
      </c>
      <c r="W42" s="14">
        <f t="shared" si="8"/>
        <v>-3.695518130045147</v>
      </c>
      <c r="X42" s="14">
        <f t="shared" si="9"/>
        <v>-2.8284271247461898</v>
      </c>
      <c r="Y42" s="14">
        <f t="shared" si="10"/>
        <v>-1.5307337294603591</v>
      </c>
      <c r="Z42">
        <f t="shared" si="11"/>
        <v>0.95300000000000018</v>
      </c>
    </row>
    <row r="43" spans="1:26" x14ac:dyDescent="0.25">
      <c r="A43" s="2">
        <v>33</v>
      </c>
      <c r="B43" s="12" t="s">
        <v>191</v>
      </c>
      <c r="C43" s="12" t="s">
        <v>137</v>
      </c>
      <c r="D43" s="1">
        <f t="shared" si="4"/>
        <v>0</v>
      </c>
      <c r="E43" s="1">
        <f t="shared" si="4"/>
        <v>1E-3</v>
      </c>
      <c r="F43" s="1">
        <f t="shared" ref="E43:Q58" si="12">0.9*ROUND(_xlfn.NORM.DIST(F$8,$U43+SIGN(F$8)*-0.68*$E$7,$E$7,FALSE),2)+0.1*ROUND(_xlfn.NORM.DIST(F$8,$U43+SIGN(F$8)*-0.68*$G$7,$G$7,FALSE),2)</f>
        <v>2E-3</v>
      </c>
      <c r="G43" s="1">
        <f t="shared" si="12"/>
        <v>3.0000000000000001E-3</v>
      </c>
      <c r="H43" s="1">
        <f t="shared" si="12"/>
        <v>1.4000000000000002E-2</v>
      </c>
      <c r="I43" s="1">
        <f t="shared" si="12"/>
        <v>9.8000000000000004E-2</v>
      </c>
      <c r="J43" s="1">
        <f t="shared" si="12"/>
        <v>0.37300000000000005</v>
      </c>
      <c r="K43" s="1">
        <f t="shared" si="12"/>
        <v>0.37300000000000005</v>
      </c>
      <c r="L43" s="1">
        <f t="shared" si="12"/>
        <v>9.8000000000000004E-2</v>
      </c>
      <c r="M43" s="1">
        <f t="shared" si="12"/>
        <v>1.4000000000000002E-2</v>
      </c>
      <c r="N43" s="1">
        <f t="shared" si="12"/>
        <v>3.0000000000000001E-3</v>
      </c>
      <c r="O43" s="1">
        <f t="shared" si="12"/>
        <v>2E-3</v>
      </c>
      <c r="P43" s="1">
        <f t="shared" si="12"/>
        <v>1E-3</v>
      </c>
      <c r="Q43" s="1">
        <f t="shared" si="12"/>
        <v>0</v>
      </c>
      <c r="R43" s="14">
        <v>270</v>
      </c>
      <c r="S43" s="14">
        <v>5</v>
      </c>
      <c r="T43" s="14">
        <f t="shared" si="5"/>
        <v>-1.9134171618254476</v>
      </c>
      <c r="U43" s="14">
        <f t="shared" si="6"/>
        <v>-9.1886134118146501E-16</v>
      </c>
      <c r="V43" s="14">
        <f t="shared" si="7"/>
        <v>1.9134171618254501</v>
      </c>
      <c r="W43" s="14">
        <f t="shared" si="8"/>
        <v>-4.6193976625564339</v>
      </c>
      <c r="X43" s="14">
        <f t="shared" si="9"/>
        <v>-5</v>
      </c>
      <c r="Y43" s="14">
        <f t="shared" si="10"/>
        <v>-4.619397662556433</v>
      </c>
      <c r="Z43">
        <f t="shared" si="11"/>
        <v>0.9820000000000001</v>
      </c>
    </row>
    <row r="44" spans="1:26" x14ac:dyDescent="0.25">
      <c r="A44" s="2">
        <v>34</v>
      </c>
      <c r="B44" s="12" t="s">
        <v>192</v>
      </c>
      <c r="C44" s="12" t="s">
        <v>137</v>
      </c>
      <c r="D44" s="1">
        <f t="shared" ref="D44:D58" si="13">0.9*ROUND(_xlfn.NORM.DIST(D$8,$U44+SIGN(D$8)*-0.68*$E$7,$E$7,FALSE),2)+0.1*ROUND(_xlfn.NORM.DIST(D$8,$U44+SIGN(D$8)*-0.68*$G$7,$G$7,FALSE),2)</f>
        <v>4.0000000000000001E-3</v>
      </c>
      <c r="E44" s="1">
        <f t="shared" si="12"/>
        <v>4.3000000000000003E-2</v>
      </c>
      <c r="F44" s="1">
        <f t="shared" si="12"/>
        <v>0.19800000000000001</v>
      </c>
      <c r="G44" s="1">
        <f t="shared" si="12"/>
        <v>0.36300000000000004</v>
      </c>
      <c r="H44" s="1">
        <f t="shared" si="12"/>
        <v>0.26500000000000007</v>
      </c>
      <c r="I44" s="1">
        <f t="shared" si="12"/>
        <v>7.6000000000000012E-2</v>
      </c>
      <c r="J44" s="1">
        <f t="shared" si="12"/>
        <v>7.000000000000001E-3</v>
      </c>
      <c r="K44" s="1">
        <f t="shared" si="12"/>
        <v>7.000000000000001E-3</v>
      </c>
      <c r="L44" s="1">
        <f t="shared" si="12"/>
        <v>1E-3</v>
      </c>
      <c r="M44" s="1">
        <f t="shared" si="12"/>
        <v>1E-3</v>
      </c>
      <c r="N44" s="1">
        <f t="shared" si="12"/>
        <v>0</v>
      </c>
      <c r="O44" s="1">
        <f t="shared" si="12"/>
        <v>0</v>
      </c>
      <c r="P44" s="1">
        <f t="shared" si="12"/>
        <v>0</v>
      </c>
      <c r="Q44" s="1">
        <f t="shared" si="12"/>
        <v>0</v>
      </c>
      <c r="R44" s="14">
        <v>225</v>
      </c>
      <c r="S44" s="14">
        <v>5</v>
      </c>
      <c r="T44" s="14">
        <f t="shared" si="5"/>
        <v>-4.6193976625564348</v>
      </c>
      <c r="U44" s="14">
        <f t="shared" si="6"/>
        <v>-3.5355339059327386</v>
      </c>
      <c r="V44" s="14">
        <f t="shared" si="7"/>
        <v>-1.9134171618254476</v>
      </c>
      <c r="W44" s="14">
        <f t="shared" si="8"/>
        <v>-1.9134171618254461</v>
      </c>
      <c r="X44" s="14">
        <f t="shared" si="9"/>
        <v>-3.5355339059327373</v>
      </c>
      <c r="Y44" s="14">
        <f t="shared" si="10"/>
        <v>-4.6193976625564339</v>
      </c>
      <c r="Z44">
        <f t="shared" si="11"/>
        <v>0.9650000000000003</v>
      </c>
    </row>
    <row r="45" spans="1:26" x14ac:dyDescent="0.25">
      <c r="A45" s="2">
        <v>35</v>
      </c>
      <c r="B45" s="12" t="s">
        <v>193</v>
      </c>
      <c r="C45" s="12" t="s">
        <v>137</v>
      </c>
      <c r="D45" s="1">
        <f t="shared" si="13"/>
        <v>9.8000000000000004E-2</v>
      </c>
      <c r="E45" s="1">
        <f t="shared" si="12"/>
        <v>0.29900000000000004</v>
      </c>
      <c r="F45" s="1">
        <f t="shared" si="12"/>
        <v>0.35500000000000004</v>
      </c>
      <c r="G45" s="1">
        <f t="shared" si="12"/>
        <v>0.16600000000000004</v>
      </c>
      <c r="H45" s="1">
        <f t="shared" si="12"/>
        <v>0.04</v>
      </c>
      <c r="I45" s="1">
        <f t="shared" si="12"/>
        <v>1.1000000000000001E-2</v>
      </c>
      <c r="J45" s="1">
        <f t="shared" si="12"/>
        <v>3.0000000000000001E-3</v>
      </c>
      <c r="K45" s="1">
        <f t="shared" si="12"/>
        <v>3.0000000000000001E-3</v>
      </c>
      <c r="L45" s="1">
        <f t="shared" si="12"/>
        <v>0</v>
      </c>
      <c r="M45" s="1">
        <f t="shared" si="12"/>
        <v>0</v>
      </c>
      <c r="N45" s="1">
        <f t="shared" si="12"/>
        <v>0</v>
      </c>
      <c r="O45" s="1">
        <f t="shared" si="12"/>
        <v>0</v>
      </c>
      <c r="P45" s="1">
        <f t="shared" si="12"/>
        <v>0</v>
      </c>
      <c r="Q45" s="1">
        <f t="shared" si="12"/>
        <v>0</v>
      </c>
      <c r="R45" s="14">
        <v>180</v>
      </c>
      <c r="S45" s="14">
        <v>5</v>
      </c>
      <c r="T45" s="14">
        <f t="shared" si="5"/>
        <v>-4.6193976625564339</v>
      </c>
      <c r="U45" s="14">
        <f t="shared" si="6"/>
        <v>-5</v>
      </c>
      <c r="V45" s="14">
        <f t="shared" si="7"/>
        <v>-4.6193976625564348</v>
      </c>
      <c r="W45" s="14">
        <f t="shared" si="8"/>
        <v>1.9134171618254494</v>
      </c>
      <c r="X45" s="14">
        <f t="shared" si="9"/>
        <v>6.1257422745431001E-16</v>
      </c>
      <c r="Y45" s="14">
        <f t="shared" si="10"/>
        <v>-1.9134171618254461</v>
      </c>
      <c r="Z45">
        <f t="shared" si="11"/>
        <v>0.97500000000000009</v>
      </c>
    </row>
    <row r="46" spans="1:26" x14ac:dyDescent="0.25">
      <c r="A46" s="2">
        <v>36</v>
      </c>
      <c r="B46" s="12" t="s">
        <v>194</v>
      </c>
      <c r="C46" s="12" t="s">
        <v>137</v>
      </c>
      <c r="D46" s="1">
        <f t="shared" si="13"/>
        <v>4.0000000000000001E-3</v>
      </c>
      <c r="E46" s="1">
        <f t="shared" si="12"/>
        <v>4.3000000000000003E-2</v>
      </c>
      <c r="F46" s="1">
        <f t="shared" si="12"/>
        <v>0.19800000000000001</v>
      </c>
      <c r="G46" s="1">
        <f t="shared" si="12"/>
        <v>0.36300000000000004</v>
      </c>
      <c r="H46" s="1">
        <f t="shared" si="12"/>
        <v>0.26500000000000007</v>
      </c>
      <c r="I46" s="1">
        <f t="shared" si="12"/>
        <v>7.6000000000000012E-2</v>
      </c>
      <c r="J46" s="1">
        <f t="shared" si="12"/>
        <v>7.000000000000001E-3</v>
      </c>
      <c r="K46" s="1">
        <f t="shared" si="12"/>
        <v>7.000000000000001E-3</v>
      </c>
      <c r="L46" s="1">
        <f t="shared" si="12"/>
        <v>1E-3</v>
      </c>
      <c r="M46" s="1">
        <f t="shared" si="12"/>
        <v>1E-3</v>
      </c>
      <c r="N46" s="1">
        <f t="shared" si="12"/>
        <v>0</v>
      </c>
      <c r="O46" s="1">
        <f t="shared" si="12"/>
        <v>0</v>
      </c>
      <c r="P46" s="1">
        <f t="shared" si="12"/>
        <v>0</v>
      </c>
      <c r="Q46" s="1">
        <f t="shared" si="12"/>
        <v>0</v>
      </c>
      <c r="R46" s="14">
        <v>135</v>
      </c>
      <c r="S46" s="14">
        <v>5</v>
      </c>
      <c r="T46" s="14">
        <f t="shared" si="5"/>
        <v>-1.9134171618254485</v>
      </c>
      <c r="U46" s="14">
        <f t="shared" si="6"/>
        <v>-3.5355339059327373</v>
      </c>
      <c r="V46" s="14">
        <f t="shared" si="7"/>
        <v>-4.6193976625564339</v>
      </c>
      <c r="W46" s="14">
        <f t="shared" si="8"/>
        <v>4.6193976625564339</v>
      </c>
      <c r="X46" s="14">
        <f t="shared" si="9"/>
        <v>3.5355339059327378</v>
      </c>
      <c r="Y46" s="14">
        <f t="shared" si="10"/>
        <v>1.9134171618254494</v>
      </c>
      <c r="Z46">
        <f t="shared" si="11"/>
        <v>0.9650000000000003</v>
      </c>
    </row>
    <row r="47" spans="1:26" x14ac:dyDescent="0.25">
      <c r="A47" s="2">
        <v>37</v>
      </c>
      <c r="B47" s="12" t="s">
        <v>195</v>
      </c>
      <c r="C47" s="12" t="s">
        <v>137</v>
      </c>
      <c r="D47" s="1">
        <f t="shared" si="13"/>
        <v>0</v>
      </c>
      <c r="E47" s="1">
        <f t="shared" si="12"/>
        <v>1E-3</v>
      </c>
      <c r="F47" s="1">
        <f t="shared" si="12"/>
        <v>2E-3</v>
      </c>
      <c r="G47" s="1">
        <f t="shared" si="12"/>
        <v>3.0000000000000001E-3</v>
      </c>
      <c r="H47" s="1">
        <f t="shared" si="12"/>
        <v>1.4000000000000002E-2</v>
      </c>
      <c r="I47" s="1">
        <f t="shared" si="12"/>
        <v>9.8000000000000004E-2</v>
      </c>
      <c r="J47" s="1">
        <f t="shared" si="12"/>
        <v>0.37300000000000005</v>
      </c>
      <c r="K47" s="1">
        <f t="shared" si="12"/>
        <v>0.37300000000000005</v>
      </c>
      <c r="L47" s="1">
        <f t="shared" si="12"/>
        <v>9.8000000000000004E-2</v>
      </c>
      <c r="M47" s="1">
        <f t="shared" si="12"/>
        <v>1.4000000000000002E-2</v>
      </c>
      <c r="N47" s="1">
        <f t="shared" si="12"/>
        <v>3.0000000000000001E-3</v>
      </c>
      <c r="O47" s="1">
        <f t="shared" si="12"/>
        <v>2E-3</v>
      </c>
      <c r="P47" s="1">
        <f t="shared" si="12"/>
        <v>1E-3</v>
      </c>
      <c r="Q47" s="1">
        <f t="shared" si="12"/>
        <v>0</v>
      </c>
      <c r="R47" s="14">
        <v>90</v>
      </c>
      <c r="S47" s="14">
        <v>5</v>
      </c>
      <c r="T47" s="14">
        <f t="shared" si="5"/>
        <v>1.9134171618254492</v>
      </c>
      <c r="U47" s="14">
        <f t="shared" si="6"/>
        <v>3.06287113727155E-16</v>
      </c>
      <c r="V47" s="14">
        <f t="shared" si="7"/>
        <v>-1.9134171618254485</v>
      </c>
      <c r="W47" s="14">
        <f t="shared" si="8"/>
        <v>4.6193976625564339</v>
      </c>
      <c r="X47" s="14">
        <f t="shared" si="9"/>
        <v>5</v>
      </c>
      <c r="Y47" s="14">
        <f t="shared" si="10"/>
        <v>4.6193976625564339</v>
      </c>
      <c r="Z47">
        <f t="shared" si="11"/>
        <v>0.9820000000000001</v>
      </c>
    </row>
    <row r="48" spans="1:26" x14ac:dyDescent="0.25">
      <c r="A48" s="2">
        <v>38</v>
      </c>
      <c r="B48" s="12" t="s">
        <v>196</v>
      </c>
      <c r="C48" s="12" t="s">
        <v>137</v>
      </c>
      <c r="D48" s="1">
        <f t="shared" si="13"/>
        <v>0</v>
      </c>
      <c r="E48" s="1">
        <f t="shared" si="12"/>
        <v>0</v>
      </c>
      <c r="F48" s="1">
        <f t="shared" si="12"/>
        <v>0</v>
      </c>
      <c r="G48" s="1">
        <f t="shared" si="12"/>
        <v>0</v>
      </c>
      <c r="H48" s="1">
        <f t="shared" si="12"/>
        <v>1E-3</v>
      </c>
      <c r="I48" s="1">
        <f t="shared" si="12"/>
        <v>1E-3</v>
      </c>
      <c r="J48" s="1">
        <f t="shared" si="12"/>
        <v>7.000000000000001E-3</v>
      </c>
      <c r="K48" s="1">
        <f t="shared" si="12"/>
        <v>7.000000000000001E-3</v>
      </c>
      <c r="L48" s="1">
        <f t="shared" si="12"/>
        <v>7.6000000000000012E-2</v>
      </c>
      <c r="M48" s="1">
        <f t="shared" si="12"/>
        <v>0.26500000000000007</v>
      </c>
      <c r="N48" s="1">
        <f t="shared" si="12"/>
        <v>0.36300000000000004</v>
      </c>
      <c r="O48" s="1">
        <f t="shared" si="12"/>
        <v>0.19800000000000001</v>
      </c>
      <c r="P48" s="1">
        <f t="shared" si="12"/>
        <v>4.3000000000000003E-2</v>
      </c>
      <c r="Q48" s="1">
        <f t="shared" si="12"/>
        <v>4.0000000000000001E-3</v>
      </c>
      <c r="R48" s="14">
        <v>45</v>
      </c>
      <c r="S48" s="14">
        <v>5</v>
      </c>
      <c r="T48" s="14">
        <f t="shared" si="5"/>
        <v>4.6193976625564339</v>
      </c>
      <c r="U48" s="14">
        <f t="shared" si="6"/>
        <v>3.5355339059327378</v>
      </c>
      <c r="V48" s="14">
        <f t="shared" si="7"/>
        <v>1.9134171618254492</v>
      </c>
      <c r="W48" s="14">
        <f t="shared" si="8"/>
        <v>1.913417161825449</v>
      </c>
      <c r="X48" s="14">
        <f t="shared" si="9"/>
        <v>3.5355339059327373</v>
      </c>
      <c r="Y48" s="14">
        <f t="shared" si="10"/>
        <v>4.6193976625564339</v>
      </c>
      <c r="Z48">
        <f t="shared" si="11"/>
        <v>0.96500000000000019</v>
      </c>
    </row>
    <row r="49" spans="1:26" x14ac:dyDescent="0.25">
      <c r="A49" s="2">
        <v>39</v>
      </c>
      <c r="B49" s="12" t="s">
        <v>197</v>
      </c>
      <c r="C49" s="12" t="s">
        <v>137</v>
      </c>
      <c r="D49" s="1">
        <f t="shared" si="13"/>
        <v>0</v>
      </c>
      <c r="E49" s="1">
        <f t="shared" si="12"/>
        <v>0</v>
      </c>
      <c r="F49" s="1">
        <f t="shared" si="12"/>
        <v>0</v>
      </c>
      <c r="G49" s="1">
        <f t="shared" si="12"/>
        <v>0</v>
      </c>
      <c r="H49" s="1">
        <f t="shared" si="12"/>
        <v>0</v>
      </c>
      <c r="I49" s="1">
        <f t="shared" si="12"/>
        <v>0</v>
      </c>
      <c r="J49" s="1">
        <f t="shared" si="12"/>
        <v>3.0000000000000001E-3</v>
      </c>
      <c r="K49" s="1">
        <f t="shared" si="12"/>
        <v>3.0000000000000001E-3</v>
      </c>
      <c r="L49" s="1">
        <f t="shared" si="12"/>
        <v>1.1000000000000001E-2</v>
      </c>
      <c r="M49" s="1">
        <f t="shared" si="12"/>
        <v>0.04</v>
      </c>
      <c r="N49" s="1">
        <f t="shared" si="12"/>
        <v>0.16600000000000004</v>
      </c>
      <c r="O49" s="1">
        <f t="shared" si="12"/>
        <v>0.35500000000000004</v>
      </c>
      <c r="P49" s="1">
        <f t="shared" si="12"/>
        <v>0.29900000000000004</v>
      </c>
      <c r="Q49" s="1">
        <f t="shared" si="12"/>
        <v>9.8000000000000004E-2</v>
      </c>
      <c r="R49" s="14">
        <v>0</v>
      </c>
      <c r="S49" s="14">
        <v>5</v>
      </c>
      <c r="T49" s="14">
        <f t="shared" si="5"/>
        <v>4.6193976625564339</v>
      </c>
      <c r="U49" s="14">
        <f t="shared" si="6"/>
        <v>5</v>
      </c>
      <c r="V49" s="14">
        <f t="shared" si="7"/>
        <v>4.6193976625564339</v>
      </c>
      <c r="W49" s="14">
        <f t="shared" si="8"/>
        <v>-1.913417161825449</v>
      </c>
      <c r="X49" s="14">
        <f t="shared" si="9"/>
        <v>0</v>
      </c>
      <c r="Y49" s="14">
        <f t="shared" si="10"/>
        <v>1.913417161825449</v>
      </c>
      <c r="Z49">
        <f t="shared" si="11"/>
        <v>0.97500000000000009</v>
      </c>
    </row>
    <row r="50" spans="1:26" x14ac:dyDescent="0.25">
      <c r="A50" s="2">
        <v>40</v>
      </c>
      <c r="B50" s="12" t="s">
        <v>198</v>
      </c>
      <c r="C50" s="12" t="s">
        <v>137</v>
      </c>
      <c r="D50" s="1">
        <f t="shared" si="13"/>
        <v>0</v>
      </c>
      <c r="E50" s="1">
        <f t="shared" si="12"/>
        <v>0</v>
      </c>
      <c r="F50" s="1">
        <f t="shared" si="12"/>
        <v>0</v>
      </c>
      <c r="G50" s="1">
        <f t="shared" si="12"/>
        <v>0</v>
      </c>
      <c r="H50" s="1">
        <f t="shared" si="12"/>
        <v>1E-3</v>
      </c>
      <c r="I50" s="1">
        <f t="shared" si="12"/>
        <v>1E-3</v>
      </c>
      <c r="J50" s="1">
        <f t="shared" si="12"/>
        <v>7.000000000000001E-3</v>
      </c>
      <c r="K50" s="1">
        <f t="shared" si="12"/>
        <v>7.000000000000001E-3</v>
      </c>
      <c r="L50" s="1">
        <f t="shared" si="12"/>
        <v>7.6000000000000012E-2</v>
      </c>
      <c r="M50" s="1">
        <f t="shared" si="12"/>
        <v>0.26500000000000007</v>
      </c>
      <c r="N50" s="1">
        <f t="shared" si="12"/>
        <v>0.36300000000000004</v>
      </c>
      <c r="O50" s="1">
        <f t="shared" si="12"/>
        <v>0.19800000000000001</v>
      </c>
      <c r="P50" s="1">
        <f t="shared" si="12"/>
        <v>4.3000000000000003E-2</v>
      </c>
      <c r="Q50" s="1">
        <f t="shared" si="12"/>
        <v>4.0000000000000001E-3</v>
      </c>
      <c r="R50" s="14">
        <v>-45</v>
      </c>
      <c r="S50" s="14">
        <v>5</v>
      </c>
      <c r="T50" s="14">
        <f t="shared" si="5"/>
        <v>1.9134171618254492</v>
      </c>
      <c r="U50" s="14">
        <f t="shared" si="6"/>
        <v>3.5355339059327378</v>
      </c>
      <c r="V50" s="14">
        <f t="shared" si="7"/>
        <v>4.6193976625564339</v>
      </c>
      <c r="W50" s="14">
        <f t="shared" si="8"/>
        <v>-4.6193976625564339</v>
      </c>
      <c r="X50" s="14">
        <f t="shared" si="9"/>
        <v>-3.5355339059327373</v>
      </c>
      <c r="Y50" s="14">
        <f t="shared" si="10"/>
        <v>-1.913417161825449</v>
      </c>
      <c r="Z50">
        <f t="shared" si="11"/>
        <v>0.96500000000000019</v>
      </c>
    </row>
    <row r="51" spans="1:26" x14ac:dyDescent="0.25">
      <c r="A51" s="2">
        <v>41</v>
      </c>
      <c r="B51" s="12" t="s">
        <v>199</v>
      </c>
      <c r="C51" s="12" t="s">
        <v>137</v>
      </c>
      <c r="D51" s="1">
        <f t="shared" si="13"/>
        <v>0</v>
      </c>
      <c r="E51" s="1">
        <f t="shared" si="12"/>
        <v>1E-3</v>
      </c>
      <c r="F51" s="1">
        <f t="shared" si="12"/>
        <v>2E-3</v>
      </c>
      <c r="G51" s="1">
        <f t="shared" si="12"/>
        <v>3.0000000000000001E-3</v>
      </c>
      <c r="H51" s="1">
        <f t="shared" si="12"/>
        <v>1.4000000000000002E-2</v>
      </c>
      <c r="I51" s="1">
        <f t="shared" si="12"/>
        <v>9.8000000000000004E-2</v>
      </c>
      <c r="J51" s="1">
        <f t="shared" si="12"/>
        <v>0.37300000000000005</v>
      </c>
      <c r="K51" s="1">
        <f t="shared" si="12"/>
        <v>0.37300000000000005</v>
      </c>
      <c r="L51" s="1">
        <f t="shared" si="12"/>
        <v>9.8000000000000004E-2</v>
      </c>
      <c r="M51" s="1">
        <f t="shared" si="12"/>
        <v>1.4000000000000002E-2</v>
      </c>
      <c r="N51" s="1">
        <f t="shared" si="12"/>
        <v>3.0000000000000001E-3</v>
      </c>
      <c r="O51" s="1">
        <f t="shared" si="12"/>
        <v>2E-3</v>
      </c>
      <c r="P51" s="1">
        <f t="shared" si="12"/>
        <v>1E-3</v>
      </c>
      <c r="Q51" s="1">
        <f t="shared" si="12"/>
        <v>0</v>
      </c>
      <c r="R51" s="14">
        <v>270</v>
      </c>
      <c r="S51" s="14">
        <v>6</v>
      </c>
      <c r="T51" s="14">
        <f t="shared" si="5"/>
        <v>-2.2961005941905368</v>
      </c>
      <c r="U51" s="14">
        <f t="shared" si="6"/>
        <v>-1.102633609417758E-15</v>
      </c>
      <c r="V51" s="14">
        <f t="shared" si="7"/>
        <v>2.2961005941905399</v>
      </c>
      <c r="W51" s="14">
        <f t="shared" si="8"/>
        <v>-5.5432771950677209</v>
      </c>
      <c r="X51" s="14">
        <f t="shared" si="9"/>
        <v>-6</v>
      </c>
      <c r="Y51" s="14">
        <f t="shared" si="10"/>
        <v>-5.54327719506772</v>
      </c>
      <c r="Z51">
        <f t="shared" si="11"/>
        <v>0.9820000000000001</v>
      </c>
    </row>
    <row r="52" spans="1:26" x14ac:dyDescent="0.25">
      <c r="A52" s="2">
        <v>42</v>
      </c>
      <c r="B52" s="12" t="s">
        <v>200</v>
      </c>
      <c r="C52" s="12" t="s">
        <v>137</v>
      </c>
      <c r="D52" s="1">
        <f t="shared" si="13"/>
        <v>2.4E-2</v>
      </c>
      <c r="E52" s="1">
        <f t="shared" si="12"/>
        <v>0.13500000000000004</v>
      </c>
      <c r="F52" s="1">
        <f t="shared" si="12"/>
        <v>0.33500000000000002</v>
      </c>
      <c r="G52" s="1">
        <f t="shared" si="12"/>
        <v>0.31900000000000006</v>
      </c>
      <c r="H52" s="1">
        <f t="shared" si="12"/>
        <v>0.121</v>
      </c>
      <c r="I52" s="1">
        <f t="shared" si="12"/>
        <v>2.1000000000000001E-2</v>
      </c>
      <c r="J52" s="1">
        <f t="shared" si="12"/>
        <v>5.000000000000001E-3</v>
      </c>
      <c r="K52" s="1">
        <f t="shared" si="12"/>
        <v>5.000000000000001E-3</v>
      </c>
      <c r="L52" s="1">
        <f t="shared" si="12"/>
        <v>1E-3</v>
      </c>
      <c r="M52" s="1">
        <f t="shared" si="12"/>
        <v>0</v>
      </c>
      <c r="N52" s="1">
        <f t="shared" si="12"/>
        <v>0</v>
      </c>
      <c r="O52" s="1">
        <f t="shared" si="12"/>
        <v>0</v>
      </c>
      <c r="P52" s="1">
        <f t="shared" si="12"/>
        <v>0</v>
      </c>
      <c r="Q52" s="1">
        <f t="shared" si="12"/>
        <v>0</v>
      </c>
      <c r="R52" s="14">
        <v>225</v>
      </c>
      <c r="S52" s="14">
        <v>6</v>
      </c>
      <c r="T52" s="14">
        <f t="shared" si="5"/>
        <v>-5.5432771950677218</v>
      </c>
      <c r="U52" s="14">
        <f t="shared" si="6"/>
        <v>-4.2426406871192857</v>
      </c>
      <c r="V52" s="14">
        <f t="shared" si="7"/>
        <v>-2.2961005941905368</v>
      </c>
      <c r="W52" s="14">
        <f t="shared" si="8"/>
        <v>-2.2961005941905355</v>
      </c>
      <c r="X52" s="14">
        <f t="shared" si="9"/>
        <v>-4.2426406871192848</v>
      </c>
      <c r="Y52" s="14">
        <f t="shared" si="10"/>
        <v>-5.5432771950677209</v>
      </c>
      <c r="Z52">
        <f t="shared" si="11"/>
        <v>0.96600000000000019</v>
      </c>
    </row>
    <row r="53" spans="1:26" x14ac:dyDescent="0.25">
      <c r="A53" s="2">
        <v>43</v>
      </c>
      <c r="B53" s="12" t="s">
        <v>201</v>
      </c>
      <c r="C53" s="12" t="s">
        <v>137</v>
      </c>
      <c r="D53" s="1">
        <f t="shared" si="13"/>
        <v>0.29900000000000004</v>
      </c>
      <c r="E53" s="1">
        <f t="shared" si="12"/>
        <v>0.35500000000000004</v>
      </c>
      <c r="F53" s="1">
        <f t="shared" si="12"/>
        <v>0.16600000000000004</v>
      </c>
      <c r="G53" s="1">
        <f t="shared" si="12"/>
        <v>0.04</v>
      </c>
      <c r="H53" s="1">
        <f t="shared" si="12"/>
        <v>1.1000000000000001E-2</v>
      </c>
      <c r="I53" s="1">
        <f t="shared" si="12"/>
        <v>8.0000000000000002E-3</v>
      </c>
      <c r="J53" s="1">
        <f t="shared" si="12"/>
        <v>2E-3</v>
      </c>
      <c r="K53" s="1">
        <f t="shared" si="12"/>
        <v>2E-3</v>
      </c>
      <c r="L53" s="1">
        <f t="shared" si="12"/>
        <v>0</v>
      </c>
      <c r="M53" s="1">
        <f t="shared" si="12"/>
        <v>0</v>
      </c>
      <c r="N53" s="1">
        <f t="shared" si="12"/>
        <v>0</v>
      </c>
      <c r="O53" s="1">
        <f t="shared" si="12"/>
        <v>0</v>
      </c>
      <c r="P53" s="1">
        <f t="shared" si="12"/>
        <v>0</v>
      </c>
      <c r="Q53" s="1">
        <f t="shared" si="12"/>
        <v>0</v>
      </c>
      <c r="R53" s="14">
        <v>180</v>
      </c>
      <c r="S53" s="14">
        <v>6</v>
      </c>
      <c r="T53" s="14">
        <f t="shared" si="5"/>
        <v>-5.54327719506772</v>
      </c>
      <c r="U53" s="14">
        <f t="shared" si="6"/>
        <v>-6</v>
      </c>
      <c r="V53" s="14">
        <f t="shared" si="7"/>
        <v>-5.5432771950677218</v>
      </c>
      <c r="W53" s="14">
        <f t="shared" si="8"/>
        <v>2.2961005941905395</v>
      </c>
      <c r="X53" s="14">
        <f t="shared" si="9"/>
        <v>7.3508907294517201E-16</v>
      </c>
      <c r="Y53" s="14">
        <f t="shared" si="10"/>
        <v>-2.2961005941905355</v>
      </c>
      <c r="Z53">
        <f t="shared" si="11"/>
        <v>0.88300000000000023</v>
      </c>
    </row>
    <row r="54" spans="1:26" x14ac:dyDescent="0.25">
      <c r="A54" s="2">
        <v>44</v>
      </c>
      <c r="B54" s="12" t="s">
        <v>202</v>
      </c>
      <c r="C54" s="12" t="s">
        <v>137</v>
      </c>
      <c r="D54" s="1">
        <f t="shared" si="13"/>
        <v>2.4E-2</v>
      </c>
      <c r="E54" s="1">
        <f t="shared" si="12"/>
        <v>0.13500000000000004</v>
      </c>
      <c r="F54" s="1">
        <f t="shared" si="12"/>
        <v>0.33500000000000002</v>
      </c>
      <c r="G54" s="1">
        <f t="shared" si="12"/>
        <v>0.31900000000000006</v>
      </c>
      <c r="H54" s="1">
        <f t="shared" si="12"/>
        <v>0.121</v>
      </c>
      <c r="I54" s="1">
        <f t="shared" si="12"/>
        <v>2.1000000000000001E-2</v>
      </c>
      <c r="J54" s="1">
        <f t="shared" si="12"/>
        <v>5.000000000000001E-3</v>
      </c>
      <c r="K54" s="1">
        <f t="shared" si="12"/>
        <v>5.000000000000001E-3</v>
      </c>
      <c r="L54" s="1">
        <f t="shared" si="12"/>
        <v>1E-3</v>
      </c>
      <c r="M54" s="1">
        <f t="shared" si="12"/>
        <v>0</v>
      </c>
      <c r="N54" s="1">
        <f t="shared" si="12"/>
        <v>0</v>
      </c>
      <c r="O54" s="1">
        <f t="shared" si="12"/>
        <v>0</v>
      </c>
      <c r="P54" s="1">
        <f t="shared" si="12"/>
        <v>0</v>
      </c>
      <c r="Q54" s="1">
        <f t="shared" si="12"/>
        <v>0</v>
      </c>
      <c r="R54" s="14">
        <v>135</v>
      </c>
      <c r="S54" s="14">
        <v>6</v>
      </c>
      <c r="T54" s="14">
        <f t="shared" si="5"/>
        <v>-2.2961005941905386</v>
      </c>
      <c r="U54" s="14">
        <f t="shared" si="6"/>
        <v>-4.2426406871192848</v>
      </c>
      <c r="V54" s="14">
        <f t="shared" si="7"/>
        <v>-5.54327719506772</v>
      </c>
      <c r="W54" s="14">
        <f t="shared" si="8"/>
        <v>5.54327719506772</v>
      </c>
      <c r="X54" s="14">
        <f t="shared" si="9"/>
        <v>4.2426406871192857</v>
      </c>
      <c r="Y54" s="14">
        <f t="shared" si="10"/>
        <v>2.2961005941905395</v>
      </c>
      <c r="Z54">
        <f t="shared" si="11"/>
        <v>0.96600000000000019</v>
      </c>
    </row>
    <row r="55" spans="1:26" x14ac:dyDescent="0.25">
      <c r="A55" s="2">
        <v>45</v>
      </c>
      <c r="B55" s="12" t="s">
        <v>203</v>
      </c>
      <c r="C55" s="12" t="s">
        <v>137</v>
      </c>
      <c r="D55" s="1">
        <f t="shared" si="13"/>
        <v>0</v>
      </c>
      <c r="E55" s="1">
        <f t="shared" si="12"/>
        <v>1E-3</v>
      </c>
      <c r="F55" s="1">
        <f t="shared" si="12"/>
        <v>2E-3</v>
      </c>
      <c r="G55" s="1">
        <f t="shared" si="12"/>
        <v>3.0000000000000001E-3</v>
      </c>
      <c r="H55" s="1">
        <f t="shared" si="12"/>
        <v>1.4000000000000002E-2</v>
      </c>
      <c r="I55" s="1">
        <f t="shared" si="12"/>
        <v>9.8000000000000004E-2</v>
      </c>
      <c r="J55" s="1">
        <f t="shared" si="12"/>
        <v>0.37300000000000005</v>
      </c>
      <c r="K55" s="1">
        <f t="shared" si="12"/>
        <v>0.37300000000000005</v>
      </c>
      <c r="L55" s="1">
        <f t="shared" si="12"/>
        <v>9.8000000000000004E-2</v>
      </c>
      <c r="M55" s="1">
        <f t="shared" si="12"/>
        <v>1.4000000000000002E-2</v>
      </c>
      <c r="N55" s="1">
        <f t="shared" si="12"/>
        <v>3.0000000000000001E-3</v>
      </c>
      <c r="O55" s="1">
        <f t="shared" si="12"/>
        <v>2E-3</v>
      </c>
      <c r="P55" s="1">
        <f t="shared" si="12"/>
        <v>1E-3</v>
      </c>
      <c r="Q55" s="1">
        <f t="shared" si="12"/>
        <v>0</v>
      </c>
      <c r="R55" s="14">
        <v>90</v>
      </c>
      <c r="S55" s="14">
        <v>6</v>
      </c>
      <c r="T55" s="14">
        <f t="shared" si="5"/>
        <v>2.296100594190539</v>
      </c>
      <c r="U55" s="14">
        <f t="shared" si="6"/>
        <v>3.67544536472586E-16</v>
      </c>
      <c r="V55" s="14">
        <f t="shared" si="7"/>
        <v>-2.2961005941905386</v>
      </c>
      <c r="W55" s="14">
        <f t="shared" si="8"/>
        <v>5.54327719506772</v>
      </c>
      <c r="X55" s="14">
        <f t="shared" si="9"/>
        <v>6</v>
      </c>
      <c r="Y55" s="14">
        <f t="shared" si="10"/>
        <v>5.54327719506772</v>
      </c>
      <c r="Z55">
        <f t="shared" si="11"/>
        <v>0.9820000000000001</v>
      </c>
    </row>
    <row r="56" spans="1:26" x14ac:dyDescent="0.25">
      <c r="A56" s="2">
        <v>46</v>
      </c>
      <c r="B56" s="12" t="s">
        <v>204</v>
      </c>
      <c r="C56" s="12" t="s">
        <v>137</v>
      </c>
      <c r="D56" s="1">
        <f t="shared" si="13"/>
        <v>0</v>
      </c>
      <c r="E56" s="1">
        <f t="shared" si="12"/>
        <v>0</v>
      </c>
      <c r="F56" s="1">
        <f t="shared" si="12"/>
        <v>0</v>
      </c>
      <c r="G56" s="1">
        <f t="shared" si="12"/>
        <v>0</v>
      </c>
      <c r="H56" s="1">
        <f t="shared" si="12"/>
        <v>0</v>
      </c>
      <c r="I56" s="1">
        <f t="shared" si="12"/>
        <v>1E-3</v>
      </c>
      <c r="J56" s="1">
        <f t="shared" si="12"/>
        <v>5.000000000000001E-3</v>
      </c>
      <c r="K56" s="1">
        <f t="shared" si="12"/>
        <v>5.000000000000001E-3</v>
      </c>
      <c r="L56" s="1">
        <f t="shared" si="12"/>
        <v>2.1000000000000001E-2</v>
      </c>
      <c r="M56" s="1">
        <f t="shared" si="12"/>
        <v>0.121</v>
      </c>
      <c r="N56" s="1">
        <f t="shared" si="12"/>
        <v>0.31900000000000006</v>
      </c>
      <c r="O56" s="1">
        <f t="shared" si="12"/>
        <v>0.33500000000000002</v>
      </c>
      <c r="P56" s="1">
        <f t="shared" si="12"/>
        <v>0.13500000000000004</v>
      </c>
      <c r="Q56" s="1">
        <f t="shared" si="12"/>
        <v>2.4E-2</v>
      </c>
      <c r="R56" s="14">
        <v>45</v>
      </c>
      <c r="S56" s="14">
        <v>6</v>
      </c>
      <c r="T56" s="14">
        <f t="shared" si="5"/>
        <v>5.54327719506772</v>
      </c>
      <c r="U56" s="14">
        <f t="shared" si="6"/>
        <v>4.2426406871192857</v>
      </c>
      <c r="V56" s="14">
        <f t="shared" si="7"/>
        <v>2.296100594190539</v>
      </c>
      <c r="W56" s="14">
        <f t="shared" si="8"/>
        <v>2.2961005941905386</v>
      </c>
      <c r="X56" s="14">
        <f t="shared" si="9"/>
        <v>4.2426406871192848</v>
      </c>
      <c r="Y56" s="14">
        <f t="shared" si="10"/>
        <v>5.54327719506772</v>
      </c>
      <c r="Z56">
        <f t="shared" si="11"/>
        <v>0.96600000000000019</v>
      </c>
    </row>
    <row r="57" spans="1:26" x14ac:dyDescent="0.25">
      <c r="A57" s="2">
        <v>47</v>
      </c>
      <c r="B57" s="12" t="s">
        <v>205</v>
      </c>
      <c r="C57" s="12" t="s">
        <v>137</v>
      </c>
      <c r="D57" s="1">
        <f t="shared" si="13"/>
        <v>0</v>
      </c>
      <c r="E57" s="1">
        <f t="shared" si="12"/>
        <v>0</v>
      </c>
      <c r="F57" s="1">
        <f t="shared" si="12"/>
        <v>0</v>
      </c>
      <c r="G57" s="1">
        <f t="shared" si="12"/>
        <v>0</v>
      </c>
      <c r="H57" s="1">
        <f t="shared" si="12"/>
        <v>0</v>
      </c>
      <c r="I57" s="1">
        <f t="shared" si="12"/>
        <v>0</v>
      </c>
      <c r="J57" s="1">
        <f t="shared" si="12"/>
        <v>2E-3</v>
      </c>
      <c r="K57" s="1">
        <f t="shared" si="12"/>
        <v>2E-3</v>
      </c>
      <c r="L57" s="1">
        <f t="shared" si="12"/>
        <v>8.0000000000000002E-3</v>
      </c>
      <c r="M57" s="1">
        <f t="shared" si="12"/>
        <v>1.1000000000000001E-2</v>
      </c>
      <c r="N57" s="1">
        <f t="shared" si="12"/>
        <v>0.04</v>
      </c>
      <c r="O57" s="1">
        <f t="shared" si="12"/>
        <v>0.16600000000000004</v>
      </c>
      <c r="P57" s="1">
        <f t="shared" si="12"/>
        <v>0.35500000000000004</v>
      </c>
      <c r="Q57" s="1">
        <f t="shared" si="12"/>
        <v>0.29900000000000004</v>
      </c>
      <c r="R57" s="14">
        <v>0</v>
      </c>
      <c r="S57" s="14">
        <v>6</v>
      </c>
      <c r="T57" s="14">
        <f t="shared" si="5"/>
        <v>5.54327719506772</v>
      </c>
      <c r="U57" s="14">
        <f t="shared" si="6"/>
        <v>6</v>
      </c>
      <c r="V57" s="14">
        <f t="shared" si="7"/>
        <v>5.54327719506772</v>
      </c>
      <c r="W57" s="14">
        <f t="shared" si="8"/>
        <v>-2.2961005941905386</v>
      </c>
      <c r="X57" s="14">
        <f t="shared" si="9"/>
        <v>0</v>
      </c>
      <c r="Y57" s="14">
        <f t="shared" si="10"/>
        <v>2.2961005941905386</v>
      </c>
      <c r="Z57">
        <f t="shared" si="11"/>
        <v>0.88300000000000012</v>
      </c>
    </row>
    <row r="58" spans="1:26" x14ac:dyDescent="0.25">
      <c r="A58" s="2">
        <v>48</v>
      </c>
      <c r="B58" s="13" t="s">
        <v>206</v>
      </c>
      <c r="C58" s="13" t="s">
        <v>137</v>
      </c>
      <c r="D58" s="1">
        <f t="shared" si="13"/>
        <v>0</v>
      </c>
      <c r="E58" s="1">
        <f t="shared" si="12"/>
        <v>0</v>
      </c>
      <c r="F58" s="1">
        <f t="shared" si="12"/>
        <v>0</v>
      </c>
      <c r="G58" s="1">
        <f t="shared" si="12"/>
        <v>0</v>
      </c>
      <c r="H58" s="1">
        <f t="shared" si="12"/>
        <v>0</v>
      </c>
      <c r="I58" s="1">
        <f t="shared" si="12"/>
        <v>1E-3</v>
      </c>
      <c r="J58" s="1">
        <f t="shared" si="12"/>
        <v>5.000000000000001E-3</v>
      </c>
      <c r="K58" s="1">
        <f t="shared" si="12"/>
        <v>5.000000000000001E-3</v>
      </c>
      <c r="L58" s="1">
        <f t="shared" si="12"/>
        <v>2.1000000000000001E-2</v>
      </c>
      <c r="M58" s="1">
        <f t="shared" si="12"/>
        <v>0.121</v>
      </c>
      <c r="N58" s="1">
        <f t="shared" si="12"/>
        <v>0.31900000000000006</v>
      </c>
      <c r="O58" s="1">
        <f t="shared" si="12"/>
        <v>0.33500000000000002</v>
      </c>
      <c r="P58" s="1">
        <f t="shared" si="12"/>
        <v>0.13500000000000004</v>
      </c>
      <c r="Q58" s="1">
        <f t="shared" si="12"/>
        <v>2.4E-2</v>
      </c>
      <c r="R58" s="14">
        <v>-45</v>
      </c>
      <c r="S58" s="14">
        <v>6</v>
      </c>
      <c r="T58" s="14">
        <f t="shared" si="5"/>
        <v>2.296100594190539</v>
      </c>
      <c r="U58" s="14">
        <f t="shared" si="6"/>
        <v>4.2426406871192857</v>
      </c>
      <c r="V58" s="14">
        <f t="shared" si="7"/>
        <v>5.54327719506772</v>
      </c>
      <c r="W58" s="14">
        <f t="shared" si="8"/>
        <v>-5.54327719506772</v>
      </c>
      <c r="X58" s="14">
        <f t="shared" si="9"/>
        <v>-4.2426406871192848</v>
      </c>
      <c r="Y58" s="14">
        <f t="shared" si="10"/>
        <v>-2.2961005941905386</v>
      </c>
      <c r="Z58">
        <f t="shared" si="11"/>
        <v>0.96600000000000019</v>
      </c>
    </row>
    <row r="59" spans="1:26" x14ac:dyDescent="0.25">
      <c r="A59" t="s">
        <v>142</v>
      </c>
      <c r="D59" s="14">
        <v>-6</v>
      </c>
      <c r="E59" s="14">
        <v>-5</v>
      </c>
      <c r="F59" s="14">
        <v>-4</v>
      </c>
      <c r="G59" s="14">
        <v>-3</v>
      </c>
      <c r="H59" s="14">
        <v>-2</v>
      </c>
      <c r="I59" s="14">
        <v>-1</v>
      </c>
      <c r="J59" s="14">
        <v>0</v>
      </c>
      <c r="K59" s="14">
        <v>0</v>
      </c>
      <c r="L59" s="14">
        <v>1</v>
      </c>
      <c r="M59" s="14">
        <v>2</v>
      </c>
      <c r="N59" s="14">
        <v>3</v>
      </c>
      <c r="O59" s="14">
        <v>4</v>
      </c>
      <c r="P59" s="14">
        <v>5</v>
      </c>
      <c r="Q59" s="14">
        <v>6</v>
      </c>
      <c r="R59" s="14"/>
      <c r="S59" s="14"/>
      <c r="T59" s="14"/>
      <c r="U59" s="14"/>
      <c r="V59" s="14"/>
      <c r="W59" s="14"/>
      <c r="X59" s="14"/>
      <c r="Y59" s="14"/>
    </row>
    <row r="60" spans="1:26" x14ac:dyDescent="0.25">
      <c r="A60" s="3" t="s">
        <v>15</v>
      </c>
      <c r="B60" s="3" t="s">
        <v>18</v>
      </c>
      <c r="C60" s="3" t="s">
        <v>26</v>
      </c>
      <c r="D60" s="3" t="str">
        <f>D9</f>
        <v>-100 to -48</v>
      </c>
      <c r="E60" s="3" t="str">
        <f t="shared" ref="E60:Q60" si="14">E9</f>
        <v>-48 to -34</v>
      </c>
      <c r="F60" s="3" t="str">
        <f t="shared" si="14"/>
        <v>-34 to -22</v>
      </c>
      <c r="G60" s="3" t="str">
        <f t="shared" si="14"/>
        <v>-22 to -17</v>
      </c>
      <c r="H60" s="3" t="str">
        <f t="shared" si="14"/>
        <v>-17 to -11</v>
      </c>
      <c r="I60" s="3" t="str">
        <f t="shared" si="14"/>
        <v>-11 to -4</v>
      </c>
      <c r="J60" s="3" t="str">
        <f t="shared" si="14"/>
        <v>-4 to 0</v>
      </c>
      <c r="K60" s="3" t="str">
        <f t="shared" si="14"/>
        <v>0 to 4</v>
      </c>
      <c r="L60" s="3" t="str">
        <f t="shared" si="14"/>
        <v>4 to 11</v>
      </c>
      <c r="M60" s="3" t="str">
        <f t="shared" si="14"/>
        <v>11 to 17</v>
      </c>
      <c r="N60" s="3" t="str">
        <f t="shared" si="14"/>
        <v>17 to 22</v>
      </c>
      <c r="O60" s="3" t="str">
        <f t="shared" si="14"/>
        <v>22 to 34</v>
      </c>
      <c r="P60" s="3" t="str">
        <f t="shared" si="14"/>
        <v>34 to 48</v>
      </c>
      <c r="Q60" s="3" t="str">
        <f t="shared" si="14"/>
        <v>48 to 100</v>
      </c>
      <c r="R60" s="14" t="s">
        <v>140</v>
      </c>
      <c r="S60" s="14" t="s">
        <v>141</v>
      </c>
      <c r="T60" s="14" t="s">
        <v>150</v>
      </c>
      <c r="U60" s="15" t="s">
        <v>74</v>
      </c>
      <c r="V60" s="15" t="s">
        <v>145</v>
      </c>
      <c r="W60" s="14" t="s">
        <v>146</v>
      </c>
      <c r="X60" s="15" t="s">
        <v>75</v>
      </c>
      <c r="Y60" s="15" t="s">
        <v>147</v>
      </c>
    </row>
    <row r="61" spans="1:26" x14ac:dyDescent="0.25">
      <c r="A61" s="2">
        <v>0</v>
      </c>
      <c r="B61" s="2" t="str">
        <f>B10</f>
        <v>light winds</v>
      </c>
      <c r="C61" s="2" t="str">
        <f>C10</f>
        <v>none</v>
      </c>
      <c r="D61" s="1">
        <f>0.9*ROUND(_xlfn.NORM.DIST(D$8,$X61+SIGN(D$8)*-0.68*$E$7,$E$7,FALSE),2)+0.1*ROUND(_xlfn.NORM.DIST(D$8,$X61+SIGN(D$8)*-0.68*$G$7,$G$7,FALSE),2)</f>
        <v>0</v>
      </c>
      <c r="E61" s="1">
        <f t="shared" ref="E61:Q76" si="15">0.9*ROUND(_xlfn.NORM.DIST(E$8,$X61+SIGN(E$8)*-0.68*$E$7,$E$7,FALSE),2)+0.1*ROUND(_xlfn.NORM.DIST(E$8,$X61+SIGN(E$8)*-0.68*$G$7,$G$7,FALSE),2)</f>
        <v>1E-3</v>
      </c>
      <c r="F61" s="1">
        <f t="shared" si="15"/>
        <v>2E-3</v>
      </c>
      <c r="G61" s="1">
        <f t="shared" si="15"/>
        <v>3.0000000000000001E-3</v>
      </c>
      <c r="H61" s="1">
        <f t="shared" si="15"/>
        <v>1.4000000000000002E-2</v>
      </c>
      <c r="I61" s="1">
        <f t="shared" si="15"/>
        <v>9.8000000000000004E-2</v>
      </c>
      <c r="J61" s="1">
        <f t="shared" si="15"/>
        <v>0.37300000000000005</v>
      </c>
      <c r="K61" s="1">
        <f t="shared" si="15"/>
        <v>0.37300000000000005</v>
      </c>
      <c r="L61" s="1">
        <f t="shared" si="15"/>
        <v>9.8000000000000004E-2</v>
      </c>
      <c r="M61" s="1">
        <f t="shared" si="15"/>
        <v>1.4000000000000002E-2</v>
      </c>
      <c r="N61" s="1">
        <f t="shared" si="15"/>
        <v>3.0000000000000001E-3</v>
      </c>
      <c r="O61" s="1">
        <f t="shared" si="15"/>
        <v>2E-3</v>
      </c>
      <c r="P61" s="1">
        <f t="shared" si="15"/>
        <v>1E-3</v>
      </c>
      <c r="Q61" s="1">
        <f t="shared" si="15"/>
        <v>0</v>
      </c>
      <c r="R61" s="14">
        <v>0</v>
      </c>
      <c r="S61" s="14">
        <v>0</v>
      </c>
      <c r="T61" s="14">
        <f t="shared" ref="T61" si="16">S61*COS(PI()*(R61-22.5)/180)</f>
        <v>0</v>
      </c>
      <c r="U61" s="14">
        <f t="shared" ref="U61" si="17">S61*COS(PI()*(R61)/180)</f>
        <v>0</v>
      </c>
      <c r="V61" s="14">
        <f t="shared" ref="V61" si="18">S61*COS(PI()*(R61+22.5)/180)</f>
        <v>0</v>
      </c>
      <c r="W61" s="14">
        <f t="shared" ref="W61" si="19">S61*SIN(PI()*(R61-22.5)/180)</f>
        <v>0</v>
      </c>
      <c r="X61" s="14">
        <f t="shared" ref="X61" si="20">S61*SIN(PI()*(R61)/180)</f>
        <v>0</v>
      </c>
      <c r="Y61" s="14">
        <f t="shared" ref="Y61" si="21">S61*SIN(PI()*(R61+22.5)/180)</f>
        <v>0</v>
      </c>
      <c r="Z61">
        <f>SUM(D61:Q61)</f>
        <v>0.9820000000000001</v>
      </c>
    </row>
    <row r="62" spans="1:26" x14ac:dyDescent="0.25">
      <c r="A62" s="2">
        <v>1</v>
      </c>
      <c r="B62" s="2" t="str">
        <f t="shared" ref="B62:C62" si="22">B11</f>
        <v>northerly breezes</v>
      </c>
      <c r="C62" s="2" t="str">
        <f t="shared" si="22"/>
        <v>none</v>
      </c>
      <c r="D62" s="1">
        <f t="shared" ref="D62:Q94" si="23">0.9*ROUND(_xlfn.NORM.DIST(D$8,$X62+SIGN(D$8)*-0.68*$E$7,$E$7,FALSE),2)+0.1*ROUND(_xlfn.NORM.DIST(D$8,$X62+SIGN(D$8)*-0.68*$G$7,$G$7,FALSE),2)</f>
        <v>1E-3</v>
      </c>
      <c r="E62" s="1">
        <f t="shared" si="15"/>
        <v>2E-3</v>
      </c>
      <c r="F62" s="1">
        <f t="shared" si="15"/>
        <v>3.0000000000000001E-3</v>
      </c>
      <c r="G62" s="1">
        <f t="shared" si="15"/>
        <v>1.4000000000000002E-2</v>
      </c>
      <c r="H62" s="1">
        <f t="shared" si="15"/>
        <v>9.8000000000000004E-2</v>
      </c>
      <c r="I62" s="1">
        <f t="shared" si="15"/>
        <v>0.29900000000000004</v>
      </c>
      <c r="J62" s="1">
        <f t="shared" si="15"/>
        <v>0.22900000000000001</v>
      </c>
      <c r="K62" s="1">
        <f t="shared" si="15"/>
        <v>0.22900000000000001</v>
      </c>
      <c r="L62" s="1">
        <f t="shared" si="15"/>
        <v>1.4000000000000002E-2</v>
      </c>
      <c r="M62" s="1">
        <f t="shared" si="15"/>
        <v>3.0000000000000001E-3</v>
      </c>
      <c r="N62" s="1">
        <f t="shared" si="15"/>
        <v>2E-3</v>
      </c>
      <c r="O62" s="1">
        <f t="shared" si="15"/>
        <v>1E-3</v>
      </c>
      <c r="P62" s="1">
        <f t="shared" si="15"/>
        <v>0</v>
      </c>
      <c r="Q62" s="1">
        <f t="shared" si="15"/>
        <v>0</v>
      </c>
      <c r="R62" s="14">
        <v>270</v>
      </c>
      <c r="S62" s="14">
        <v>1</v>
      </c>
      <c r="T62" s="14">
        <f t="shared" ref="T62:T63" si="24">S62*COS(PI()*(R62-22.5)/180)</f>
        <v>-0.3826834323650895</v>
      </c>
      <c r="U62" s="14">
        <f t="shared" ref="U62:U63" si="25">S62*COS(PI()*(R62)/180)</f>
        <v>-1.83772268236293E-16</v>
      </c>
      <c r="V62" s="14">
        <f t="shared" ref="V62:V63" si="26">S62*COS(PI()*(R62+22.5)/180)</f>
        <v>0.38268343236509</v>
      </c>
      <c r="W62" s="14">
        <f t="shared" ref="W62:W63" si="27">S62*SIN(PI()*(R62-22.5)/180)</f>
        <v>-0.92387953251128685</v>
      </c>
      <c r="X62" s="14">
        <f t="shared" ref="X62:X63" si="28">S62*SIN(PI()*(R62)/180)</f>
        <v>-1</v>
      </c>
      <c r="Y62" s="14">
        <f t="shared" ref="Y62:Y63" si="29">S62*SIN(PI()*(R62+22.5)/180)</f>
        <v>-0.92387953251128663</v>
      </c>
      <c r="Z62">
        <f t="shared" ref="Z62:Z109" si="30">SUM(D62:Q62)</f>
        <v>0.89500000000000002</v>
      </c>
    </row>
    <row r="63" spans="1:26" x14ac:dyDescent="0.25">
      <c r="A63" s="2">
        <v>2</v>
      </c>
      <c r="B63" s="2" t="str">
        <f t="shared" ref="B63:C63" si="31">B12</f>
        <v>northeasterly breezes</v>
      </c>
      <c r="C63" s="2" t="str">
        <f t="shared" si="31"/>
        <v>none</v>
      </c>
      <c r="D63" s="1">
        <f t="shared" si="23"/>
        <v>1E-3</v>
      </c>
      <c r="E63" s="1">
        <f t="shared" si="15"/>
        <v>1E-3</v>
      </c>
      <c r="F63" s="1">
        <f t="shared" si="15"/>
        <v>3.0000000000000001E-3</v>
      </c>
      <c r="G63" s="1">
        <f t="shared" si="15"/>
        <v>5.000000000000001E-3</v>
      </c>
      <c r="H63" s="1">
        <f t="shared" si="15"/>
        <v>6.0999999999999999E-2</v>
      </c>
      <c r="I63" s="1">
        <f t="shared" si="15"/>
        <v>0.23500000000000001</v>
      </c>
      <c r="J63" s="1">
        <f t="shared" si="15"/>
        <v>0.29200000000000004</v>
      </c>
      <c r="K63" s="1">
        <f t="shared" si="15"/>
        <v>0.29200000000000004</v>
      </c>
      <c r="L63" s="1">
        <f t="shared" si="15"/>
        <v>2.4E-2</v>
      </c>
      <c r="M63" s="1">
        <f t="shared" si="15"/>
        <v>4.0000000000000001E-3</v>
      </c>
      <c r="N63" s="1">
        <f t="shared" si="15"/>
        <v>2E-3</v>
      </c>
      <c r="O63" s="1">
        <f t="shared" si="15"/>
        <v>1E-3</v>
      </c>
      <c r="P63" s="1">
        <f t="shared" si="15"/>
        <v>0</v>
      </c>
      <c r="Q63" s="1">
        <f t="shared" si="15"/>
        <v>0</v>
      </c>
      <c r="R63" s="14">
        <v>225</v>
      </c>
      <c r="S63" s="14">
        <v>1</v>
      </c>
      <c r="T63" s="14">
        <f t="shared" si="24"/>
        <v>-0.92387953251128696</v>
      </c>
      <c r="U63" s="14">
        <f t="shared" si="25"/>
        <v>-0.70710678118654768</v>
      </c>
      <c r="V63" s="14">
        <f t="shared" si="26"/>
        <v>-0.3826834323650895</v>
      </c>
      <c r="W63" s="14">
        <f t="shared" si="27"/>
        <v>-0.38268343236508923</v>
      </c>
      <c r="X63" s="14">
        <f t="shared" si="28"/>
        <v>-0.70710678118654746</v>
      </c>
      <c r="Y63" s="14">
        <f t="shared" si="29"/>
        <v>-0.92387953251128685</v>
      </c>
      <c r="Z63">
        <f t="shared" si="30"/>
        <v>0.92100000000000015</v>
      </c>
    </row>
    <row r="64" spans="1:26" x14ac:dyDescent="0.25">
      <c r="A64" s="2">
        <v>3</v>
      </c>
      <c r="B64" s="2" t="str">
        <f t="shared" ref="B64:C64" si="32">B13</f>
        <v>easterly breezes</v>
      </c>
      <c r="C64" s="2" t="str">
        <f t="shared" si="32"/>
        <v>none</v>
      </c>
      <c r="D64" s="1">
        <f t="shared" si="23"/>
        <v>0</v>
      </c>
      <c r="E64" s="1">
        <f t="shared" si="15"/>
        <v>1E-3</v>
      </c>
      <c r="F64" s="1">
        <f t="shared" si="15"/>
        <v>2E-3</v>
      </c>
      <c r="G64" s="1">
        <f t="shared" si="15"/>
        <v>3.0000000000000001E-3</v>
      </c>
      <c r="H64" s="1">
        <f t="shared" si="15"/>
        <v>1.4000000000000002E-2</v>
      </c>
      <c r="I64" s="1">
        <f t="shared" si="15"/>
        <v>9.8000000000000004E-2</v>
      </c>
      <c r="J64" s="1">
        <f t="shared" si="15"/>
        <v>0.37300000000000005</v>
      </c>
      <c r="K64" s="1">
        <f t="shared" si="15"/>
        <v>0.37300000000000005</v>
      </c>
      <c r="L64" s="1">
        <f t="shared" si="15"/>
        <v>9.8000000000000004E-2</v>
      </c>
      <c r="M64" s="1">
        <f t="shared" si="15"/>
        <v>1.4000000000000002E-2</v>
      </c>
      <c r="N64" s="1">
        <f t="shared" si="15"/>
        <v>3.0000000000000001E-3</v>
      </c>
      <c r="O64" s="1">
        <f t="shared" si="15"/>
        <v>2E-3</v>
      </c>
      <c r="P64" s="1">
        <f t="shared" si="15"/>
        <v>1E-3</v>
      </c>
      <c r="Q64" s="1">
        <f t="shared" si="15"/>
        <v>0</v>
      </c>
      <c r="R64" s="14">
        <v>180</v>
      </c>
      <c r="S64" s="14">
        <v>1</v>
      </c>
      <c r="T64" s="14">
        <f t="shared" ref="T64:T109" si="33">S64*COS(PI()*(R64-22.5)/180)</f>
        <v>-0.92387953251128674</v>
      </c>
      <c r="U64" s="14">
        <f t="shared" ref="U64:U109" si="34">S64*COS(PI()*(R64)/180)</f>
        <v>-1</v>
      </c>
      <c r="V64" s="14">
        <f t="shared" ref="V64:V109" si="35">S64*COS(PI()*(R64+22.5)/180)</f>
        <v>-0.92387953251128696</v>
      </c>
      <c r="W64" s="14">
        <f t="shared" ref="W64:W109" si="36">S64*SIN(PI()*(R64-22.5)/180)</f>
        <v>0.38268343236508989</v>
      </c>
      <c r="X64" s="14">
        <f t="shared" ref="X64:X109" si="37">S64*SIN(PI()*(R64)/180)</f>
        <v>1.22514845490862E-16</v>
      </c>
      <c r="Y64" s="14">
        <f t="shared" ref="Y64:Y109" si="38">S64*SIN(PI()*(R64+22.5)/180)</f>
        <v>-0.38268343236508923</v>
      </c>
      <c r="Z64">
        <f t="shared" si="30"/>
        <v>0.9820000000000001</v>
      </c>
    </row>
    <row r="65" spans="1:26" x14ac:dyDescent="0.25">
      <c r="A65" s="2">
        <v>4</v>
      </c>
      <c r="B65" s="2" t="str">
        <f t="shared" ref="B65:C65" si="39">B14</f>
        <v>southeasterly breezes</v>
      </c>
      <c r="C65" s="2" t="str">
        <f t="shared" si="39"/>
        <v>none</v>
      </c>
      <c r="D65" s="1">
        <f t="shared" si="23"/>
        <v>0</v>
      </c>
      <c r="E65" s="1">
        <f t="shared" si="15"/>
        <v>0</v>
      </c>
      <c r="F65" s="1">
        <f t="shared" si="15"/>
        <v>1E-3</v>
      </c>
      <c r="G65" s="1">
        <f t="shared" si="15"/>
        <v>2E-3</v>
      </c>
      <c r="H65" s="1">
        <f t="shared" si="15"/>
        <v>4.0000000000000001E-3</v>
      </c>
      <c r="I65" s="1">
        <f t="shared" si="15"/>
        <v>2.4E-2</v>
      </c>
      <c r="J65" s="1">
        <f t="shared" si="15"/>
        <v>0.29200000000000004</v>
      </c>
      <c r="K65" s="1">
        <f t="shared" si="15"/>
        <v>0.29200000000000004</v>
      </c>
      <c r="L65" s="1">
        <f t="shared" si="15"/>
        <v>0.23500000000000001</v>
      </c>
      <c r="M65" s="1">
        <f t="shared" si="15"/>
        <v>6.0999999999999999E-2</v>
      </c>
      <c r="N65" s="1">
        <f t="shared" si="15"/>
        <v>5.000000000000001E-3</v>
      </c>
      <c r="O65" s="1">
        <f t="shared" si="15"/>
        <v>3.0000000000000001E-3</v>
      </c>
      <c r="P65" s="1">
        <f t="shared" si="15"/>
        <v>1E-3</v>
      </c>
      <c r="Q65" s="1">
        <f t="shared" si="15"/>
        <v>1E-3</v>
      </c>
      <c r="R65" s="14">
        <v>135</v>
      </c>
      <c r="S65" s="14">
        <v>1</v>
      </c>
      <c r="T65" s="14">
        <f t="shared" si="33"/>
        <v>-0.38268343236508973</v>
      </c>
      <c r="U65" s="14">
        <f t="shared" si="34"/>
        <v>-0.70710678118654746</v>
      </c>
      <c r="V65" s="14">
        <f t="shared" si="35"/>
        <v>-0.92387953251128674</v>
      </c>
      <c r="W65" s="14">
        <f t="shared" si="36"/>
        <v>0.92387953251128674</v>
      </c>
      <c r="X65" s="14">
        <f t="shared" si="37"/>
        <v>0.70710678118654757</v>
      </c>
      <c r="Y65" s="14">
        <f t="shared" si="38"/>
        <v>0.38268343236508989</v>
      </c>
      <c r="Z65">
        <f t="shared" si="30"/>
        <v>0.92100000000000004</v>
      </c>
    </row>
    <row r="66" spans="1:26" x14ac:dyDescent="0.25">
      <c r="A66" s="2">
        <v>5</v>
      </c>
      <c r="B66" s="2" t="str">
        <f t="shared" ref="B66:C66" si="40">B15</f>
        <v>southerly breezes</v>
      </c>
      <c r="C66" s="2" t="str">
        <f t="shared" si="40"/>
        <v>none</v>
      </c>
      <c r="D66" s="1">
        <f t="shared" si="23"/>
        <v>0</v>
      </c>
      <c r="E66" s="1">
        <f t="shared" si="15"/>
        <v>0</v>
      </c>
      <c r="F66" s="1">
        <f t="shared" si="15"/>
        <v>1E-3</v>
      </c>
      <c r="G66" s="1">
        <f t="shared" si="15"/>
        <v>2E-3</v>
      </c>
      <c r="H66" s="1">
        <f t="shared" si="15"/>
        <v>3.0000000000000001E-3</v>
      </c>
      <c r="I66" s="1">
        <f t="shared" si="15"/>
        <v>1.4000000000000002E-2</v>
      </c>
      <c r="J66" s="1">
        <f t="shared" si="15"/>
        <v>0.22900000000000001</v>
      </c>
      <c r="K66" s="1">
        <f t="shared" si="15"/>
        <v>0.22900000000000001</v>
      </c>
      <c r="L66" s="1">
        <f t="shared" si="15"/>
        <v>0.29900000000000004</v>
      </c>
      <c r="M66" s="1">
        <f t="shared" si="15"/>
        <v>9.8000000000000004E-2</v>
      </c>
      <c r="N66" s="1">
        <f t="shared" si="15"/>
        <v>1.4000000000000002E-2</v>
      </c>
      <c r="O66" s="1">
        <f t="shared" si="15"/>
        <v>3.0000000000000001E-3</v>
      </c>
      <c r="P66" s="1">
        <f t="shared" si="15"/>
        <v>2E-3</v>
      </c>
      <c r="Q66" s="1">
        <f t="shared" si="15"/>
        <v>1E-3</v>
      </c>
      <c r="R66" s="14">
        <v>90</v>
      </c>
      <c r="S66" s="14">
        <v>1</v>
      </c>
      <c r="T66" s="14">
        <f t="shared" si="33"/>
        <v>0.38268343236508984</v>
      </c>
      <c r="U66" s="14">
        <f t="shared" si="34"/>
        <v>6.1257422745431001E-17</v>
      </c>
      <c r="V66" s="14">
        <f t="shared" si="35"/>
        <v>-0.38268343236508973</v>
      </c>
      <c r="W66" s="14">
        <f t="shared" si="36"/>
        <v>0.92387953251128674</v>
      </c>
      <c r="X66" s="14">
        <f t="shared" si="37"/>
        <v>1</v>
      </c>
      <c r="Y66" s="14">
        <f t="shared" si="38"/>
        <v>0.92387953251128674</v>
      </c>
      <c r="Z66">
        <f t="shared" si="30"/>
        <v>0.89500000000000002</v>
      </c>
    </row>
    <row r="67" spans="1:26" x14ac:dyDescent="0.25">
      <c r="A67" s="2">
        <v>6</v>
      </c>
      <c r="B67" s="2" t="str">
        <f t="shared" ref="B67:C67" si="41">B16</f>
        <v>southwesterly breezes</v>
      </c>
      <c r="C67" s="2" t="str">
        <f t="shared" si="41"/>
        <v>none</v>
      </c>
      <c r="D67" s="1">
        <f t="shared" si="23"/>
        <v>0</v>
      </c>
      <c r="E67" s="1">
        <f t="shared" si="15"/>
        <v>0</v>
      </c>
      <c r="F67" s="1">
        <f t="shared" si="15"/>
        <v>1E-3</v>
      </c>
      <c r="G67" s="1">
        <f t="shared" si="15"/>
        <v>2E-3</v>
      </c>
      <c r="H67" s="1">
        <f t="shared" si="15"/>
        <v>4.0000000000000001E-3</v>
      </c>
      <c r="I67" s="1">
        <f t="shared" si="15"/>
        <v>2.4E-2</v>
      </c>
      <c r="J67" s="1">
        <f t="shared" si="15"/>
        <v>0.29200000000000004</v>
      </c>
      <c r="K67" s="1">
        <f t="shared" si="15"/>
        <v>0.29200000000000004</v>
      </c>
      <c r="L67" s="1">
        <f t="shared" si="15"/>
        <v>0.23500000000000001</v>
      </c>
      <c r="M67" s="1">
        <f t="shared" si="15"/>
        <v>6.0999999999999999E-2</v>
      </c>
      <c r="N67" s="1">
        <f t="shared" si="15"/>
        <v>5.000000000000001E-3</v>
      </c>
      <c r="O67" s="1">
        <f t="shared" si="15"/>
        <v>3.0000000000000001E-3</v>
      </c>
      <c r="P67" s="1">
        <f t="shared" si="15"/>
        <v>1E-3</v>
      </c>
      <c r="Q67" s="1">
        <f t="shared" si="15"/>
        <v>1E-3</v>
      </c>
      <c r="R67" s="14">
        <v>45</v>
      </c>
      <c r="S67" s="14">
        <v>1</v>
      </c>
      <c r="T67" s="14">
        <f t="shared" si="33"/>
        <v>0.92387953251128674</v>
      </c>
      <c r="U67" s="14">
        <f t="shared" si="34"/>
        <v>0.70710678118654757</v>
      </c>
      <c r="V67" s="14">
        <f t="shared" si="35"/>
        <v>0.38268343236508984</v>
      </c>
      <c r="W67" s="14">
        <f t="shared" si="36"/>
        <v>0.38268343236508978</v>
      </c>
      <c r="X67" s="14">
        <f t="shared" si="37"/>
        <v>0.70710678118654746</v>
      </c>
      <c r="Y67" s="14">
        <f t="shared" si="38"/>
        <v>0.92387953251128674</v>
      </c>
      <c r="Z67">
        <f t="shared" si="30"/>
        <v>0.92100000000000004</v>
      </c>
    </row>
    <row r="68" spans="1:26" x14ac:dyDescent="0.25">
      <c r="A68" s="2">
        <v>7</v>
      </c>
      <c r="B68" s="2" t="str">
        <f t="shared" ref="B68:C68" si="42">B17</f>
        <v>westerly breezes</v>
      </c>
      <c r="C68" s="2" t="str">
        <f t="shared" si="42"/>
        <v>none</v>
      </c>
      <c r="D68" s="1">
        <f t="shared" si="23"/>
        <v>0</v>
      </c>
      <c r="E68" s="1">
        <f t="shared" si="15"/>
        <v>1E-3</v>
      </c>
      <c r="F68" s="1">
        <f t="shared" si="15"/>
        <v>2E-3</v>
      </c>
      <c r="G68" s="1">
        <f t="shared" si="15"/>
        <v>3.0000000000000001E-3</v>
      </c>
      <c r="H68" s="1">
        <f t="shared" si="15"/>
        <v>1.4000000000000002E-2</v>
      </c>
      <c r="I68" s="1">
        <f t="shared" si="15"/>
        <v>9.8000000000000004E-2</v>
      </c>
      <c r="J68" s="1">
        <f t="shared" si="15"/>
        <v>0.37300000000000005</v>
      </c>
      <c r="K68" s="1">
        <f t="shared" si="15"/>
        <v>0.37300000000000005</v>
      </c>
      <c r="L68" s="1">
        <f t="shared" si="15"/>
        <v>9.8000000000000004E-2</v>
      </c>
      <c r="M68" s="1">
        <f t="shared" si="15"/>
        <v>1.4000000000000002E-2</v>
      </c>
      <c r="N68" s="1">
        <f t="shared" si="15"/>
        <v>3.0000000000000001E-3</v>
      </c>
      <c r="O68" s="1">
        <f t="shared" si="15"/>
        <v>2E-3</v>
      </c>
      <c r="P68" s="1">
        <f t="shared" si="15"/>
        <v>1E-3</v>
      </c>
      <c r="Q68" s="1">
        <f t="shared" si="15"/>
        <v>0</v>
      </c>
      <c r="R68" s="14">
        <v>0</v>
      </c>
      <c r="S68" s="14">
        <v>1</v>
      </c>
      <c r="T68" s="14">
        <f t="shared" si="33"/>
        <v>0.92387953251128674</v>
      </c>
      <c r="U68" s="14">
        <f t="shared" si="34"/>
        <v>1</v>
      </c>
      <c r="V68" s="14">
        <f t="shared" si="35"/>
        <v>0.92387953251128674</v>
      </c>
      <c r="W68" s="14">
        <f t="shared" si="36"/>
        <v>-0.38268343236508978</v>
      </c>
      <c r="X68" s="14">
        <f t="shared" si="37"/>
        <v>0</v>
      </c>
      <c r="Y68" s="14">
        <f t="shared" si="38"/>
        <v>0.38268343236508978</v>
      </c>
      <c r="Z68">
        <f t="shared" si="30"/>
        <v>0.9820000000000001</v>
      </c>
    </row>
    <row r="69" spans="1:26" x14ac:dyDescent="0.25">
      <c r="A69" s="2">
        <v>8</v>
      </c>
      <c r="B69" s="2" t="str">
        <f t="shared" ref="B69:C69" si="43">B18</f>
        <v>northwesterly breezes</v>
      </c>
      <c r="C69" s="2" t="str">
        <f t="shared" si="43"/>
        <v>none</v>
      </c>
      <c r="D69" s="1">
        <f t="shared" si="23"/>
        <v>1E-3</v>
      </c>
      <c r="E69" s="1">
        <f t="shared" si="15"/>
        <v>1E-3</v>
      </c>
      <c r="F69" s="1">
        <f t="shared" si="15"/>
        <v>3.0000000000000001E-3</v>
      </c>
      <c r="G69" s="1">
        <f t="shared" si="15"/>
        <v>5.000000000000001E-3</v>
      </c>
      <c r="H69" s="1">
        <f t="shared" si="15"/>
        <v>6.0999999999999999E-2</v>
      </c>
      <c r="I69" s="1">
        <f t="shared" si="15"/>
        <v>0.23500000000000001</v>
      </c>
      <c r="J69" s="1">
        <f t="shared" si="15"/>
        <v>0.29200000000000004</v>
      </c>
      <c r="K69" s="1">
        <f t="shared" si="15"/>
        <v>0.29200000000000004</v>
      </c>
      <c r="L69" s="1">
        <f t="shared" si="15"/>
        <v>2.4E-2</v>
      </c>
      <c r="M69" s="1">
        <f t="shared" si="15"/>
        <v>4.0000000000000001E-3</v>
      </c>
      <c r="N69" s="1">
        <f t="shared" si="15"/>
        <v>2E-3</v>
      </c>
      <c r="O69" s="1">
        <f t="shared" si="15"/>
        <v>1E-3</v>
      </c>
      <c r="P69" s="1">
        <f t="shared" si="15"/>
        <v>0</v>
      </c>
      <c r="Q69" s="1">
        <f t="shared" si="15"/>
        <v>0</v>
      </c>
      <c r="R69" s="14">
        <v>-45</v>
      </c>
      <c r="S69" s="14">
        <v>1</v>
      </c>
      <c r="T69" s="14">
        <f t="shared" si="33"/>
        <v>0.38268343236508984</v>
      </c>
      <c r="U69" s="14">
        <f t="shared" si="34"/>
        <v>0.70710678118654757</v>
      </c>
      <c r="V69" s="14">
        <f t="shared" si="35"/>
        <v>0.92387953251128674</v>
      </c>
      <c r="W69" s="14">
        <f t="shared" si="36"/>
        <v>-0.92387953251128674</v>
      </c>
      <c r="X69" s="14">
        <f t="shared" si="37"/>
        <v>-0.70710678118654746</v>
      </c>
      <c r="Y69" s="14">
        <f t="shared" si="38"/>
        <v>-0.38268343236508978</v>
      </c>
      <c r="Z69">
        <f t="shared" si="30"/>
        <v>0.92100000000000015</v>
      </c>
    </row>
    <row r="70" spans="1:26" x14ac:dyDescent="0.25">
      <c r="A70" s="2">
        <v>9</v>
      </c>
      <c r="B70" s="2" t="str">
        <f t="shared" ref="B70:C70" si="44">B19</f>
        <v>northerlies</v>
      </c>
      <c r="C70" s="2" t="str">
        <f t="shared" si="44"/>
        <v>none</v>
      </c>
      <c r="D70" s="1">
        <f t="shared" si="23"/>
        <v>2E-3</v>
      </c>
      <c r="E70" s="1">
        <f t="shared" si="15"/>
        <v>3.0000000000000001E-3</v>
      </c>
      <c r="F70" s="1">
        <f t="shared" si="15"/>
        <v>1.4000000000000002E-2</v>
      </c>
      <c r="G70" s="1">
        <f t="shared" si="15"/>
        <v>9.8000000000000004E-2</v>
      </c>
      <c r="H70" s="1">
        <f t="shared" si="15"/>
        <v>0.29900000000000004</v>
      </c>
      <c r="I70" s="1">
        <f t="shared" si="15"/>
        <v>0.35500000000000004</v>
      </c>
      <c r="J70" s="1">
        <f t="shared" si="15"/>
        <v>5.6000000000000008E-2</v>
      </c>
      <c r="K70" s="1">
        <f t="shared" si="15"/>
        <v>5.6000000000000008E-2</v>
      </c>
      <c r="L70" s="1">
        <f t="shared" si="15"/>
        <v>3.0000000000000001E-3</v>
      </c>
      <c r="M70" s="1">
        <f t="shared" si="15"/>
        <v>2E-3</v>
      </c>
      <c r="N70" s="1">
        <f t="shared" si="15"/>
        <v>1E-3</v>
      </c>
      <c r="O70" s="1">
        <f t="shared" si="15"/>
        <v>0</v>
      </c>
      <c r="P70" s="1">
        <f t="shared" si="15"/>
        <v>0</v>
      </c>
      <c r="Q70" s="1">
        <f t="shared" si="15"/>
        <v>0</v>
      </c>
      <c r="R70" s="14">
        <v>270</v>
      </c>
      <c r="S70" s="14">
        <v>2</v>
      </c>
      <c r="T70" s="14">
        <f t="shared" si="33"/>
        <v>-0.76536686473017901</v>
      </c>
      <c r="U70" s="14">
        <f t="shared" si="34"/>
        <v>-3.67544536472586E-16</v>
      </c>
      <c r="V70" s="14">
        <f t="shared" si="35"/>
        <v>0.76536686473018001</v>
      </c>
      <c r="W70" s="14">
        <f t="shared" si="36"/>
        <v>-1.8477590650225737</v>
      </c>
      <c r="X70" s="14">
        <f t="shared" si="37"/>
        <v>-2</v>
      </c>
      <c r="Y70" s="14">
        <f t="shared" si="38"/>
        <v>-1.8477590650225733</v>
      </c>
      <c r="Z70">
        <f t="shared" si="30"/>
        <v>0.88900000000000023</v>
      </c>
    </row>
    <row r="71" spans="1:26" x14ac:dyDescent="0.25">
      <c r="A71" s="2">
        <v>10</v>
      </c>
      <c r="B71" s="2" t="str">
        <f t="shared" ref="B71:C71" si="45">B20</f>
        <v>northeasterlies</v>
      </c>
      <c r="C71" s="2" t="str">
        <f t="shared" si="45"/>
        <v>none</v>
      </c>
      <c r="D71" s="1">
        <f t="shared" si="23"/>
        <v>1E-3</v>
      </c>
      <c r="E71" s="1">
        <f t="shared" si="15"/>
        <v>2E-3</v>
      </c>
      <c r="F71" s="1">
        <f t="shared" si="15"/>
        <v>4.0000000000000001E-3</v>
      </c>
      <c r="G71" s="1">
        <f t="shared" si="15"/>
        <v>3.3000000000000002E-2</v>
      </c>
      <c r="H71" s="1">
        <f t="shared" si="15"/>
        <v>0.17100000000000001</v>
      </c>
      <c r="I71" s="1">
        <f t="shared" si="15"/>
        <v>0.36200000000000004</v>
      </c>
      <c r="J71" s="1">
        <f t="shared" si="15"/>
        <v>0.14700000000000002</v>
      </c>
      <c r="K71" s="1">
        <f t="shared" si="15"/>
        <v>0.14700000000000002</v>
      </c>
      <c r="L71" s="1">
        <f t="shared" si="15"/>
        <v>4.0000000000000001E-3</v>
      </c>
      <c r="M71" s="1">
        <f t="shared" si="15"/>
        <v>3.0000000000000001E-3</v>
      </c>
      <c r="N71" s="1">
        <f t="shared" si="15"/>
        <v>1E-3</v>
      </c>
      <c r="O71" s="1">
        <f t="shared" si="15"/>
        <v>1E-3</v>
      </c>
      <c r="P71" s="1">
        <f t="shared" si="15"/>
        <v>0</v>
      </c>
      <c r="Q71" s="1">
        <f t="shared" si="15"/>
        <v>0</v>
      </c>
      <c r="R71" s="14">
        <v>225</v>
      </c>
      <c r="S71" s="14">
        <v>2</v>
      </c>
      <c r="T71" s="14">
        <f t="shared" si="33"/>
        <v>-1.8477590650225739</v>
      </c>
      <c r="U71" s="14">
        <f t="shared" si="34"/>
        <v>-1.4142135623730954</v>
      </c>
      <c r="V71" s="14">
        <f t="shared" si="35"/>
        <v>-0.76536686473017901</v>
      </c>
      <c r="W71" s="14">
        <f t="shared" si="36"/>
        <v>-0.76536686473017845</v>
      </c>
      <c r="X71" s="14">
        <f t="shared" si="37"/>
        <v>-1.4142135623730949</v>
      </c>
      <c r="Y71" s="14">
        <f t="shared" si="38"/>
        <v>-1.8477590650225737</v>
      </c>
      <c r="Z71">
        <f t="shared" si="30"/>
        <v>0.87600000000000011</v>
      </c>
    </row>
    <row r="72" spans="1:26" x14ac:dyDescent="0.25">
      <c r="A72" s="2">
        <v>11</v>
      </c>
      <c r="B72" s="2" t="str">
        <f t="shared" ref="B72:C72" si="46">B21</f>
        <v>easterlies</v>
      </c>
      <c r="C72" s="2" t="str">
        <f t="shared" si="46"/>
        <v>none</v>
      </c>
      <c r="D72" s="1">
        <f t="shared" si="23"/>
        <v>0</v>
      </c>
      <c r="E72" s="1">
        <f t="shared" si="15"/>
        <v>1E-3</v>
      </c>
      <c r="F72" s="1">
        <f t="shared" si="15"/>
        <v>2E-3</v>
      </c>
      <c r="G72" s="1">
        <f t="shared" si="15"/>
        <v>3.0000000000000001E-3</v>
      </c>
      <c r="H72" s="1">
        <f t="shared" si="15"/>
        <v>1.4000000000000002E-2</v>
      </c>
      <c r="I72" s="1">
        <f t="shared" si="15"/>
        <v>9.8000000000000004E-2</v>
      </c>
      <c r="J72" s="1">
        <f t="shared" si="15"/>
        <v>0.37300000000000005</v>
      </c>
      <c r="K72" s="1">
        <f t="shared" si="15"/>
        <v>0.37300000000000005</v>
      </c>
      <c r="L72" s="1">
        <f t="shared" si="15"/>
        <v>9.8000000000000004E-2</v>
      </c>
      <c r="M72" s="1">
        <f t="shared" si="15"/>
        <v>1.4000000000000002E-2</v>
      </c>
      <c r="N72" s="1">
        <f t="shared" si="15"/>
        <v>3.0000000000000001E-3</v>
      </c>
      <c r="O72" s="1">
        <f t="shared" si="15"/>
        <v>2E-3</v>
      </c>
      <c r="P72" s="1">
        <f t="shared" si="15"/>
        <v>1E-3</v>
      </c>
      <c r="Q72" s="1">
        <f t="shared" si="15"/>
        <v>0</v>
      </c>
      <c r="R72" s="14">
        <v>180</v>
      </c>
      <c r="S72" s="14">
        <v>2</v>
      </c>
      <c r="T72" s="14">
        <f t="shared" si="33"/>
        <v>-1.8477590650225735</v>
      </c>
      <c r="U72" s="14">
        <f t="shared" si="34"/>
        <v>-2</v>
      </c>
      <c r="V72" s="14">
        <f t="shared" si="35"/>
        <v>-1.8477590650225739</v>
      </c>
      <c r="W72" s="14">
        <f t="shared" si="36"/>
        <v>0.76536686473017979</v>
      </c>
      <c r="X72" s="14">
        <f t="shared" si="37"/>
        <v>2.45029690981724E-16</v>
      </c>
      <c r="Y72" s="14">
        <f t="shared" si="38"/>
        <v>-0.76536686473017845</v>
      </c>
      <c r="Z72">
        <f t="shared" si="30"/>
        <v>0.9820000000000001</v>
      </c>
    </row>
    <row r="73" spans="1:26" x14ac:dyDescent="0.25">
      <c r="A73" s="2">
        <v>12</v>
      </c>
      <c r="B73" s="2" t="str">
        <f t="shared" ref="B73:C73" si="47">B22</f>
        <v>southeasterlies</v>
      </c>
      <c r="C73" s="2" t="str">
        <f t="shared" si="47"/>
        <v>none</v>
      </c>
      <c r="D73" s="1">
        <f t="shared" si="23"/>
        <v>0</v>
      </c>
      <c r="E73" s="1">
        <f t="shared" si="15"/>
        <v>0</v>
      </c>
      <c r="F73" s="1">
        <f t="shared" si="15"/>
        <v>1E-3</v>
      </c>
      <c r="G73" s="1">
        <f t="shared" si="15"/>
        <v>1E-3</v>
      </c>
      <c r="H73" s="1">
        <f t="shared" si="15"/>
        <v>3.0000000000000001E-3</v>
      </c>
      <c r="I73" s="1">
        <f t="shared" si="15"/>
        <v>4.0000000000000001E-3</v>
      </c>
      <c r="J73" s="1">
        <f t="shared" si="15"/>
        <v>0.14700000000000002</v>
      </c>
      <c r="K73" s="1">
        <f t="shared" si="15"/>
        <v>0.14700000000000002</v>
      </c>
      <c r="L73" s="1">
        <f t="shared" si="15"/>
        <v>0.36200000000000004</v>
      </c>
      <c r="M73" s="1">
        <f t="shared" si="15"/>
        <v>0.17100000000000001</v>
      </c>
      <c r="N73" s="1">
        <f t="shared" si="15"/>
        <v>3.3000000000000002E-2</v>
      </c>
      <c r="O73" s="1">
        <f t="shared" si="15"/>
        <v>4.0000000000000001E-3</v>
      </c>
      <c r="P73" s="1">
        <f t="shared" si="15"/>
        <v>2E-3</v>
      </c>
      <c r="Q73" s="1">
        <f t="shared" si="15"/>
        <v>1E-3</v>
      </c>
      <c r="R73" s="14">
        <v>135</v>
      </c>
      <c r="S73" s="14">
        <v>2</v>
      </c>
      <c r="T73" s="14">
        <f t="shared" si="33"/>
        <v>-0.76536686473017945</v>
      </c>
      <c r="U73" s="14">
        <f t="shared" si="34"/>
        <v>-1.4142135623730949</v>
      </c>
      <c r="V73" s="14">
        <f t="shared" si="35"/>
        <v>-1.8477590650225735</v>
      </c>
      <c r="W73" s="14">
        <f t="shared" si="36"/>
        <v>1.8477590650225735</v>
      </c>
      <c r="X73" s="14">
        <f t="shared" si="37"/>
        <v>1.4142135623730951</v>
      </c>
      <c r="Y73" s="14">
        <f t="shared" si="38"/>
        <v>0.76536686473017979</v>
      </c>
      <c r="Z73">
        <f t="shared" si="30"/>
        <v>0.87600000000000011</v>
      </c>
    </row>
    <row r="74" spans="1:26" x14ac:dyDescent="0.25">
      <c r="A74" s="2">
        <v>13</v>
      </c>
      <c r="B74" s="2" t="str">
        <f t="shared" ref="B74:C74" si="48">B23</f>
        <v>southerlies</v>
      </c>
      <c r="C74" s="2" t="str">
        <f t="shared" si="48"/>
        <v>none</v>
      </c>
      <c r="D74" s="1">
        <f t="shared" si="23"/>
        <v>0</v>
      </c>
      <c r="E74" s="1">
        <f t="shared" si="15"/>
        <v>0</v>
      </c>
      <c r="F74" s="1">
        <f t="shared" si="15"/>
        <v>0</v>
      </c>
      <c r="G74" s="1">
        <f t="shared" si="15"/>
        <v>1E-3</v>
      </c>
      <c r="H74" s="1">
        <f t="shared" si="15"/>
        <v>2E-3</v>
      </c>
      <c r="I74" s="1">
        <f t="shared" si="15"/>
        <v>3.0000000000000001E-3</v>
      </c>
      <c r="J74" s="1">
        <f t="shared" si="15"/>
        <v>5.6000000000000008E-2</v>
      </c>
      <c r="K74" s="1">
        <f t="shared" si="15"/>
        <v>5.6000000000000008E-2</v>
      </c>
      <c r="L74" s="1">
        <f t="shared" si="15"/>
        <v>0.35500000000000004</v>
      </c>
      <c r="M74" s="1">
        <f t="shared" si="15"/>
        <v>0.29900000000000004</v>
      </c>
      <c r="N74" s="1">
        <f t="shared" si="15"/>
        <v>9.8000000000000004E-2</v>
      </c>
      <c r="O74" s="1">
        <f t="shared" si="15"/>
        <v>1.4000000000000002E-2</v>
      </c>
      <c r="P74" s="1">
        <f t="shared" si="15"/>
        <v>3.0000000000000001E-3</v>
      </c>
      <c r="Q74" s="1">
        <f t="shared" si="15"/>
        <v>2E-3</v>
      </c>
      <c r="R74" s="14">
        <v>90</v>
      </c>
      <c r="S74" s="14">
        <v>2</v>
      </c>
      <c r="T74" s="14">
        <f t="shared" si="33"/>
        <v>0.76536686473017967</v>
      </c>
      <c r="U74" s="14">
        <f t="shared" si="34"/>
        <v>1.22514845490862E-16</v>
      </c>
      <c r="V74" s="14">
        <f t="shared" si="35"/>
        <v>-0.76536686473017945</v>
      </c>
      <c r="W74" s="14">
        <f t="shared" si="36"/>
        <v>1.8477590650225735</v>
      </c>
      <c r="X74" s="14">
        <f t="shared" si="37"/>
        <v>2</v>
      </c>
      <c r="Y74" s="14">
        <f t="shared" si="38"/>
        <v>1.8477590650225735</v>
      </c>
      <c r="Z74">
        <f t="shared" si="30"/>
        <v>0.88900000000000012</v>
      </c>
    </row>
    <row r="75" spans="1:26" x14ac:dyDescent="0.25">
      <c r="A75" s="2">
        <v>14</v>
      </c>
      <c r="B75" s="2" t="str">
        <f t="shared" ref="B75:C75" si="49">B24</f>
        <v>southwesterlies</v>
      </c>
      <c r="C75" s="2" t="str">
        <f t="shared" si="49"/>
        <v>none</v>
      </c>
      <c r="D75" s="1">
        <f t="shared" si="23"/>
        <v>0</v>
      </c>
      <c r="E75" s="1">
        <f t="shared" si="15"/>
        <v>0</v>
      </c>
      <c r="F75" s="1">
        <f t="shared" si="15"/>
        <v>1E-3</v>
      </c>
      <c r="G75" s="1">
        <f t="shared" si="15"/>
        <v>1E-3</v>
      </c>
      <c r="H75" s="1">
        <f t="shared" si="15"/>
        <v>3.0000000000000001E-3</v>
      </c>
      <c r="I75" s="1">
        <f t="shared" si="15"/>
        <v>4.0000000000000001E-3</v>
      </c>
      <c r="J75" s="1">
        <f t="shared" si="15"/>
        <v>0.14700000000000002</v>
      </c>
      <c r="K75" s="1">
        <f t="shared" si="15"/>
        <v>0.14700000000000002</v>
      </c>
      <c r="L75" s="1">
        <f t="shared" si="15"/>
        <v>0.36200000000000004</v>
      </c>
      <c r="M75" s="1">
        <f t="shared" si="15"/>
        <v>0.17100000000000001</v>
      </c>
      <c r="N75" s="1">
        <f t="shared" si="15"/>
        <v>3.3000000000000002E-2</v>
      </c>
      <c r="O75" s="1">
        <f t="shared" si="15"/>
        <v>4.0000000000000001E-3</v>
      </c>
      <c r="P75" s="1">
        <f t="shared" si="15"/>
        <v>2E-3</v>
      </c>
      <c r="Q75" s="1">
        <f t="shared" si="15"/>
        <v>1E-3</v>
      </c>
      <c r="R75" s="14">
        <v>45</v>
      </c>
      <c r="S75" s="14">
        <v>2</v>
      </c>
      <c r="T75" s="14">
        <f t="shared" si="33"/>
        <v>1.8477590650225735</v>
      </c>
      <c r="U75" s="14">
        <f t="shared" si="34"/>
        <v>1.4142135623730951</v>
      </c>
      <c r="V75" s="14">
        <f t="shared" si="35"/>
        <v>0.76536686473017967</v>
      </c>
      <c r="W75" s="14">
        <f t="shared" si="36"/>
        <v>0.76536686473017956</v>
      </c>
      <c r="X75" s="14">
        <f t="shared" si="37"/>
        <v>1.4142135623730949</v>
      </c>
      <c r="Y75" s="14">
        <f t="shared" si="38"/>
        <v>1.8477590650225735</v>
      </c>
      <c r="Z75">
        <f t="shared" si="30"/>
        <v>0.87600000000000011</v>
      </c>
    </row>
    <row r="76" spans="1:26" x14ac:dyDescent="0.25">
      <c r="A76" s="2">
        <v>15</v>
      </c>
      <c r="B76" s="2" t="str">
        <f t="shared" ref="B76:C76" si="50">B25</f>
        <v>westerlies</v>
      </c>
      <c r="C76" s="2" t="str">
        <f t="shared" si="50"/>
        <v>none</v>
      </c>
      <c r="D76" s="1">
        <f t="shared" si="23"/>
        <v>0</v>
      </c>
      <c r="E76" s="1">
        <f t="shared" si="15"/>
        <v>1E-3</v>
      </c>
      <c r="F76" s="1">
        <f t="shared" si="15"/>
        <v>2E-3</v>
      </c>
      <c r="G76" s="1">
        <f t="shared" si="15"/>
        <v>3.0000000000000001E-3</v>
      </c>
      <c r="H76" s="1">
        <f t="shared" si="15"/>
        <v>1.4000000000000002E-2</v>
      </c>
      <c r="I76" s="1">
        <f t="shared" si="15"/>
        <v>9.8000000000000004E-2</v>
      </c>
      <c r="J76" s="1">
        <f t="shared" si="15"/>
        <v>0.37300000000000005</v>
      </c>
      <c r="K76" s="1">
        <f t="shared" si="15"/>
        <v>0.37300000000000005</v>
      </c>
      <c r="L76" s="1">
        <f t="shared" si="15"/>
        <v>9.8000000000000004E-2</v>
      </c>
      <c r="M76" s="1">
        <f t="shared" si="15"/>
        <v>1.4000000000000002E-2</v>
      </c>
      <c r="N76" s="1">
        <f t="shared" si="15"/>
        <v>3.0000000000000001E-3</v>
      </c>
      <c r="O76" s="1">
        <f t="shared" si="15"/>
        <v>2E-3</v>
      </c>
      <c r="P76" s="1">
        <f t="shared" si="15"/>
        <v>1E-3</v>
      </c>
      <c r="Q76" s="1">
        <f t="shared" si="15"/>
        <v>0</v>
      </c>
      <c r="R76" s="14">
        <v>0</v>
      </c>
      <c r="S76" s="14">
        <v>2</v>
      </c>
      <c r="T76" s="14">
        <f t="shared" si="33"/>
        <v>1.8477590650225735</v>
      </c>
      <c r="U76" s="14">
        <f t="shared" si="34"/>
        <v>2</v>
      </c>
      <c r="V76" s="14">
        <f t="shared" si="35"/>
        <v>1.8477590650225735</v>
      </c>
      <c r="W76" s="14">
        <f t="shared" si="36"/>
        <v>-0.76536686473017956</v>
      </c>
      <c r="X76" s="14">
        <f t="shared" si="37"/>
        <v>0</v>
      </c>
      <c r="Y76" s="14">
        <f t="shared" si="38"/>
        <v>0.76536686473017956</v>
      </c>
      <c r="Z76">
        <f t="shared" si="30"/>
        <v>0.9820000000000001</v>
      </c>
    </row>
    <row r="77" spans="1:26" x14ac:dyDescent="0.25">
      <c r="A77" s="2">
        <v>16</v>
      </c>
      <c r="B77" s="2" t="str">
        <f t="shared" ref="B77:C77" si="51">B26</f>
        <v>northwesterlies</v>
      </c>
      <c r="C77" s="2" t="str">
        <f t="shared" si="51"/>
        <v>none</v>
      </c>
      <c r="D77" s="1">
        <f t="shared" si="23"/>
        <v>1E-3</v>
      </c>
      <c r="E77" s="1">
        <f t="shared" si="23"/>
        <v>2E-3</v>
      </c>
      <c r="F77" s="1">
        <f t="shared" si="23"/>
        <v>4.0000000000000001E-3</v>
      </c>
      <c r="G77" s="1">
        <f t="shared" si="23"/>
        <v>3.3000000000000002E-2</v>
      </c>
      <c r="H77" s="1">
        <f t="shared" si="23"/>
        <v>0.17100000000000001</v>
      </c>
      <c r="I77" s="1">
        <f t="shared" si="23"/>
        <v>0.36200000000000004</v>
      </c>
      <c r="J77" s="1">
        <f t="shared" si="23"/>
        <v>0.14700000000000002</v>
      </c>
      <c r="K77" s="1">
        <f t="shared" si="23"/>
        <v>0.14700000000000002</v>
      </c>
      <c r="L77" s="1">
        <f t="shared" si="23"/>
        <v>4.0000000000000001E-3</v>
      </c>
      <c r="M77" s="1">
        <f t="shared" si="23"/>
        <v>3.0000000000000001E-3</v>
      </c>
      <c r="N77" s="1">
        <f t="shared" si="23"/>
        <v>1E-3</v>
      </c>
      <c r="O77" s="1">
        <f t="shared" si="23"/>
        <v>1E-3</v>
      </c>
      <c r="P77" s="1">
        <f t="shared" si="23"/>
        <v>0</v>
      </c>
      <c r="Q77" s="1">
        <f t="shared" si="23"/>
        <v>0</v>
      </c>
      <c r="R77" s="14">
        <v>-45</v>
      </c>
      <c r="S77" s="14">
        <v>2</v>
      </c>
      <c r="T77" s="14">
        <f t="shared" si="33"/>
        <v>0.76536686473017967</v>
      </c>
      <c r="U77" s="14">
        <f t="shared" si="34"/>
        <v>1.4142135623730951</v>
      </c>
      <c r="V77" s="14">
        <f t="shared" si="35"/>
        <v>1.8477590650225735</v>
      </c>
      <c r="W77" s="14">
        <f t="shared" si="36"/>
        <v>-1.8477590650225735</v>
      </c>
      <c r="X77" s="14">
        <f t="shared" si="37"/>
        <v>-1.4142135623730949</v>
      </c>
      <c r="Y77" s="14">
        <f t="shared" si="38"/>
        <v>-0.76536686473017956</v>
      </c>
      <c r="Z77">
        <f t="shared" si="30"/>
        <v>0.87600000000000011</v>
      </c>
    </row>
    <row r="78" spans="1:26" x14ac:dyDescent="0.25">
      <c r="A78" s="2">
        <v>17</v>
      </c>
      <c r="B78" s="2" t="str">
        <f t="shared" ref="B78:C78" si="52">B27</f>
        <v>fresh northerlies</v>
      </c>
      <c r="C78" s="2" t="str">
        <f t="shared" si="52"/>
        <v>none</v>
      </c>
      <c r="D78" s="1">
        <f t="shared" si="23"/>
        <v>3.0000000000000001E-3</v>
      </c>
      <c r="E78" s="1">
        <f t="shared" si="23"/>
        <v>1.4000000000000002E-2</v>
      </c>
      <c r="F78" s="1">
        <f t="shared" si="23"/>
        <v>9.8000000000000004E-2</v>
      </c>
      <c r="G78" s="1">
        <f t="shared" si="23"/>
        <v>0.29900000000000004</v>
      </c>
      <c r="H78" s="1">
        <f t="shared" si="23"/>
        <v>0.35500000000000004</v>
      </c>
      <c r="I78" s="1">
        <f t="shared" si="23"/>
        <v>0.16600000000000004</v>
      </c>
      <c r="J78" s="1">
        <f t="shared" si="23"/>
        <v>8.0000000000000002E-3</v>
      </c>
      <c r="K78" s="1">
        <f t="shared" si="23"/>
        <v>8.0000000000000002E-3</v>
      </c>
      <c r="L78" s="1">
        <f t="shared" si="23"/>
        <v>2E-3</v>
      </c>
      <c r="M78" s="1">
        <f t="shared" si="23"/>
        <v>1E-3</v>
      </c>
      <c r="N78" s="1">
        <f t="shared" si="23"/>
        <v>0</v>
      </c>
      <c r="O78" s="1">
        <f t="shared" si="23"/>
        <v>0</v>
      </c>
      <c r="P78" s="1">
        <f t="shared" si="23"/>
        <v>0</v>
      </c>
      <c r="Q78" s="1">
        <f t="shared" si="23"/>
        <v>0</v>
      </c>
      <c r="R78" s="14">
        <v>270</v>
      </c>
      <c r="S78" s="14">
        <v>3</v>
      </c>
      <c r="T78" s="14">
        <f t="shared" si="33"/>
        <v>-1.1480502970952684</v>
      </c>
      <c r="U78" s="14">
        <f t="shared" si="34"/>
        <v>-5.51316804708879E-16</v>
      </c>
      <c r="V78" s="14">
        <f t="shared" si="35"/>
        <v>1.14805029709527</v>
      </c>
      <c r="W78" s="14">
        <f t="shared" si="36"/>
        <v>-2.7716385975338604</v>
      </c>
      <c r="X78" s="14">
        <f t="shared" si="37"/>
        <v>-3</v>
      </c>
      <c r="Y78" s="14">
        <f t="shared" si="38"/>
        <v>-2.77163859753386</v>
      </c>
      <c r="Z78">
        <f t="shared" si="30"/>
        <v>0.95400000000000018</v>
      </c>
    </row>
    <row r="79" spans="1:26" x14ac:dyDescent="0.25">
      <c r="A79" s="2">
        <v>18</v>
      </c>
      <c r="B79" s="2" t="str">
        <f t="shared" ref="B79:C79" si="53">B28</f>
        <v>fresh northeasterlies</v>
      </c>
      <c r="C79" s="2" t="str">
        <f t="shared" si="53"/>
        <v>none</v>
      </c>
      <c r="D79" s="1">
        <f t="shared" si="23"/>
        <v>2E-3</v>
      </c>
      <c r="E79" s="1">
        <f t="shared" si="23"/>
        <v>3.0000000000000001E-3</v>
      </c>
      <c r="F79" s="1">
        <f t="shared" si="23"/>
        <v>2.4E-2</v>
      </c>
      <c r="G79" s="1">
        <f t="shared" si="23"/>
        <v>0.11599999999999999</v>
      </c>
      <c r="H79" s="1">
        <f t="shared" si="23"/>
        <v>0.31700000000000006</v>
      </c>
      <c r="I79" s="1">
        <f t="shared" si="23"/>
        <v>0.33700000000000002</v>
      </c>
      <c r="J79" s="1">
        <f t="shared" si="23"/>
        <v>4.6000000000000006E-2</v>
      </c>
      <c r="K79" s="1">
        <f t="shared" si="23"/>
        <v>4.6000000000000006E-2</v>
      </c>
      <c r="L79" s="1">
        <f t="shared" si="23"/>
        <v>3.0000000000000001E-3</v>
      </c>
      <c r="M79" s="1">
        <f t="shared" si="23"/>
        <v>2E-3</v>
      </c>
      <c r="N79" s="1">
        <f t="shared" si="23"/>
        <v>1E-3</v>
      </c>
      <c r="O79" s="1">
        <f t="shared" si="23"/>
        <v>0</v>
      </c>
      <c r="P79" s="1">
        <f t="shared" si="23"/>
        <v>0</v>
      </c>
      <c r="Q79" s="1">
        <f t="shared" si="23"/>
        <v>0</v>
      </c>
      <c r="R79" s="14">
        <v>225</v>
      </c>
      <c r="S79" s="14">
        <v>3</v>
      </c>
      <c r="T79" s="14">
        <f t="shared" si="33"/>
        <v>-2.7716385975338609</v>
      </c>
      <c r="U79" s="14">
        <f t="shared" si="34"/>
        <v>-2.1213203435596428</v>
      </c>
      <c r="V79" s="14">
        <f t="shared" si="35"/>
        <v>-1.1480502970952684</v>
      </c>
      <c r="W79" s="14">
        <f t="shared" si="36"/>
        <v>-1.1480502970952677</v>
      </c>
      <c r="X79" s="14">
        <f t="shared" si="37"/>
        <v>-2.1213203435596424</v>
      </c>
      <c r="Y79" s="14">
        <f t="shared" si="38"/>
        <v>-2.7716385975338604</v>
      </c>
      <c r="Z79">
        <f t="shared" si="30"/>
        <v>0.89700000000000024</v>
      </c>
    </row>
    <row r="80" spans="1:26" x14ac:dyDescent="0.25">
      <c r="A80" s="2">
        <v>19</v>
      </c>
      <c r="B80" s="2" t="str">
        <f t="shared" ref="B80:C80" si="54">B29</f>
        <v>fresh easterlies</v>
      </c>
      <c r="C80" s="2" t="str">
        <f t="shared" si="54"/>
        <v>none</v>
      </c>
      <c r="D80" s="1">
        <f t="shared" si="23"/>
        <v>0</v>
      </c>
      <c r="E80" s="1">
        <f t="shared" si="23"/>
        <v>1E-3</v>
      </c>
      <c r="F80" s="1">
        <f t="shared" si="23"/>
        <v>2E-3</v>
      </c>
      <c r="G80" s="1">
        <f t="shared" si="23"/>
        <v>3.0000000000000001E-3</v>
      </c>
      <c r="H80" s="1">
        <f t="shared" si="23"/>
        <v>1.4000000000000002E-2</v>
      </c>
      <c r="I80" s="1">
        <f t="shared" si="23"/>
        <v>9.8000000000000004E-2</v>
      </c>
      <c r="J80" s="1">
        <f t="shared" si="23"/>
        <v>0.37300000000000005</v>
      </c>
      <c r="K80" s="1">
        <f t="shared" si="23"/>
        <v>0.37300000000000005</v>
      </c>
      <c r="L80" s="1">
        <f t="shared" si="23"/>
        <v>9.8000000000000004E-2</v>
      </c>
      <c r="M80" s="1">
        <f t="shared" si="23"/>
        <v>1.4000000000000002E-2</v>
      </c>
      <c r="N80" s="1">
        <f t="shared" si="23"/>
        <v>3.0000000000000001E-3</v>
      </c>
      <c r="O80" s="1">
        <f t="shared" si="23"/>
        <v>2E-3</v>
      </c>
      <c r="P80" s="1">
        <f t="shared" si="23"/>
        <v>1E-3</v>
      </c>
      <c r="Q80" s="1">
        <f t="shared" si="23"/>
        <v>0</v>
      </c>
      <c r="R80" s="14">
        <v>180</v>
      </c>
      <c r="S80" s="14">
        <v>3</v>
      </c>
      <c r="T80" s="14">
        <f t="shared" si="33"/>
        <v>-2.77163859753386</v>
      </c>
      <c r="U80" s="14">
        <f t="shared" si="34"/>
        <v>-3</v>
      </c>
      <c r="V80" s="14">
        <f t="shared" si="35"/>
        <v>-2.7716385975338609</v>
      </c>
      <c r="W80" s="14">
        <f t="shared" si="36"/>
        <v>1.1480502970952697</v>
      </c>
      <c r="X80" s="14">
        <f t="shared" si="37"/>
        <v>3.67544536472586E-16</v>
      </c>
      <c r="Y80" s="14">
        <f t="shared" si="38"/>
        <v>-1.1480502970952677</v>
      </c>
      <c r="Z80">
        <f t="shared" si="30"/>
        <v>0.9820000000000001</v>
      </c>
    </row>
    <row r="81" spans="1:26" x14ac:dyDescent="0.25">
      <c r="A81" s="2">
        <v>20</v>
      </c>
      <c r="B81" s="2" t="str">
        <f t="shared" ref="B81:C81" si="55">B30</f>
        <v>fresh southeasterlies</v>
      </c>
      <c r="C81" s="2" t="str">
        <f t="shared" si="55"/>
        <v>none</v>
      </c>
      <c r="D81" s="1">
        <f t="shared" si="23"/>
        <v>0</v>
      </c>
      <c r="E81" s="1">
        <f t="shared" si="23"/>
        <v>0</v>
      </c>
      <c r="F81" s="1">
        <f t="shared" si="23"/>
        <v>0</v>
      </c>
      <c r="G81" s="1">
        <f t="shared" si="23"/>
        <v>1E-3</v>
      </c>
      <c r="H81" s="1">
        <f t="shared" si="23"/>
        <v>2E-3</v>
      </c>
      <c r="I81" s="1">
        <f t="shared" si="23"/>
        <v>3.0000000000000001E-3</v>
      </c>
      <c r="J81" s="1">
        <f t="shared" si="23"/>
        <v>4.6000000000000006E-2</v>
      </c>
      <c r="K81" s="1">
        <f t="shared" si="23"/>
        <v>4.6000000000000006E-2</v>
      </c>
      <c r="L81" s="1">
        <f t="shared" si="23"/>
        <v>0.33700000000000002</v>
      </c>
      <c r="M81" s="1">
        <f t="shared" si="23"/>
        <v>0.31700000000000006</v>
      </c>
      <c r="N81" s="1">
        <f t="shared" si="23"/>
        <v>0.11599999999999999</v>
      </c>
      <c r="O81" s="1">
        <f t="shared" si="23"/>
        <v>2.4E-2</v>
      </c>
      <c r="P81" s="1">
        <f t="shared" si="23"/>
        <v>3.0000000000000001E-3</v>
      </c>
      <c r="Q81" s="1">
        <f t="shared" si="23"/>
        <v>2E-3</v>
      </c>
      <c r="R81" s="14">
        <v>135</v>
      </c>
      <c r="S81" s="14">
        <v>3</v>
      </c>
      <c r="T81" s="14">
        <f t="shared" si="33"/>
        <v>-1.1480502970952693</v>
      </c>
      <c r="U81" s="14">
        <f t="shared" si="34"/>
        <v>-2.1213203435596424</v>
      </c>
      <c r="V81" s="14">
        <f t="shared" si="35"/>
        <v>-2.77163859753386</v>
      </c>
      <c r="W81" s="14">
        <f t="shared" si="36"/>
        <v>2.77163859753386</v>
      </c>
      <c r="X81" s="14">
        <f t="shared" si="37"/>
        <v>2.1213203435596428</v>
      </c>
      <c r="Y81" s="14">
        <f t="shared" si="38"/>
        <v>1.1480502970952697</v>
      </c>
      <c r="Z81">
        <f t="shared" si="30"/>
        <v>0.89700000000000013</v>
      </c>
    </row>
    <row r="82" spans="1:26" x14ac:dyDescent="0.25">
      <c r="A82" s="2">
        <v>21</v>
      </c>
      <c r="B82" s="2" t="str">
        <f t="shared" ref="B82:C82" si="56">B31</f>
        <v>fresh southerlies</v>
      </c>
      <c r="C82" s="2" t="str">
        <f t="shared" si="56"/>
        <v>none</v>
      </c>
      <c r="D82" s="1">
        <f t="shared" si="23"/>
        <v>0</v>
      </c>
      <c r="E82" s="1">
        <f t="shared" si="23"/>
        <v>0</v>
      </c>
      <c r="F82" s="1">
        <f t="shared" si="23"/>
        <v>0</v>
      </c>
      <c r="G82" s="1">
        <f t="shared" si="23"/>
        <v>0</v>
      </c>
      <c r="H82" s="1">
        <f t="shared" si="23"/>
        <v>1E-3</v>
      </c>
      <c r="I82" s="1">
        <f t="shared" si="23"/>
        <v>2E-3</v>
      </c>
      <c r="J82" s="1">
        <f t="shared" si="23"/>
        <v>8.0000000000000002E-3</v>
      </c>
      <c r="K82" s="1">
        <f t="shared" si="23"/>
        <v>8.0000000000000002E-3</v>
      </c>
      <c r="L82" s="1">
        <f t="shared" si="23"/>
        <v>0.16600000000000004</v>
      </c>
      <c r="M82" s="1">
        <f t="shared" si="23"/>
        <v>0.35500000000000004</v>
      </c>
      <c r="N82" s="1">
        <f t="shared" si="23"/>
        <v>0.29900000000000004</v>
      </c>
      <c r="O82" s="1">
        <f t="shared" si="23"/>
        <v>9.8000000000000004E-2</v>
      </c>
      <c r="P82" s="1">
        <f t="shared" si="23"/>
        <v>1.4000000000000002E-2</v>
      </c>
      <c r="Q82" s="1">
        <f t="shared" si="23"/>
        <v>3.0000000000000001E-3</v>
      </c>
      <c r="R82" s="14">
        <v>90</v>
      </c>
      <c r="S82" s="14">
        <v>3</v>
      </c>
      <c r="T82" s="14">
        <f t="shared" si="33"/>
        <v>1.1480502970952695</v>
      </c>
      <c r="U82" s="14">
        <f t="shared" si="34"/>
        <v>1.83772268236293E-16</v>
      </c>
      <c r="V82" s="14">
        <f t="shared" si="35"/>
        <v>-1.1480502970952693</v>
      </c>
      <c r="W82" s="14">
        <f t="shared" si="36"/>
        <v>2.77163859753386</v>
      </c>
      <c r="X82" s="14">
        <f t="shared" si="37"/>
        <v>3</v>
      </c>
      <c r="Y82" s="14">
        <f t="shared" si="38"/>
        <v>2.77163859753386</v>
      </c>
      <c r="Z82">
        <f t="shared" si="30"/>
        <v>0.95400000000000007</v>
      </c>
    </row>
    <row r="83" spans="1:26" x14ac:dyDescent="0.25">
      <c r="A83" s="2">
        <v>22</v>
      </c>
      <c r="B83" s="2" t="str">
        <f t="shared" ref="B83:C83" si="57">B32</f>
        <v>fresh southwesterlies</v>
      </c>
      <c r="C83" s="2" t="str">
        <f t="shared" si="57"/>
        <v>none</v>
      </c>
      <c r="D83" s="1">
        <f t="shared" si="23"/>
        <v>0</v>
      </c>
      <c r="E83" s="1">
        <f t="shared" si="23"/>
        <v>0</v>
      </c>
      <c r="F83" s="1">
        <f t="shared" si="23"/>
        <v>0</v>
      </c>
      <c r="G83" s="1">
        <f t="shared" si="23"/>
        <v>1E-3</v>
      </c>
      <c r="H83" s="1">
        <f t="shared" si="23"/>
        <v>2E-3</v>
      </c>
      <c r="I83" s="1">
        <f t="shared" si="23"/>
        <v>3.0000000000000001E-3</v>
      </c>
      <c r="J83" s="1">
        <f t="shared" si="23"/>
        <v>4.6000000000000006E-2</v>
      </c>
      <c r="K83" s="1">
        <f t="shared" si="23"/>
        <v>4.6000000000000006E-2</v>
      </c>
      <c r="L83" s="1">
        <f t="shared" si="23"/>
        <v>0.33700000000000002</v>
      </c>
      <c r="M83" s="1">
        <f t="shared" si="23"/>
        <v>0.31700000000000006</v>
      </c>
      <c r="N83" s="1">
        <f t="shared" si="23"/>
        <v>0.11599999999999999</v>
      </c>
      <c r="O83" s="1">
        <f t="shared" si="23"/>
        <v>2.4E-2</v>
      </c>
      <c r="P83" s="1">
        <f t="shared" si="23"/>
        <v>3.0000000000000001E-3</v>
      </c>
      <c r="Q83" s="1">
        <f t="shared" si="23"/>
        <v>2E-3</v>
      </c>
      <c r="R83" s="14">
        <v>45</v>
      </c>
      <c r="S83" s="14">
        <v>3</v>
      </c>
      <c r="T83" s="14">
        <f t="shared" si="33"/>
        <v>2.77163859753386</v>
      </c>
      <c r="U83" s="14">
        <f t="shared" si="34"/>
        <v>2.1213203435596428</v>
      </c>
      <c r="V83" s="14">
        <f t="shared" si="35"/>
        <v>1.1480502970952695</v>
      </c>
      <c r="W83" s="14">
        <f t="shared" si="36"/>
        <v>1.1480502970952693</v>
      </c>
      <c r="X83" s="14">
        <f t="shared" si="37"/>
        <v>2.1213203435596424</v>
      </c>
      <c r="Y83" s="14">
        <f t="shared" si="38"/>
        <v>2.77163859753386</v>
      </c>
      <c r="Z83">
        <f t="shared" si="30"/>
        <v>0.89700000000000013</v>
      </c>
    </row>
    <row r="84" spans="1:26" x14ac:dyDescent="0.25">
      <c r="A84" s="2">
        <v>23</v>
      </c>
      <c r="B84" s="2" t="str">
        <f t="shared" ref="B84:C84" si="58">B33</f>
        <v>fresh westerlies</v>
      </c>
      <c r="C84" s="2" t="str">
        <f t="shared" si="58"/>
        <v>none</v>
      </c>
      <c r="D84" s="1">
        <f t="shared" si="23"/>
        <v>0</v>
      </c>
      <c r="E84" s="1">
        <f t="shared" si="23"/>
        <v>1E-3</v>
      </c>
      <c r="F84" s="1">
        <f t="shared" si="23"/>
        <v>2E-3</v>
      </c>
      <c r="G84" s="1">
        <f t="shared" si="23"/>
        <v>3.0000000000000001E-3</v>
      </c>
      <c r="H84" s="1">
        <f t="shared" si="23"/>
        <v>1.4000000000000002E-2</v>
      </c>
      <c r="I84" s="1">
        <f t="shared" si="23"/>
        <v>9.8000000000000004E-2</v>
      </c>
      <c r="J84" s="1">
        <f t="shared" si="23"/>
        <v>0.37300000000000005</v>
      </c>
      <c r="K84" s="1">
        <f t="shared" si="23"/>
        <v>0.37300000000000005</v>
      </c>
      <c r="L84" s="1">
        <f t="shared" si="23"/>
        <v>9.8000000000000004E-2</v>
      </c>
      <c r="M84" s="1">
        <f t="shared" si="23"/>
        <v>1.4000000000000002E-2</v>
      </c>
      <c r="N84" s="1">
        <f t="shared" si="23"/>
        <v>3.0000000000000001E-3</v>
      </c>
      <c r="O84" s="1">
        <f t="shared" si="23"/>
        <v>2E-3</v>
      </c>
      <c r="P84" s="1">
        <f t="shared" si="23"/>
        <v>1E-3</v>
      </c>
      <c r="Q84" s="1">
        <f t="shared" si="23"/>
        <v>0</v>
      </c>
      <c r="R84" s="14">
        <v>0</v>
      </c>
      <c r="S84" s="14">
        <v>3</v>
      </c>
      <c r="T84" s="14">
        <f t="shared" si="33"/>
        <v>2.77163859753386</v>
      </c>
      <c r="U84" s="14">
        <f t="shared" si="34"/>
        <v>3</v>
      </c>
      <c r="V84" s="14">
        <f t="shared" si="35"/>
        <v>2.77163859753386</v>
      </c>
      <c r="W84" s="14">
        <f t="shared" si="36"/>
        <v>-1.1480502970952693</v>
      </c>
      <c r="X84" s="14">
        <f t="shared" si="37"/>
        <v>0</v>
      </c>
      <c r="Y84" s="14">
        <f t="shared" si="38"/>
        <v>1.1480502970952693</v>
      </c>
      <c r="Z84">
        <f t="shared" si="30"/>
        <v>0.9820000000000001</v>
      </c>
    </row>
    <row r="85" spans="1:26" x14ac:dyDescent="0.25">
      <c r="A85" s="2">
        <v>24</v>
      </c>
      <c r="B85" s="2" t="str">
        <f t="shared" ref="B85:C85" si="59">B34</f>
        <v>fresh northwesterlies</v>
      </c>
      <c r="C85" s="2" t="str">
        <f t="shared" si="59"/>
        <v>none</v>
      </c>
      <c r="D85" s="1">
        <f t="shared" si="23"/>
        <v>2E-3</v>
      </c>
      <c r="E85" s="1">
        <f t="shared" si="23"/>
        <v>3.0000000000000001E-3</v>
      </c>
      <c r="F85" s="1">
        <f t="shared" si="23"/>
        <v>2.4E-2</v>
      </c>
      <c r="G85" s="1">
        <f t="shared" si="23"/>
        <v>0.11599999999999999</v>
      </c>
      <c r="H85" s="1">
        <f t="shared" si="23"/>
        <v>0.31700000000000006</v>
      </c>
      <c r="I85" s="1">
        <f t="shared" si="23"/>
        <v>0.33700000000000002</v>
      </c>
      <c r="J85" s="1">
        <f t="shared" si="23"/>
        <v>4.6000000000000006E-2</v>
      </c>
      <c r="K85" s="1">
        <f t="shared" si="23"/>
        <v>4.6000000000000006E-2</v>
      </c>
      <c r="L85" s="1">
        <f t="shared" si="23"/>
        <v>3.0000000000000001E-3</v>
      </c>
      <c r="M85" s="1">
        <f t="shared" si="23"/>
        <v>2E-3</v>
      </c>
      <c r="N85" s="1">
        <f t="shared" si="23"/>
        <v>1E-3</v>
      </c>
      <c r="O85" s="1">
        <f t="shared" si="23"/>
        <v>0</v>
      </c>
      <c r="P85" s="1">
        <f t="shared" si="23"/>
        <v>0</v>
      </c>
      <c r="Q85" s="1">
        <f t="shared" si="23"/>
        <v>0</v>
      </c>
      <c r="R85" s="14">
        <v>-45</v>
      </c>
      <c r="S85" s="14">
        <v>3</v>
      </c>
      <c r="T85" s="14">
        <f t="shared" si="33"/>
        <v>1.1480502970952695</v>
      </c>
      <c r="U85" s="14">
        <f t="shared" si="34"/>
        <v>2.1213203435596428</v>
      </c>
      <c r="V85" s="14">
        <f t="shared" si="35"/>
        <v>2.77163859753386</v>
      </c>
      <c r="W85" s="14">
        <f t="shared" si="36"/>
        <v>-2.77163859753386</v>
      </c>
      <c r="X85" s="14">
        <f t="shared" si="37"/>
        <v>-2.1213203435596424</v>
      </c>
      <c r="Y85" s="14">
        <f t="shared" si="38"/>
        <v>-1.1480502970952693</v>
      </c>
      <c r="Z85">
        <f t="shared" si="30"/>
        <v>0.89700000000000024</v>
      </c>
    </row>
    <row r="86" spans="1:26" x14ac:dyDescent="0.25">
      <c r="A86" s="2">
        <v>25</v>
      </c>
      <c r="B86" s="2" t="str">
        <f t="shared" ref="B86:C86" si="60">B35</f>
        <v>strong northerlies</v>
      </c>
      <c r="C86" s="2" t="str">
        <f t="shared" si="60"/>
        <v>none</v>
      </c>
      <c r="D86" s="1">
        <f t="shared" si="23"/>
        <v>1.4000000000000002E-2</v>
      </c>
      <c r="E86" s="1">
        <f t="shared" si="23"/>
        <v>9.8000000000000004E-2</v>
      </c>
      <c r="F86" s="1">
        <f t="shared" si="23"/>
        <v>0.29900000000000004</v>
      </c>
      <c r="G86" s="1">
        <f t="shared" si="23"/>
        <v>0.35500000000000004</v>
      </c>
      <c r="H86" s="1">
        <f t="shared" si="23"/>
        <v>0.16600000000000004</v>
      </c>
      <c r="I86" s="1">
        <f t="shared" si="23"/>
        <v>0.04</v>
      </c>
      <c r="J86" s="1">
        <f t="shared" si="23"/>
        <v>5.000000000000001E-3</v>
      </c>
      <c r="K86" s="1">
        <f t="shared" si="23"/>
        <v>5.000000000000001E-3</v>
      </c>
      <c r="L86" s="1">
        <f t="shared" si="23"/>
        <v>1E-3</v>
      </c>
      <c r="M86" s="1">
        <f t="shared" si="23"/>
        <v>0</v>
      </c>
      <c r="N86" s="1">
        <f t="shared" si="23"/>
        <v>0</v>
      </c>
      <c r="O86" s="1">
        <f t="shared" si="23"/>
        <v>0</v>
      </c>
      <c r="P86" s="1">
        <f t="shared" si="23"/>
        <v>0</v>
      </c>
      <c r="Q86" s="1">
        <f t="shared" si="23"/>
        <v>0</v>
      </c>
      <c r="R86" s="14">
        <v>270</v>
      </c>
      <c r="S86" s="14">
        <v>4</v>
      </c>
      <c r="T86" s="14">
        <f t="shared" si="33"/>
        <v>-1.530733729460358</v>
      </c>
      <c r="U86" s="14">
        <f t="shared" si="34"/>
        <v>-7.3508907294517201E-16</v>
      </c>
      <c r="V86" s="14">
        <f t="shared" si="35"/>
        <v>1.53073372946036</v>
      </c>
      <c r="W86" s="14">
        <f t="shared" si="36"/>
        <v>-3.6955181300451474</v>
      </c>
      <c r="X86" s="14">
        <f t="shared" si="37"/>
        <v>-4</v>
      </c>
      <c r="Y86" s="14">
        <f t="shared" si="38"/>
        <v>-3.6955181300451465</v>
      </c>
      <c r="Z86">
        <f t="shared" si="30"/>
        <v>0.9830000000000001</v>
      </c>
    </row>
    <row r="87" spans="1:26" x14ac:dyDescent="0.25">
      <c r="A87" s="2">
        <v>26</v>
      </c>
      <c r="B87" s="2" t="str">
        <f t="shared" ref="B87:C87" si="61">B36</f>
        <v>strong northeasterlies</v>
      </c>
      <c r="C87" s="2" t="str">
        <f t="shared" si="61"/>
        <v>none</v>
      </c>
      <c r="D87" s="1">
        <f t="shared" si="23"/>
        <v>3.0000000000000001E-3</v>
      </c>
      <c r="E87" s="1">
        <f t="shared" si="23"/>
        <v>1.4000000000000002E-2</v>
      </c>
      <c r="F87" s="1">
        <f t="shared" si="23"/>
        <v>7.0000000000000021E-2</v>
      </c>
      <c r="G87" s="1">
        <f t="shared" si="23"/>
        <v>0.26200000000000007</v>
      </c>
      <c r="H87" s="1">
        <f t="shared" si="23"/>
        <v>0.36300000000000004</v>
      </c>
      <c r="I87" s="1">
        <f t="shared" si="23"/>
        <v>0.20200000000000001</v>
      </c>
      <c r="J87" s="1">
        <f t="shared" si="23"/>
        <v>1.8000000000000002E-2</v>
      </c>
      <c r="K87" s="1">
        <f t="shared" si="23"/>
        <v>1.8000000000000002E-2</v>
      </c>
      <c r="L87" s="1">
        <f t="shared" si="23"/>
        <v>2E-3</v>
      </c>
      <c r="M87" s="1">
        <f t="shared" si="23"/>
        <v>1E-3</v>
      </c>
      <c r="N87" s="1">
        <f t="shared" si="23"/>
        <v>0</v>
      </c>
      <c r="O87" s="1">
        <f t="shared" si="23"/>
        <v>0</v>
      </c>
      <c r="P87" s="1">
        <f t="shared" si="23"/>
        <v>0</v>
      </c>
      <c r="Q87" s="1">
        <f t="shared" si="23"/>
        <v>0</v>
      </c>
      <c r="R87" s="14">
        <v>225</v>
      </c>
      <c r="S87" s="14">
        <v>4</v>
      </c>
      <c r="T87" s="14">
        <f t="shared" si="33"/>
        <v>-3.6955181300451478</v>
      </c>
      <c r="U87" s="14">
        <f t="shared" si="34"/>
        <v>-2.8284271247461907</v>
      </c>
      <c r="V87" s="14">
        <f t="shared" si="35"/>
        <v>-1.530733729460358</v>
      </c>
      <c r="W87" s="14">
        <f t="shared" si="36"/>
        <v>-1.5307337294603569</v>
      </c>
      <c r="X87" s="14">
        <f t="shared" si="37"/>
        <v>-2.8284271247461898</v>
      </c>
      <c r="Y87" s="14">
        <f t="shared" si="38"/>
        <v>-3.6955181300451474</v>
      </c>
      <c r="Z87">
        <f t="shared" si="30"/>
        <v>0.95300000000000018</v>
      </c>
    </row>
    <row r="88" spans="1:26" x14ac:dyDescent="0.25">
      <c r="A88" s="2">
        <v>27</v>
      </c>
      <c r="B88" s="2" t="str">
        <f t="shared" ref="B88:C88" si="62">B37</f>
        <v>strong easterlies</v>
      </c>
      <c r="C88" s="2" t="str">
        <f t="shared" si="62"/>
        <v>none</v>
      </c>
      <c r="D88" s="1">
        <f t="shared" si="23"/>
        <v>0</v>
      </c>
      <c r="E88" s="1">
        <f t="shared" si="23"/>
        <v>1E-3</v>
      </c>
      <c r="F88" s="1">
        <f t="shared" si="23"/>
        <v>2E-3</v>
      </c>
      <c r="G88" s="1">
        <f t="shared" si="23"/>
        <v>3.0000000000000001E-3</v>
      </c>
      <c r="H88" s="1">
        <f t="shared" si="23"/>
        <v>1.4000000000000002E-2</v>
      </c>
      <c r="I88" s="1">
        <f t="shared" si="23"/>
        <v>9.8000000000000004E-2</v>
      </c>
      <c r="J88" s="1">
        <f t="shared" si="23"/>
        <v>0.37300000000000005</v>
      </c>
      <c r="K88" s="1">
        <f t="shared" si="23"/>
        <v>0.37300000000000005</v>
      </c>
      <c r="L88" s="1">
        <f t="shared" si="23"/>
        <v>9.8000000000000004E-2</v>
      </c>
      <c r="M88" s="1">
        <f t="shared" si="23"/>
        <v>1.4000000000000002E-2</v>
      </c>
      <c r="N88" s="1">
        <f t="shared" si="23"/>
        <v>3.0000000000000001E-3</v>
      </c>
      <c r="O88" s="1">
        <f t="shared" si="23"/>
        <v>2E-3</v>
      </c>
      <c r="P88" s="1">
        <f t="shared" si="23"/>
        <v>1E-3</v>
      </c>
      <c r="Q88" s="1">
        <f t="shared" si="23"/>
        <v>0</v>
      </c>
      <c r="R88" s="14">
        <v>180</v>
      </c>
      <c r="S88" s="14">
        <v>4</v>
      </c>
      <c r="T88" s="14">
        <f t="shared" si="33"/>
        <v>-3.695518130045147</v>
      </c>
      <c r="U88" s="14">
        <f t="shared" si="34"/>
        <v>-4</v>
      </c>
      <c r="V88" s="14">
        <f t="shared" si="35"/>
        <v>-3.6955181300451478</v>
      </c>
      <c r="W88" s="14">
        <f t="shared" si="36"/>
        <v>1.5307337294603596</v>
      </c>
      <c r="X88" s="14">
        <f t="shared" si="37"/>
        <v>4.90059381963448E-16</v>
      </c>
      <c r="Y88" s="14">
        <f t="shared" si="38"/>
        <v>-1.5307337294603569</v>
      </c>
      <c r="Z88">
        <f t="shared" si="30"/>
        <v>0.9820000000000001</v>
      </c>
    </row>
    <row r="89" spans="1:26" x14ac:dyDescent="0.25">
      <c r="A89" s="2">
        <v>28</v>
      </c>
      <c r="B89" s="2" t="str">
        <f t="shared" ref="B89:C89" si="63">B38</f>
        <v>strong southeasterlies</v>
      </c>
      <c r="C89" s="2" t="str">
        <f t="shared" si="63"/>
        <v>none</v>
      </c>
      <c r="D89" s="1">
        <f t="shared" si="23"/>
        <v>0</v>
      </c>
      <c r="E89" s="1">
        <f t="shared" si="23"/>
        <v>0</v>
      </c>
      <c r="F89" s="1">
        <f t="shared" si="23"/>
        <v>0</v>
      </c>
      <c r="G89" s="1">
        <f t="shared" si="23"/>
        <v>0</v>
      </c>
      <c r="H89" s="1">
        <f t="shared" si="23"/>
        <v>1E-3</v>
      </c>
      <c r="I89" s="1">
        <f t="shared" si="23"/>
        <v>2E-3</v>
      </c>
      <c r="J89" s="1">
        <f t="shared" si="23"/>
        <v>1.8000000000000002E-2</v>
      </c>
      <c r="K89" s="1">
        <f t="shared" si="23"/>
        <v>1.8000000000000002E-2</v>
      </c>
      <c r="L89" s="1">
        <f t="shared" si="23"/>
        <v>0.20200000000000001</v>
      </c>
      <c r="M89" s="1">
        <f t="shared" si="23"/>
        <v>0.36300000000000004</v>
      </c>
      <c r="N89" s="1">
        <f t="shared" si="23"/>
        <v>0.26200000000000007</v>
      </c>
      <c r="O89" s="1">
        <f t="shared" si="23"/>
        <v>7.0000000000000021E-2</v>
      </c>
      <c r="P89" s="1">
        <f t="shared" si="23"/>
        <v>1.4000000000000002E-2</v>
      </c>
      <c r="Q89" s="1">
        <f t="shared" si="23"/>
        <v>3.0000000000000001E-3</v>
      </c>
      <c r="R89" s="14">
        <v>135</v>
      </c>
      <c r="S89" s="14">
        <v>4</v>
      </c>
      <c r="T89" s="14">
        <f t="shared" si="33"/>
        <v>-1.5307337294603589</v>
      </c>
      <c r="U89" s="14">
        <f t="shared" si="34"/>
        <v>-2.8284271247461898</v>
      </c>
      <c r="V89" s="14">
        <f t="shared" si="35"/>
        <v>-3.695518130045147</v>
      </c>
      <c r="W89" s="14">
        <f t="shared" si="36"/>
        <v>3.695518130045147</v>
      </c>
      <c r="X89" s="14">
        <f t="shared" si="37"/>
        <v>2.8284271247461903</v>
      </c>
      <c r="Y89" s="14">
        <f t="shared" si="38"/>
        <v>1.5307337294603596</v>
      </c>
      <c r="Z89">
        <f t="shared" si="30"/>
        <v>0.95300000000000018</v>
      </c>
    </row>
    <row r="90" spans="1:26" x14ac:dyDescent="0.25">
      <c r="A90" s="2">
        <v>29</v>
      </c>
      <c r="B90" s="2" t="str">
        <f t="shared" ref="B90:C90" si="64">B39</f>
        <v>strong southerlies</v>
      </c>
      <c r="C90" s="2" t="str">
        <f t="shared" si="64"/>
        <v>none</v>
      </c>
      <c r="D90" s="1">
        <f t="shared" si="23"/>
        <v>0</v>
      </c>
      <c r="E90" s="1">
        <f t="shared" si="23"/>
        <v>0</v>
      </c>
      <c r="F90" s="1">
        <f t="shared" si="23"/>
        <v>0</v>
      </c>
      <c r="G90" s="1">
        <f t="shared" si="23"/>
        <v>0</v>
      </c>
      <c r="H90" s="1">
        <f t="shared" si="23"/>
        <v>0</v>
      </c>
      <c r="I90" s="1">
        <f t="shared" si="23"/>
        <v>1E-3</v>
      </c>
      <c r="J90" s="1">
        <f t="shared" si="23"/>
        <v>5.000000000000001E-3</v>
      </c>
      <c r="K90" s="1">
        <f t="shared" si="23"/>
        <v>5.000000000000001E-3</v>
      </c>
      <c r="L90" s="1">
        <f t="shared" si="23"/>
        <v>0.04</v>
      </c>
      <c r="M90" s="1">
        <f t="shared" si="23"/>
        <v>0.16600000000000004</v>
      </c>
      <c r="N90" s="1">
        <f t="shared" si="23"/>
        <v>0.35500000000000004</v>
      </c>
      <c r="O90" s="1">
        <f t="shared" si="23"/>
        <v>0.29900000000000004</v>
      </c>
      <c r="P90" s="1">
        <f t="shared" si="23"/>
        <v>9.8000000000000004E-2</v>
      </c>
      <c r="Q90" s="1">
        <f t="shared" si="23"/>
        <v>1.4000000000000002E-2</v>
      </c>
      <c r="R90" s="14">
        <v>90</v>
      </c>
      <c r="S90" s="14">
        <v>4</v>
      </c>
      <c r="T90" s="14">
        <f t="shared" si="33"/>
        <v>1.5307337294603593</v>
      </c>
      <c r="U90" s="14">
        <f t="shared" si="34"/>
        <v>2.45029690981724E-16</v>
      </c>
      <c r="V90" s="14">
        <f t="shared" si="35"/>
        <v>-1.5307337294603589</v>
      </c>
      <c r="W90" s="14">
        <f t="shared" si="36"/>
        <v>3.695518130045147</v>
      </c>
      <c r="X90" s="14">
        <f t="shared" si="37"/>
        <v>4</v>
      </c>
      <c r="Y90" s="14">
        <f t="shared" si="38"/>
        <v>3.695518130045147</v>
      </c>
      <c r="Z90">
        <f t="shared" si="30"/>
        <v>0.9830000000000001</v>
      </c>
    </row>
    <row r="91" spans="1:26" x14ac:dyDescent="0.25">
      <c r="A91" s="2">
        <v>30</v>
      </c>
      <c r="B91" s="2" t="str">
        <f t="shared" ref="B91:C91" si="65">B40</f>
        <v>strong southwesterlies</v>
      </c>
      <c r="C91" s="2" t="str">
        <f t="shared" si="65"/>
        <v>none</v>
      </c>
      <c r="D91" s="1">
        <f t="shared" si="23"/>
        <v>0</v>
      </c>
      <c r="E91" s="1">
        <f t="shared" si="23"/>
        <v>0</v>
      </c>
      <c r="F91" s="1">
        <f t="shared" si="23"/>
        <v>0</v>
      </c>
      <c r="G91" s="1">
        <f t="shared" si="23"/>
        <v>0</v>
      </c>
      <c r="H91" s="1">
        <f t="shared" si="23"/>
        <v>1E-3</v>
      </c>
      <c r="I91" s="1">
        <f t="shared" si="23"/>
        <v>2E-3</v>
      </c>
      <c r="J91" s="1">
        <f t="shared" si="23"/>
        <v>1.8000000000000002E-2</v>
      </c>
      <c r="K91" s="1">
        <f t="shared" si="23"/>
        <v>1.8000000000000002E-2</v>
      </c>
      <c r="L91" s="1">
        <f t="shared" si="23"/>
        <v>0.20200000000000001</v>
      </c>
      <c r="M91" s="1">
        <f t="shared" si="23"/>
        <v>0.36300000000000004</v>
      </c>
      <c r="N91" s="1">
        <f t="shared" si="23"/>
        <v>0.26200000000000007</v>
      </c>
      <c r="O91" s="1">
        <f t="shared" si="23"/>
        <v>7.0000000000000021E-2</v>
      </c>
      <c r="P91" s="1">
        <f t="shared" si="23"/>
        <v>1.4000000000000002E-2</v>
      </c>
      <c r="Q91" s="1">
        <f t="shared" si="23"/>
        <v>3.0000000000000001E-3</v>
      </c>
      <c r="R91" s="14">
        <v>45</v>
      </c>
      <c r="S91" s="14">
        <v>4</v>
      </c>
      <c r="T91" s="14">
        <f t="shared" si="33"/>
        <v>3.695518130045147</v>
      </c>
      <c r="U91" s="14">
        <f t="shared" si="34"/>
        <v>2.8284271247461903</v>
      </c>
      <c r="V91" s="14">
        <f t="shared" si="35"/>
        <v>1.5307337294603593</v>
      </c>
      <c r="W91" s="14">
        <f t="shared" si="36"/>
        <v>1.5307337294603591</v>
      </c>
      <c r="X91" s="14">
        <f t="shared" si="37"/>
        <v>2.8284271247461898</v>
      </c>
      <c r="Y91" s="14">
        <f t="shared" si="38"/>
        <v>3.695518130045147</v>
      </c>
      <c r="Z91">
        <f t="shared" si="30"/>
        <v>0.95300000000000018</v>
      </c>
    </row>
    <row r="92" spans="1:26" x14ac:dyDescent="0.25">
      <c r="A92" s="2">
        <v>31</v>
      </c>
      <c r="B92" s="2" t="str">
        <f t="shared" ref="B92:C92" si="66">B41</f>
        <v>strong westerlies</v>
      </c>
      <c r="C92" s="2" t="str">
        <f t="shared" si="66"/>
        <v>none</v>
      </c>
      <c r="D92" s="1">
        <f t="shared" si="23"/>
        <v>0</v>
      </c>
      <c r="E92" s="1">
        <f t="shared" si="23"/>
        <v>1E-3</v>
      </c>
      <c r="F92" s="1">
        <f t="shared" si="23"/>
        <v>2E-3</v>
      </c>
      <c r="G92" s="1">
        <f t="shared" si="23"/>
        <v>3.0000000000000001E-3</v>
      </c>
      <c r="H92" s="1">
        <f t="shared" si="23"/>
        <v>1.4000000000000002E-2</v>
      </c>
      <c r="I92" s="1">
        <f t="shared" si="23"/>
        <v>9.8000000000000004E-2</v>
      </c>
      <c r="J92" s="1">
        <f t="shared" si="23"/>
        <v>0.37300000000000005</v>
      </c>
      <c r="K92" s="1">
        <f t="shared" si="23"/>
        <v>0.37300000000000005</v>
      </c>
      <c r="L92" s="1">
        <f t="shared" si="23"/>
        <v>9.8000000000000004E-2</v>
      </c>
      <c r="M92" s="1">
        <f t="shared" si="23"/>
        <v>1.4000000000000002E-2</v>
      </c>
      <c r="N92" s="1">
        <f t="shared" si="23"/>
        <v>3.0000000000000001E-3</v>
      </c>
      <c r="O92" s="1">
        <f t="shared" si="23"/>
        <v>2E-3</v>
      </c>
      <c r="P92" s="1">
        <f t="shared" si="23"/>
        <v>1E-3</v>
      </c>
      <c r="Q92" s="1">
        <f t="shared" si="23"/>
        <v>0</v>
      </c>
      <c r="R92" s="14">
        <v>0</v>
      </c>
      <c r="S92" s="14">
        <v>4</v>
      </c>
      <c r="T92" s="14">
        <f t="shared" si="33"/>
        <v>3.695518130045147</v>
      </c>
      <c r="U92" s="14">
        <f t="shared" si="34"/>
        <v>4</v>
      </c>
      <c r="V92" s="14">
        <f t="shared" si="35"/>
        <v>3.695518130045147</v>
      </c>
      <c r="W92" s="14">
        <f t="shared" si="36"/>
        <v>-1.5307337294603591</v>
      </c>
      <c r="X92" s="14">
        <f t="shared" si="37"/>
        <v>0</v>
      </c>
      <c r="Y92" s="14">
        <f t="shared" si="38"/>
        <v>1.5307337294603591</v>
      </c>
      <c r="Z92">
        <f t="shared" si="30"/>
        <v>0.9820000000000001</v>
      </c>
    </row>
    <row r="93" spans="1:26" x14ac:dyDescent="0.25">
      <c r="A93" s="2">
        <v>32</v>
      </c>
      <c r="B93" s="2" t="str">
        <f t="shared" ref="B93:C93" si="67">B42</f>
        <v>strong northwesterlies</v>
      </c>
      <c r="C93" s="2" t="str">
        <f t="shared" si="67"/>
        <v>none</v>
      </c>
      <c r="D93" s="1">
        <f t="shared" si="23"/>
        <v>3.0000000000000001E-3</v>
      </c>
      <c r="E93" s="1">
        <f t="shared" si="23"/>
        <v>1.4000000000000002E-2</v>
      </c>
      <c r="F93" s="1">
        <f t="shared" si="23"/>
        <v>7.0000000000000021E-2</v>
      </c>
      <c r="G93" s="1">
        <f t="shared" si="23"/>
        <v>0.26200000000000007</v>
      </c>
      <c r="H93" s="1">
        <f t="shared" si="23"/>
        <v>0.36300000000000004</v>
      </c>
      <c r="I93" s="1">
        <f t="shared" si="23"/>
        <v>0.20200000000000001</v>
      </c>
      <c r="J93" s="1">
        <f t="shared" si="23"/>
        <v>1.8000000000000002E-2</v>
      </c>
      <c r="K93" s="1">
        <f t="shared" si="23"/>
        <v>1.8000000000000002E-2</v>
      </c>
      <c r="L93" s="1">
        <f t="shared" si="23"/>
        <v>2E-3</v>
      </c>
      <c r="M93" s="1">
        <f t="shared" si="23"/>
        <v>1E-3</v>
      </c>
      <c r="N93" s="1">
        <f t="shared" si="23"/>
        <v>0</v>
      </c>
      <c r="O93" s="1">
        <f t="shared" si="23"/>
        <v>0</v>
      </c>
      <c r="P93" s="1">
        <f t="shared" si="23"/>
        <v>0</v>
      </c>
      <c r="Q93" s="1">
        <f t="shared" si="23"/>
        <v>0</v>
      </c>
      <c r="R93" s="14">
        <v>-45</v>
      </c>
      <c r="S93" s="14">
        <v>4</v>
      </c>
      <c r="T93" s="14">
        <f t="shared" si="33"/>
        <v>1.5307337294603593</v>
      </c>
      <c r="U93" s="14">
        <f t="shared" si="34"/>
        <v>2.8284271247461903</v>
      </c>
      <c r="V93" s="14">
        <f t="shared" si="35"/>
        <v>3.695518130045147</v>
      </c>
      <c r="W93" s="14">
        <f t="shared" si="36"/>
        <v>-3.695518130045147</v>
      </c>
      <c r="X93" s="14">
        <f t="shared" si="37"/>
        <v>-2.8284271247461898</v>
      </c>
      <c r="Y93" s="14">
        <f t="shared" si="38"/>
        <v>-1.5307337294603591</v>
      </c>
      <c r="Z93">
        <f t="shared" si="30"/>
        <v>0.95300000000000018</v>
      </c>
    </row>
    <row r="94" spans="1:26" x14ac:dyDescent="0.25">
      <c r="A94" s="2">
        <v>33</v>
      </c>
      <c r="B94" s="2" t="str">
        <f t="shared" ref="B94:C94" si="68">B43</f>
        <v>gale northerlies</v>
      </c>
      <c r="C94" s="2" t="str">
        <f t="shared" si="68"/>
        <v>wind</v>
      </c>
      <c r="D94" s="1">
        <f t="shared" si="23"/>
        <v>9.8000000000000004E-2</v>
      </c>
      <c r="E94" s="1">
        <f t="shared" si="23"/>
        <v>0.29900000000000004</v>
      </c>
      <c r="F94" s="1">
        <f t="shared" ref="E94:Q109" si="69">0.9*ROUND(_xlfn.NORM.DIST(F$8,$X94+SIGN(F$8)*-0.68*$E$7,$E$7,FALSE),2)+0.1*ROUND(_xlfn.NORM.DIST(F$8,$X94+SIGN(F$8)*-0.68*$G$7,$G$7,FALSE),2)</f>
        <v>0.35500000000000004</v>
      </c>
      <c r="G94" s="1">
        <f t="shared" si="69"/>
        <v>0.16600000000000004</v>
      </c>
      <c r="H94" s="1">
        <f t="shared" si="69"/>
        <v>0.04</v>
      </c>
      <c r="I94" s="1">
        <f t="shared" si="69"/>
        <v>1.1000000000000001E-2</v>
      </c>
      <c r="J94" s="1">
        <f t="shared" si="69"/>
        <v>3.0000000000000001E-3</v>
      </c>
      <c r="K94" s="1">
        <f t="shared" si="69"/>
        <v>3.0000000000000001E-3</v>
      </c>
      <c r="L94" s="1">
        <f t="shared" si="69"/>
        <v>0</v>
      </c>
      <c r="M94" s="1">
        <f t="shared" si="69"/>
        <v>0</v>
      </c>
      <c r="N94" s="1">
        <f t="shared" si="69"/>
        <v>0</v>
      </c>
      <c r="O94" s="1">
        <f t="shared" si="69"/>
        <v>0</v>
      </c>
      <c r="P94" s="1">
        <f t="shared" si="69"/>
        <v>0</v>
      </c>
      <c r="Q94" s="1">
        <f t="shared" si="69"/>
        <v>0</v>
      </c>
      <c r="R94" s="14">
        <v>270</v>
      </c>
      <c r="S94" s="14">
        <v>5</v>
      </c>
      <c r="T94" s="14">
        <f t="shared" si="33"/>
        <v>-1.9134171618254476</v>
      </c>
      <c r="U94" s="14">
        <f t="shared" si="34"/>
        <v>-9.1886134118146501E-16</v>
      </c>
      <c r="V94" s="14">
        <f t="shared" si="35"/>
        <v>1.9134171618254501</v>
      </c>
      <c r="W94" s="14">
        <f t="shared" si="36"/>
        <v>-4.6193976625564339</v>
      </c>
      <c r="X94" s="14">
        <f t="shared" si="37"/>
        <v>-5</v>
      </c>
      <c r="Y94" s="14">
        <f t="shared" si="38"/>
        <v>-4.619397662556433</v>
      </c>
      <c r="Z94">
        <f t="shared" si="30"/>
        <v>0.97500000000000009</v>
      </c>
    </row>
    <row r="95" spans="1:26" x14ac:dyDescent="0.25">
      <c r="A95" s="2">
        <v>34</v>
      </c>
      <c r="B95" s="2" t="str">
        <f t="shared" ref="B95:C95" si="70">B44</f>
        <v>gale northeasterlies</v>
      </c>
      <c r="C95" s="2" t="str">
        <f t="shared" si="70"/>
        <v>wind</v>
      </c>
      <c r="D95" s="1">
        <f t="shared" ref="D95:D109" si="71">0.9*ROUND(_xlfn.NORM.DIST(D$8,$X95+SIGN(D$8)*-0.68*$E$7,$E$7,FALSE),2)+0.1*ROUND(_xlfn.NORM.DIST(D$8,$X95+SIGN(D$8)*-0.68*$G$7,$G$7,FALSE),2)</f>
        <v>4.0000000000000001E-3</v>
      </c>
      <c r="E95" s="1">
        <f t="shared" si="69"/>
        <v>4.3000000000000003E-2</v>
      </c>
      <c r="F95" s="1">
        <f t="shared" si="69"/>
        <v>0.19800000000000001</v>
      </c>
      <c r="G95" s="1">
        <f t="shared" si="69"/>
        <v>0.36300000000000004</v>
      </c>
      <c r="H95" s="1">
        <f t="shared" si="69"/>
        <v>0.26500000000000007</v>
      </c>
      <c r="I95" s="1">
        <f t="shared" si="69"/>
        <v>7.6000000000000012E-2</v>
      </c>
      <c r="J95" s="1">
        <f t="shared" si="69"/>
        <v>7.000000000000001E-3</v>
      </c>
      <c r="K95" s="1">
        <f t="shared" si="69"/>
        <v>7.000000000000001E-3</v>
      </c>
      <c r="L95" s="1">
        <f t="shared" si="69"/>
        <v>1E-3</v>
      </c>
      <c r="M95" s="1">
        <f t="shared" si="69"/>
        <v>1E-3</v>
      </c>
      <c r="N95" s="1">
        <f t="shared" si="69"/>
        <v>0</v>
      </c>
      <c r="O95" s="1">
        <f t="shared" si="69"/>
        <v>0</v>
      </c>
      <c r="P95" s="1">
        <f t="shared" si="69"/>
        <v>0</v>
      </c>
      <c r="Q95" s="1">
        <f t="shared" si="69"/>
        <v>0</v>
      </c>
      <c r="R95" s="14">
        <v>225</v>
      </c>
      <c r="S95" s="14">
        <v>5</v>
      </c>
      <c r="T95" s="14">
        <f t="shared" si="33"/>
        <v>-4.6193976625564348</v>
      </c>
      <c r="U95" s="14">
        <f t="shared" si="34"/>
        <v>-3.5355339059327386</v>
      </c>
      <c r="V95" s="14">
        <f t="shared" si="35"/>
        <v>-1.9134171618254476</v>
      </c>
      <c r="W95" s="14">
        <f t="shared" si="36"/>
        <v>-1.9134171618254461</v>
      </c>
      <c r="X95" s="14">
        <f t="shared" si="37"/>
        <v>-3.5355339059327373</v>
      </c>
      <c r="Y95" s="14">
        <f t="shared" si="38"/>
        <v>-4.6193976625564339</v>
      </c>
      <c r="Z95">
        <f t="shared" si="30"/>
        <v>0.9650000000000003</v>
      </c>
    </row>
    <row r="96" spans="1:26" x14ac:dyDescent="0.25">
      <c r="A96" s="2">
        <v>35</v>
      </c>
      <c r="B96" s="2" t="str">
        <f t="shared" ref="B96:C96" si="72">B45</f>
        <v>gale easterlies</v>
      </c>
      <c r="C96" s="2" t="str">
        <f t="shared" si="72"/>
        <v>wind</v>
      </c>
      <c r="D96" s="1">
        <f t="shared" si="71"/>
        <v>0</v>
      </c>
      <c r="E96" s="1">
        <f t="shared" si="69"/>
        <v>1E-3</v>
      </c>
      <c r="F96" s="1">
        <f t="shared" si="69"/>
        <v>2E-3</v>
      </c>
      <c r="G96" s="1">
        <f t="shared" si="69"/>
        <v>3.0000000000000001E-3</v>
      </c>
      <c r="H96" s="1">
        <f t="shared" si="69"/>
        <v>1.4000000000000002E-2</v>
      </c>
      <c r="I96" s="1">
        <f t="shared" si="69"/>
        <v>9.8000000000000004E-2</v>
      </c>
      <c r="J96" s="1">
        <f t="shared" si="69"/>
        <v>0.37300000000000005</v>
      </c>
      <c r="K96" s="1">
        <f t="shared" si="69"/>
        <v>0.37300000000000005</v>
      </c>
      <c r="L96" s="1">
        <f t="shared" si="69"/>
        <v>9.8000000000000004E-2</v>
      </c>
      <c r="M96" s="1">
        <f t="shared" si="69"/>
        <v>1.4000000000000002E-2</v>
      </c>
      <c r="N96" s="1">
        <f t="shared" si="69"/>
        <v>3.0000000000000001E-3</v>
      </c>
      <c r="O96" s="1">
        <f t="shared" si="69"/>
        <v>2E-3</v>
      </c>
      <c r="P96" s="1">
        <f t="shared" si="69"/>
        <v>1E-3</v>
      </c>
      <c r="Q96" s="1">
        <f t="shared" si="69"/>
        <v>0</v>
      </c>
      <c r="R96" s="14">
        <v>180</v>
      </c>
      <c r="S96" s="14">
        <v>5</v>
      </c>
      <c r="T96" s="14">
        <f t="shared" si="33"/>
        <v>-4.6193976625564339</v>
      </c>
      <c r="U96" s="14">
        <f t="shared" si="34"/>
        <v>-5</v>
      </c>
      <c r="V96" s="14">
        <f t="shared" si="35"/>
        <v>-4.6193976625564348</v>
      </c>
      <c r="W96" s="14">
        <f t="shared" si="36"/>
        <v>1.9134171618254494</v>
      </c>
      <c r="X96" s="14">
        <f t="shared" si="37"/>
        <v>6.1257422745431001E-16</v>
      </c>
      <c r="Y96" s="14">
        <f t="shared" si="38"/>
        <v>-1.9134171618254461</v>
      </c>
      <c r="Z96">
        <f t="shared" si="30"/>
        <v>0.9820000000000001</v>
      </c>
    </row>
    <row r="97" spans="1:26" x14ac:dyDescent="0.25">
      <c r="A97" s="2">
        <v>36</v>
      </c>
      <c r="B97" s="2" t="str">
        <f t="shared" ref="B97:C97" si="73">B46</f>
        <v>gale southeasterlies</v>
      </c>
      <c r="C97" s="2" t="str">
        <f t="shared" si="73"/>
        <v>wind</v>
      </c>
      <c r="D97" s="1">
        <f t="shared" si="71"/>
        <v>0</v>
      </c>
      <c r="E97" s="1">
        <f t="shared" si="69"/>
        <v>0</v>
      </c>
      <c r="F97" s="1">
        <f t="shared" si="69"/>
        <v>0</v>
      </c>
      <c r="G97" s="1">
        <f t="shared" si="69"/>
        <v>0</v>
      </c>
      <c r="H97" s="1">
        <f t="shared" si="69"/>
        <v>1E-3</v>
      </c>
      <c r="I97" s="1">
        <f t="shared" si="69"/>
        <v>1E-3</v>
      </c>
      <c r="J97" s="1">
        <f t="shared" si="69"/>
        <v>7.000000000000001E-3</v>
      </c>
      <c r="K97" s="1">
        <f t="shared" si="69"/>
        <v>7.000000000000001E-3</v>
      </c>
      <c r="L97" s="1">
        <f t="shared" si="69"/>
        <v>7.6000000000000012E-2</v>
      </c>
      <c r="M97" s="1">
        <f t="shared" si="69"/>
        <v>0.26500000000000007</v>
      </c>
      <c r="N97" s="1">
        <f t="shared" si="69"/>
        <v>0.36300000000000004</v>
      </c>
      <c r="O97" s="1">
        <f t="shared" si="69"/>
        <v>0.19800000000000001</v>
      </c>
      <c r="P97" s="1">
        <f t="shared" si="69"/>
        <v>4.3000000000000003E-2</v>
      </c>
      <c r="Q97" s="1">
        <f t="shared" si="69"/>
        <v>4.0000000000000001E-3</v>
      </c>
      <c r="R97" s="14">
        <v>135</v>
      </c>
      <c r="S97" s="14">
        <v>5</v>
      </c>
      <c r="T97" s="14">
        <f t="shared" si="33"/>
        <v>-1.9134171618254485</v>
      </c>
      <c r="U97" s="14">
        <f t="shared" si="34"/>
        <v>-3.5355339059327373</v>
      </c>
      <c r="V97" s="14">
        <f t="shared" si="35"/>
        <v>-4.6193976625564339</v>
      </c>
      <c r="W97" s="14">
        <f t="shared" si="36"/>
        <v>4.6193976625564339</v>
      </c>
      <c r="X97" s="14">
        <f t="shared" si="37"/>
        <v>3.5355339059327378</v>
      </c>
      <c r="Y97" s="14">
        <f t="shared" si="38"/>
        <v>1.9134171618254494</v>
      </c>
      <c r="Z97">
        <f t="shared" si="30"/>
        <v>0.96500000000000019</v>
      </c>
    </row>
    <row r="98" spans="1:26" x14ac:dyDescent="0.25">
      <c r="A98" s="2">
        <v>37</v>
      </c>
      <c r="B98" s="2" t="str">
        <f t="shared" ref="B98:C98" si="74">B47</f>
        <v>gale southerlies</v>
      </c>
      <c r="C98" s="2" t="str">
        <f t="shared" si="74"/>
        <v>wind</v>
      </c>
      <c r="D98" s="1">
        <f t="shared" si="71"/>
        <v>0</v>
      </c>
      <c r="E98" s="1">
        <f t="shared" si="69"/>
        <v>0</v>
      </c>
      <c r="F98" s="1">
        <f t="shared" si="69"/>
        <v>0</v>
      </c>
      <c r="G98" s="1">
        <f t="shared" si="69"/>
        <v>0</v>
      </c>
      <c r="H98" s="1">
        <f t="shared" si="69"/>
        <v>0</v>
      </c>
      <c r="I98" s="1">
        <f t="shared" si="69"/>
        <v>0</v>
      </c>
      <c r="J98" s="1">
        <f t="shared" si="69"/>
        <v>3.0000000000000001E-3</v>
      </c>
      <c r="K98" s="1">
        <f t="shared" si="69"/>
        <v>3.0000000000000001E-3</v>
      </c>
      <c r="L98" s="1">
        <f t="shared" si="69"/>
        <v>1.1000000000000001E-2</v>
      </c>
      <c r="M98" s="1">
        <f t="shared" si="69"/>
        <v>0.04</v>
      </c>
      <c r="N98" s="1">
        <f t="shared" si="69"/>
        <v>0.16600000000000004</v>
      </c>
      <c r="O98" s="1">
        <f t="shared" si="69"/>
        <v>0.35500000000000004</v>
      </c>
      <c r="P98" s="1">
        <f t="shared" si="69"/>
        <v>0.29900000000000004</v>
      </c>
      <c r="Q98" s="1">
        <f t="shared" si="69"/>
        <v>9.8000000000000004E-2</v>
      </c>
      <c r="R98" s="14">
        <v>90</v>
      </c>
      <c r="S98" s="14">
        <v>5</v>
      </c>
      <c r="T98" s="14">
        <f t="shared" si="33"/>
        <v>1.9134171618254492</v>
      </c>
      <c r="U98" s="14">
        <f t="shared" si="34"/>
        <v>3.06287113727155E-16</v>
      </c>
      <c r="V98" s="14">
        <f t="shared" si="35"/>
        <v>-1.9134171618254485</v>
      </c>
      <c r="W98" s="14">
        <f t="shared" si="36"/>
        <v>4.6193976625564339</v>
      </c>
      <c r="X98" s="14">
        <f t="shared" si="37"/>
        <v>5</v>
      </c>
      <c r="Y98" s="14">
        <f t="shared" si="38"/>
        <v>4.6193976625564339</v>
      </c>
      <c r="Z98">
        <f t="shared" si="30"/>
        <v>0.97500000000000009</v>
      </c>
    </row>
    <row r="99" spans="1:26" x14ac:dyDescent="0.25">
      <c r="A99" s="2">
        <v>38</v>
      </c>
      <c r="B99" s="2" t="str">
        <f t="shared" ref="B99:C99" si="75">B48</f>
        <v>gale southwesterlies</v>
      </c>
      <c r="C99" s="2" t="str">
        <f t="shared" si="75"/>
        <v>wind</v>
      </c>
      <c r="D99" s="1">
        <f t="shared" si="71"/>
        <v>0</v>
      </c>
      <c r="E99" s="1">
        <f t="shared" si="69"/>
        <v>0</v>
      </c>
      <c r="F99" s="1">
        <f t="shared" si="69"/>
        <v>0</v>
      </c>
      <c r="G99" s="1">
        <f t="shared" si="69"/>
        <v>0</v>
      </c>
      <c r="H99" s="1">
        <f t="shared" si="69"/>
        <v>1E-3</v>
      </c>
      <c r="I99" s="1">
        <f t="shared" si="69"/>
        <v>1E-3</v>
      </c>
      <c r="J99" s="1">
        <f t="shared" si="69"/>
        <v>7.000000000000001E-3</v>
      </c>
      <c r="K99" s="1">
        <f t="shared" si="69"/>
        <v>7.000000000000001E-3</v>
      </c>
      <c r="L99" s="1">
        <f t="shared" si="69"/>
        <v>7.6000000000000012E-2</v>
      </c>
      <c r="M99" s="1">
        <f t="shared" si="69"/>
        <v>0.26500000000000007</v>
      </c>
      <c r="N99" s="1">
        <f t="shared" si="69"/>
        <v>0.36300000000000004</v>
      </c>
      <c r="O99" s="1">
        <f t="shared" si="69"/>
        <v>0.19800000000000001</v>
      </c>
      <c r="P99" s="1">
        <f t="shared" si="69"/>
        <v>4.3000000000000003E-2</v>
      </c>
      <c r="Q99" s="1">
        <f t="shared" si="69"/>
        <v>4.0000000000000001E-3</v>
      </c>
      <c r="R99" s="14">
        <v>45</v>
      </c>
      <c r="S99" s="14">
        <v>5</v>
      </c>
      <c r="T99" s="14">
        <f t="shared" si="33"/>
        <v>4.6193976625564339</v>
      </c>
      <c r="U99" s="14">
        <f t="shared" si="34"/>
        <v>3.5355339059327378</v>
      </c>
      <c r="V99" s="14">
        <f t="shared" si="35"/>
        <v>1.9134171618254492</v>
      </c>
      <c r="W99" s="14">
        <f t="shared" si="36"/>
        <v>1.913417161825449</v>
      </c>
      <c r="X99" s="14">
        <f t="shared" si="37"/>
        <v>3.5355339059327373</v>
      </c>
      <c r="Y99" s="14">
        <f t="shared" si="38"/>
        <v>4.6193976625564339</v>
      </c>
      <c r="Z99">
        <f t="shared" si="30"/>
        <v>0.96500000000000019</v>
      </c>
    </row>
    <row r="100" spans="1:26" x14ac:dyDescent="0.25">
      <c r="A100" s="2">
        <v>39</v>
      </c>
      <c r="B100" s="2" t="str">
        <f t="shared" ref="B100:C100" si="76">B49</f>
        <v>gale westerlies</v>
      </c>
      <c r="C100" s="2" t="str">
        <f t="shared" si="76"/>
        <v>wind</v>
      </c>
      <c r="D100" s="1">
        <f t="shared" si="71"/>
        <v>0</v>
      </c>
      <c r="E100" s="1">
        <f t="shared" si="69"/>
        <v>1E-3</v>
      </c>
      <c r="F100" s="1">
        <f t="shared" si="69"/>
        <v>2E-3</v>
      </c>
      <c r="G100" s="1">
        <f t="shared" si="69"/>
        <v>3.0000000000000001E-3</v>
      </c>
      <c r="H100" s="1">
        <f t="shared" si="69"/>
        <v>1.4000000000000002E-2</v>
      </c>
      <c r="I100" s="1">
        <f t="shared" si="69"/>
        <v>9.8000000000000004E-2</v>
      </c>
      <c r="J100" s="1">
        <f t="shared" si="69"/>
        <v>0.37300000000000005</v>
      </c>
      <c r="K100" s="1">
        <f t="shared" si="69"/>
        <v>0.37300000000000005</v>
      </c>
      <c r="L100" s="1">
        <f t="shared" si="69"/>
        <v>9.8000000000000004E-2</v>
      </c>
      <c r="M100" s="1">
        <f t="shared" si="69"/>
        <v>1.4000000000000002E-2</v>
      </c>
      <c r="N100" s="1">
        <f t="shared" si="69"/>
        <v>3.0000000000000001E-3</v>
      </c>
      <c r="O100" s="1">
        <f t="shared" si="69"/>
        <v>2E-3</v>
      </c>
      <c r="P100" s="1">
        <f t="shared" si="69"/>
        <v>1E-3</v>
      </c>
      <c r="Q100" s="1">
        <f t="shared" si="69"/>
        <v>0</v>
      </c>
      <c r="R100" s="14">
        <v>0</v>
      </c>
      <c r="S100" s="14">
        <v>5</v>
      </c>
      <c r="T100" s="14">
        <f t="shared" si="33"/>
        <v>4.6193976625564339</v>
      </c>
      <c r="U100" s="14">
        <f t="shared" si="34"/>
        <v>5</v>
      </c>
      <c r="V100" s="14">
        <f t="shared" si="35"/>
        <v>4.6193976625564339</v>
      </c>
      <c r="W100" s="14">
        <f t="shared" si="36"/>
        <v>-1.913417161825449</v>
      </c>
      <c r="X100" s="14">
        <f t="shared" si="37"/>
        <v>0</v>
      </c>
      <c r="Y100" s="14">
        <f t="shared" si="38"/>
        <v>1.913417161825449</v>
      </c>
      <c r="Z100">
        <f t="shared" si="30"/>
        <v>0.9820000000000001</v>
      </c>
    </row>
    <row r="101" spans="1:26" x14ac:dyDescent="0.25">
      <c r="A101" s="2">
        <v>40</v>
      </c>
      <c r="B101" s="2" t="str">
        <f t="shared" ref="B101:C101" si="77">B50</f>
        <v>gale northwesterlies</v>
      </c>
      <c r="C101" s="2" t="str">
        <f t="shared" si="77"/>
        <v>wind</v>
      </c>
      <c r="D101" s="1">
        <f t="shared" si="71"/>
        <v>4.0000000000000001E-3</v>
      </c>
      <c r="E101" s="1">
        <f t="shared" si="69"/>
        <v>4.3000000000000003E-2</v>
      </c>
      <c r="F101" s="1">
        <f t="shared" si="69"/>
        <v>0.19800000000000001</v>
      </c>
      <c r="G101" s="1">
        <f t="shared" si="69"/>
        <v>0.36300000000000004</v>
      </c>
      <c r="H101" s="1">
        <f t="shared" si="69"/>
        <v>0.26500000000000007</v>
      </c>
      <c r="I101" s="1">
        <f t="shared" si="69"/>
        <v>7.6000000000000012E-2</v>
      </c>
      <c r="J101" s="1">
        <f t="shared" si="69"/>
        <v>7.000000000000001E-3</v>
      </c>
      <c r="K101" s="1">
        <f t="shared" si="69"/>
        <v>7.000000000000001E-3</v>
      </c>
      <c r="L101" s="1">
        <f t="shared" si="69"/>
        <v>1E-3</v>
      </c>
      <c r="M101" s="1">
        <f t="shared" si="69"/>
        <v>1E-3</v>
      </c>
      <c r="N101" s="1">
        <f t="shared" si="69"/>
        <v>0</v>
      </c>
      <c r="O101" s="1">
        <f t="shared" si="69"/>
        <v>0</v>
      </c>
      <c r="P101" s="1">
        <f t="shared" si="69"/>
        <v>0</v>
      </c>
      <c r="Q101" s="1">
        <f t="shared" si="69"/>
        <v>0</v>
      </c>
      <c r="R101" s="14">
        <v>-45</v>
      </c>
      <c r="S101" s="14">
        <v>5</v>
      </c>
      <c r="T101" s="14">
        <f t="shared" si="33"/>
        <v>1.9134171618254492</v>
      </c>
      <c r="U101" s="14">
        <f t="shared" si="34"/>
        <v>3.5355339059327378</v>
      </c>
      <c r="V101" s="14">
        <f t="shared" si="35"/>
        <v>4.6193976625564339</v>
      </c>
      <c r="W101" s="14">
        <f t="shared" si="36"/>
        <v>-4.6193976625564339</v>
      </c>
      <c r="X101" s="14">
        <f t="shared" si="37"/>
        <v>-3.5355339059327373</v>
      </c>
      <c r="Y101" s="14">
        <f t="shared" si="38"/>
        <v>-1.913417161825449</v>
      </c>
      <c r="Z101">
        <f t="shared" si="30"/>
        <v>0.9650000000000003</v>
      </c>
    </row>
    <row r="102" spans="1:26" x14ac:dyDescent="0.25">
      <c r="A102" s="2">
        <v>41</v>
      </c>
      <c r="B102" s="2" t="str">
        <f t="shared" ref="B102:C102" si="78">B51</f>
        <v>severe gale northerlies</v>
      </c>
      <c r="C102" s="2" t="str">
        <f t="shared" si="78"/>
        <v>wind</v>
      </c>
      <c r="D102" s="1">
        <f t="shared" si="71"/>
        <v>0.29900000000000004</v>
      </c>
      <c r="E102" s="1">
        <f t="shared" si="69"/>
        <v>0.35500000000000004</v>
      </c>
      <c r="F102" s="1">
        <f t="shared" si="69"/>
        <v>0.16600000000000004</v>
      </c>
      <c r="G102" s="1">
        <f t="shared" si="69"/>
        <v>0.04</v>
      </c>
      <c r="H102" s="1">
        <f t="shared" si="69"/>
        <v>1.1000000000000001E-2</v>
      </c>
      <c r="I102" s="1">
        <f t="shared" si="69"/>
        <v>8.0000000000000002E-3</v>
      </c>
      <c r="J102" s="1">
        <f t="shared" si="69"/>
        <v>2E-3</v>
      </c>
      <c r="K102" s="1">
        <f t="shared" si="69"/>
        <v>2E-3</v>
      </c>
      <c r="L102" s="1">
        <f t="shared" si="69"/>
        <v>0</v>
      </c>
      <c r="M102" s="1">
        <f t="shared" si="69"/>
        <v>0</v>
      </c>
      <c r="N102" s="1">
        <f t="shared" si="69"/>
        <v>0</v>
      </c>
      <c r="O102" s="1">
        <f t="shared" si="69"/>
        <v>0</v>
      </c>
      <c r="P102" s="1">
        <f t="shared" si="69"/>
        <v>0</v>
      </c>
      <c r="Q102" s="1">
        <f t="shared" si="69"/>
        <v>0</v>
      </c>
      <c r="R102" s="14">
        <v>270</v>
      </c>
      <c r="S102" s="14">
        <v>6</v>
      </c>
      <c r="T102" s="14">
        <f t="shared" si="33"/>
        <v>-2.2961005941905368</v>
      </c>
      <c r="U102" s="14">
        <f t="shared" si="34"/>
        <v>-1.102633609417758E-15</v>
      </c>
      <c r="V102" s="14">
        <f t="shared" si="35"/>
        <v>2.2961005941905399</v>
      </c>
      <c r="W102" s="14">
        <f t="shared" si="36"/>
        <v>-5.5432771950677209</v>
      </c>
      <c r="X102" s="14">
        <f t="shared" si="37"/>
        <v>-6</v>
      </c>
      <c r="Y102" s="14">
        <f t="shared" si="38"/>
        <v>-5.54327719506772</v>
      </c>
      <c r="Z102">
        <f t="shared" si="30"/>
        <v>0.88300000000000023</v>
      </c>
    </row>
    <row r="103" spans="1:26" x14ac:dyDescent="0.25">
      <c r="A103" s="2">
        <v>42</v>
      </c>
      <c r="B103" s="2" t="str">
        <f t="shared" ref="B103:C103" si="79">B52</f>
        <v>severe gale northeasterlies</v>
      </c>
      <c r="C103" s="2" t="str">
        <f t="shared" si="79"/>
        <v>wind</v>
      </c>
      <c r="D103" s="1">
        <f t="shared" si="71"/>
        <v>2.4E-2</v>
      </c>
      <c r="E103" s="1">
        <f t="shared" si="69"/>
        <v>0.13500000000000004</v>
      </c>
      <c r="F103" s="1">
        <f t="shared" si="69"/>
        <v>0.33500000000000002</v>
      </c>
      <c r="G103" s="1">
        <f t="shared" si="69"/>
        <v>0.31900000000000006</v>
      </c>
      <c r="H103" s="1">
        <f t="shared" si="69"/>
        <v>0.121</v>
      </c>
      <c r="I103" s="1">
        <f t="shared" si="69"/>
        <v>2.1000000000000001E-2</v>
      </c>
      <c r="J103" s="1">
        <f t="shared" si="69"/>
        <v>5.000000000000001E-3</v>
      </c>
      <c r="K103" s="1">
        <f t="shared" si="69"/>
        <v>5.000000000000001E-3</v>
      </c>
      <c r="L103" s="1">
        <f t="shared" si="69"/>
        <v>1E-3</v>
      </c>
      <c r="M103" s="1">
        <f t="shared" si="69"/>
        <v>0</v>
      </c>
      <c r="N103" s="1">
        <f t="shared" si="69"/>
        <v>0</v>
      </c>
      <c r="O103" s="1">
        <f t="shared" si="69"/>
        <v>0</v>
      </c>
      <c r="P103" s="1">
        <f t="shared" si="69"/>
        <v>0</v>
      </c>
      <c r="Q103" s="1">
        <f t="shared" si="69"/>
        <v>0</v>
      </c>
      <c r="R103" s="14">
        <v>225</v>
      </c>
      <c r="S103" s="14">
        <v>6</v>
      </c>
      <c r="T103" s="14">
        <f t="shared" si="33"/>
        <v>-5.5432771950677218</v>
      </c>
      <c r="U103" s="14">
        <f t="shared" si="34"/>
        <v>-4.2426406871192857</v>
      </c>
      <c r="V103" s="14">
        <f t="shared" si="35"/>
        <v>-2.2961005941905368</v>
      </c>
      <c r="W103" s="14">
        <f t="shared" si="36"/>
        <v>-2.2961005941905355</v>
      </c>
      <c r="X103" s="14">
        <f t="shared" si="37"/>
        <v>-4.2426406871192848</v>
      </c>
      <c r="Y103" s="14">
        <f t="shared" si="38"/>
        <v>-5.5432771950677209</v>
      </c>
      <c r="Z103">
        <f t="shared" si="30"/>
        <v>0.96600000000000019</v>
      </c>
    </row>
    <row r="104" spans="1:26" x14ac:dyDescent="0.25">
      <c r="A104" s="2">
        <v>43</v>
      </c>
      <c r="B104" s="2" t="str">
        <f t="shared" ref="B104:C104" si="80">B53</f>
        <v>severe gale easterlies</v>
      </c>
      <c r="C104" s="2" t="str">
        <f t="shared" si="80"/>
        <v>wind</v>
      </c>
      <c r="D104" s="1">
        <f t="shared" si="71"/>
        <v>0</v>
      </c>
      <c r="E104" s="1">
        <f t="shared" si="69"/>
        <v>1E-3</v>
      </c>
      <c r="F104" s="1">
        <f t="shared" si="69"/>
        <v>2E-3</v>
      </c>
      <c r="G104" s="1">
        <f t="shared" si="69"/>
        <v>3.0000000000000001E-3</v>
      </c>
      <c r="H104" s="1">
        <f t="shared" si="69"/>
        <v>1.4000000000000002E-2</v>
      </c>
      <c r="I104" s="1">
        <f t="shared" si="69"/>
        <v>9.8000000000000004E-2</v>
      </c>
      <c r="J104" s="1">
        <f t="shared" si="69"/>
        <v>0.37300000000000005</v>
      </c>
      <c r="K104" s="1">
        <f t="shared" si="69"/>
        <v>0.37300000000000005</v>
      </c>
      <c r="L104" s="1">
        <f t="shared" si="69"/>
        <v>9.8000000000000004E-2</v>
      </c>
      <c r="M104" s="1">
        <f t="shared" si="69"/>
        <v>1.4000000000000002E-2</v>
      </c>
      <c r="N104" s="1">
        <f t="shared" si="69"/>
        <v>3.0000000000000001E-3</v>
      </c>
      <c r="O104" s="1">
        <f t="shared" si="69"/>
        <v>2E-3</v>
      </c>
      <c r="P104" s="1">
        <f t="shared" si="69"/>
        <v>1E-3</v>
      </c>
      <c r="Q104" s="1">
        <f t="shared" si="69"/>
        <v>0</v>
      </c>
      <c r="R104" s="14">
        <v>180</v>
      </c>
      <c r="S104" s="14">
        <v>6</v>
      </c>
      <c r="T104" s="14">
        <f t="shared" si="33"/>
        <v>-5.54327719506772</v>
      </c>
      <c r="U104" s="14">
        <f t="shared" si="34"/>
        <v>-6</v>
      </c>
      <c r="V104" s="14">
        <f t="shared" si="35"/>
        <v>-5.5432771950677218</v>
      </c>
      <c r="W104" s="14">
        <f t="shared" si="36"/>
        <v>2.2961005941905395</v>
      </c>
      <c r="X104" s="14">
        <f t="shared" si="37"/>
        <v>7.3508907294517201E-16</v>
      </c>
      <c r="Y104" s="14">
        <f t="shared" si="38"/>
        <v>-2.2961005941905355</v>
      </c>
      <c r="Z104">
        <f t="shared" si="30"/>
        <v>0.9820000000000001</v>
      </c>
    </row>
    <row r="105" spans="1:26" x14ac:dyDescent="0.25">
      <c r="A105" s="2">
        <v>44</v>
      </c>
      <c r="B105" s="2" t="str">
        <f t="shared" ref="B105:C105" si="81">B54</f>
        <v>severe gale southeasterlies</v>
      </c>
      <c r="C105" s="2" t="str">
        <f t="shared" si="81"/>
        <v>wind</v>
      </c>
      <c r="D105" s="1">
        <f t="shared" si="71"/>
        <v>0</v>
      </c>
      <c r="E105" s="1">
        <f t="shared" si="69"/>
        <v>0</v>
      </c>
      <c r="F105" s="1">
        <f t="shared" si="69"/>
        <v>0</v>
      </c>
      <c r="G105" s="1">
        <f t="shared" si="69"/>
        <v>0</v>
      </c>
      <c r="H105" s="1">
        <f t="shared" si="69"/>
        <v>0</v>
      </c>
      <c r="I105" s="1">
        <f t="shared" si="69"/>
        <v>1E-3</v>
      </c>
      <c r="J105" s="1">
        <f t="shared" si="69"/>
        <v>5.000000000000001E-3</v>
      </c>
      <c r="K105" s="1">
        <f t="shared" si="69"/>
        <v>5.000000000000001E-3</v>
      </c>
      <c r="L105" s="1">
        <f t="shared" si="69"/>
        <v>2.1000000000000001E-2</v>
      </c>
      <c r="M105" s="1">
        <f t="shared" si="69"/>
        <v>0.121</v>
      </c>
      <c r="N105" s="1">
        <f t="shared" si="69"/>
        <v>0.31900000000000006</v>
      </c>
      <c r="O105" s="1">
        <f t="shared" si="69"/>
        <v>0.33500000000000002</v>
      </c>
      <c r="P105" s="1">
        <f t="shared" si="69"/>
        <v>0.13500000000000004</v>
      </c>
      <c r="Q105" s="1">
        <f t="shared" si="69"/>
        <v>2.4E-2</v>
      </c>
      <c r="R105" s="14">
        <v>135</v>
      </c>
      <c r="S105" s="14">
        <v>6</v>
      </c>
      <c r="T105" s="14">
        <f t="shared" si="33"/>
        <v>-2.2961005941905386</v>
      </c>
      <c r="U105" s="14">
        <f t="shared" si="34"/>
        <v>-4.2426406871192848</v>
      </c>
      <c r="V105" s="14">
        <f t="shared" si="35"/>
        <v>-5.54327719506772</v>
      </c>
      <c r="W105" s="14">
        <f t="shared" si="36"/>
        <v>5.54327719506772</v>
      </c>
      <c r="X105" s="14">
        <f t="shared" si="37"/>
        <v>4.2426406871192857</v>
      </c>
      <c r="Y105" s="14">
        <f t="shared" si="38"/>
        <v>2.2961005941905395</v>
      </c>
      <c r="Z105">
        <f t="shared" si="30"/>
        <v>0.96600000000000019</v>
      </c>
    </row>
    <row r="106" spans="1:26" x14ac:dyDescent="0.25">
      <c r="A106" s="2">
        <v>45</v>
      </c>
      <c r="B106" s="2" t="str">
        <f t="shared" ref="B106:C106" si="82">B55</f>
        <v>severe gale southerlies</v>
      </c>
      <c r="C106" s="2" t="str">
        <f t="shared" si="82"/>
        <v>wind</v>
      </c>
      <c r="D106" s="1">
        <f t="shared" si="71"/>
        <v>0</v>
      </c>
      <c r="E106" s="1">
        <f t="shared" si="69"/>
        <v>0</v>
      </c>
      <c r="F106" s="1">
        <f t="shared" si="69"/>
        <v>0</v>
      </c>
      <c r="G106" s="1">
        <f t="shared" si="69"/>
        <v>0</v>
      </c>
      <c r="H106" s="1">
        <f t="shared" si="69"/>
        <v>0</v>
      </c>
      <c r="I106" s="1">
        <f t="shared" si="69"/>
        <v>0</v>
      </c>
      <c r="J106" s="1">
        <f t="shared" si="69"/>
        <v>2E-3</v>
      </c>
      <c r="K106" s="1">
        <f t="shared" si="69"/>
        <v>2E-3</v>
      </c>
      <c r="L106" s="1">
        <f t="shared" si="69"/>
        <v>8.0000000000000002E-3</v>
      </c>
      <c r="M106" s="1">
        <f t="shared" si="69"/>
        <v>1.1000000000000001E-2</v>
      </c>
      <c r="N106" s="1">
        <f t="shared" si="69"/>
        <v>0.04</v>
      </c>
      <c r="O106" s="1">
        <f t="shared" si="69"/>
        <v>0.16600000000000004</v>
      </c>
      <c r="P106" s="1">
        <f t="shared" si="69"/>
        <v>0.35500000000000004</v>
      </c>
      <c r="Q106" s="1">
        <f t="shared" si="69"/>
        <v>0.29900000000000004</v>
      </c>
      <c r="R106" s="14">
        <v>90</v>
      </c>
      <c r="S106" s="14">
        <v>6</v>
      </c>
      <c r="T106" s="14">
        <f t="shared" si="33"/>
        <v>2.296100594190539</v>
      </c>
      <c r="U106" s="14">
        <f t="shared" si="34"/>
        <v>3.67544536472586E-16</v>
      </c>
      <c r="V106" s="14">
        <f t="shared" si="35"/>
        <v>-2.2961005941905386</v>
      </c>
      <c r="W106" s="14">
        <f t="shared" si="36"/>
        <v>5.54327719506772</v>
      </c>
      <c r="X106" s="14">
        <f t="shared" si="37"/>
        <v>6</v>
      </c>
      <c r="Y106" s="14">
        <f t="shared" si="38"/>
        <v>5.54327719506772</v>
      </c>
      <c r="Z106">
        <f t="shared" si="30"/>
        <v>0.88300000000000012</v>
      </c>
    </row>
    <row r="107" spans="1:26" x14ac:dyDescent="0.25">
      <c r="A107" s="2">
        <v>46</v>
      </c>
      <c r="B107" s="2" t="str">
        <f t="shared" ref="B107:C107" si="83">B56</f>
        <v>severe gale southwesterlies</v>
      </c>
      <c r="C107" s="2" t="str">
        <f t="shared" si="83"/>
        <v>wind</v>
      </c>
      <c r="D107" s="1">
        <f t="shared" si="71"/>
        <v>0</v>
      </c>
      <c r="E107" s="1">
        <f t="shared" si="69"/>
        <v>0</v>
      </c>
      <c r="F107" s="1">
        <f t="shared" si="69"/>
        <v>0</v>
      </c>
      <c r="G107" s="1">
        <f t="shared" si="69"/>
        <v>0</v>
      </c>
      <c r="H107" s="1">
        <f t="shared" si="69"/>
        <v>0</v>
      </c>
      <c r="I107" s="1">
        <f t="shared" si="69"/>
        <v>1E-3</v>
      </c>
      <c r="J107" s="1">
        <f t="shared" si="69"/>
        <v>5.000000000000001E-3</v>
      </c>
      <c r="K107" s="1">
        <f t="shared" si="69"/>
        <v>5.000000000000001E-3</v>
      </c>
      <c r="L107" s="1">
        <f t="shared" si="69"/>
        <v>2.1000000000000001E-2</v>
      </c>
      <c r="M107" s="1">
        <f t="shared" si="69"/>
        <v>0.121</v>
      </c>
      <c r="N107" s="1">
        <f t="shared" si="69"/>
        <v>0.31900000000000006</v>
      </c>
      <c r="O107" s="1">
        <f t="shared" si="69"/>
        <v>0.33500000000000002</v>
      </c>
      <c r="P107" s="1">
        <f t="shared" si="69"/>
        <v>0.13500000000000004</v>
      </c>
      <c r="Q107" s="1">
        <f t="shared" si="69"/>
        <v>2.4E-2</v>
      </c>
      <c r="R107" s="14">
        <v>45</v>
      </c>
      <c r="S107" s="14">
        <v>6</v>
      </c>
      <c r="T107" s="14">
        <f t="shared" si="33"/>
        <v>5.54327719506772</v>
      </c>
      <c r="U107" s="14">
        <f t="shared" si="34"/>
        <v>4.2426406871192857</v>
      </c>
      <c r="V107" s="14">
        <f t="shared" si="35"/>
        <v>2.296100594190539</v>
      </c>
      <c r="W107" s="14">
        <f t="shared" si="36"/>
        <v>2.2961005941905386</v>
      </c>
      <c r="X107" s="14">
        <f t="shared" si="37"/>
        <v>4.2426406871192848</v>
      </c>
      <c r="Y107" s="14">
        <f t="shared" si="38"/>
        <v>5.54327719506772</v>
      </c>
      <c r="Z107">
        <f t="shared" si="30"/>
        <v>0.96600000000000019</v>
      </c>
    </row>
    <row r="108" spans="1:26" x14ac:dyDescent="0.25">
      <c r="A108" s="2">
        <v>47</v>
      </c>
      <c r="B108" s="2" t="str">
        <f t="shared" ref="B108:C108" si="84">B57</f>
        <v>severe gale westerlies</v>
      </c>
      <c r="C108" s="2" t="str">
        <f t="shared" si="84"/>
        <v>wind</v>
      </c>
      <c r="D108" s="1">
        <f t="shared" si="71"/>
        <v>0</v>
      </c>
      <c r="E108" s="1">
        <f t="shared" si="69"/>
        <v>1E-3</v>
      </c>
      <c r="F108" s="1">
        <f t="shared" si="69"/>
        <v>2E-3</v>
      </c>
      <c r="G108" s="1">
        <f t="shared" si="69"/>
        <v>3.0000000000000001E-3</v>
      </c>
      <c r="H108" s="1">
        <f t="shared" si="69"/>
        <v>1.4000000000000002E-2</v>
      </c>
      <c r="I108" s="1">
        <f t="shared" si="69"/>
        <v>9.8000000000000004E-2</v>
      </c>
      <c r="J108" s="1">
        <f t="shared" si="69"/>
        <v>0.37300000000000005</v>
      </c>
      <c r="K108" s="1">
        <f t="shared" si="69"/>
        <v>0.37300000000000005</v>
      </c>
      <c r="L108" s="1">
        <f t="shared" si="69"/>
        <v>9.8000000000000004E-2</v>
      </c>
      <c r="M108" s="1">
        <f t="shared" si="69"/>
        <v>1.4000000000000002E-2</v>
      </c>
      <c r="N108" s="1">
        <f t="shared" si="69"/>
        <v>3.0000000000000001E-3</v>
      </c>
      <c r="O108" s="1">
        <f t="shared" si="69"/>
        <v>2E-3</v>
      </c>
      <c r="P108" s="1">
        <f t="shared" si="69"/>
        <v>1E-3</v>
      </c>
      <c r="Q108" s="1">
        <f t="shared" si="69"/>
        <v>0</v>
      </c>
      <c r="R108" s="14">
        <v>0</v>
      </c>
      <c r="S108" s="14">
        <v>6</v>
      </c>
      <c r="T108" s="14">
        <f t="shared" si="33"/>
        <v>5.54327719506772</v>
      </c>
      <c r="U108" s="14">
        <f t="shared" si="34"/>
        <v>6</v>
      </c>
      <c r="V108" s="14">
        <f t="shared" si="35"/>
        <v>5.54327719506772</v>
      </c>
      <c r="W108" s="14">
        <f t="shared" si="36"/>
        <v>-2.2961005941905386</v>
      </c>
      <c r="X108" s="14">
        <f t="shared" si="37"/>
        <v>0</v>
      </c>
      <c r="Y108" s="14">
        <f t="shared" si="38"/>
        <v>2.2961005941905386</v>
      </c>
      <c r="Z108">
        <f t="shared" si="30"/>
        <v>0.9820000000000001</v>
      </c>
    </row>
    <row r="109" spans="1:26" x14ac:dyDescent="0.25">
      <c r="A109" s="2">
        <v>48</v>
      </c>
      <c r="B109" s="2" t="str">
        <f t="shared" ref="B109:C109" si="85">B58</f>
        <v>severe gale northwesterlies</v>
      </c>
      <c r="C109" s="2" t="str">
        <f t="shared" si="85"/>
        <v>wind</v>
      </c>
      <c r="D109" s="1">
        <f t="shared" si="71"/>
        <v>2.4E-2</v>
      </c>
      <c r="E109" s="1">
        <f t="shared" si="69"/>
        <v>0.13500000000000004</v>
      </c>
      <c r="F109" s="1">
        <f t="shared" si="69"/>
        <v>0.33500000000000002</v>
      </c>
      <c r="G109" s="1">
        <f t="shared" si="69"/>
        <v>0.31900000000000006</v>
      </c>
      <c r="H109" s="1">
        <f t="shared" si="69"/>
        <v>0.121</v>
      </c>
      <c r="I109" s="1">
        <f t="shared" si="69"/>
        <v>2.1000000000000001E-2</v>
      </c>
      <c r="J109" s="1">
        <f t="shared" si="69"/>
        <v>5.000000000000001E-3</v>
      </c>
      <c r="K109" s="1">
        <f t="shared" si="69"/>
        <v>5.000000000000001E-3</v>
      </c>
      <c r="L109" s="1">
        <f t="shared" si="69"/>
        <v>1E-3</v>
      </c>
      <c r="M109" s="1">
        <f t="shared" si="69"/>
        <v>0</v>
      </c>
      <c r="N109" s="1">
        <f t="shared" si="69"/>
        <v>0</v>
      </c>
      <c r="O109" s="1">
        <f t="shared" si="69"/>
        <v>0</v>
      </c>
      <c r="P109" s="1">
        <f t="shared" si="69"/>
        <v>0</v>
      </c>
      <c r="Q109" s="1">
        <f t="shared" si="69"/>
        <v>0</v>
      </c>
      <c r="R109" s="14">
        <v>-45</v>
      </c>
      <c r="S109" s="14">
        <v>6</v>
      </c>
      <c r="T109" s="14">
        <f t="shared" si="33"/>
        <v>2.296100594190539</v>
      </c>
      <c r="U109" s="14">
        <f t="shared" si="34"/>
        <v>4.2426406871192857</v>
      </c>
      <c r="V109" s="14">
        <f t="shared" si="35"/>
        <v>5.54327719506772</v>
      </c>
      <c r="W109" s="14">
        <f t="shared" si="36"/>
        <v>-5.54327719506772</v>
      </c>
      <c r="X109" s="14">
        <f t="shared" si="37"/>
        <v>-4.2426406871192848</v>
      </c>
      <c r="Y109" s="14">
        <f t="shared" si="38"/>
        <v>-2.2961005941905386</v>
      </c>
      <c r="Z109">
        <f t="shared" si="30"/>
        <v>0.96600000000000019</v>
      </c>
    </row>
    <row r="110" spans="1:26" x14ac:dyDescent="0.25">
      <c r="A110" t="s">
        <v>70</v>
      </c>
    </row>
    <row r="111" spans="1:26" x14ac:dyDescent="0.25">
      <c r="A111" s="3" t="s">
        <v>15</v>
      </c>
      <c r="B111" s="3" t="s">
        <v>18</v>
      </c>
      <c r="C111" s="3" t="s">
        <v>26</v>
      </c>
      <c r="D111" s="3" t="s">
        <v>74</v>
      </c>
      <c r="E111" s="3" t="s">
        <v>75</v>
      </c>
      <c r="F111" s="8" t="s">
        <v>63</v>
      </c>
    </row>
    <row r="112" spans="1:26" x14ac:dyDescent="0.25">
      <c r="A112" s="2">
        <v>0</v>
      </c>
      <c r="B112" s="2" t="str">
        <f>B61</f>
        <v>light winds</v>
      </c>
      <c r="C112" s="2" t="str">
        <f>C61</f>
        <v>none</v>
      </c>
      <c r="D112" s="7">
        <v>0.5</v>
      </c>
      <c r="E112" s="7">
        <v>0.5</v>
      </c>
      <c r="F112" s="8">
        <f>SUM(D112:E112)</f>
        <v>1</v>
      </c>
    </row>
    <row r="113" spans="1:6" x14ac:dyDescent="0.25">
      <c r="A113" s="2">
        <v>1</v>
      </c>
      <c r="B113" s="2" t="str">
        <f t="shared" ref="B113:C113" si="86">B62</f>
        <v>northerly breezes</v>
      </c>
      <c r="C113" s="2" t="str">
        <f t="shared" si="86"/>
        <v>none</v>
      </c>
      <c r="D113" s="7">
        <v>0.5</v>
      </c>
      <c r="E113" s="7">
        <v>0.5</v>
      </c>
      <c r="F113" s="8">
        <f t="shared" ref="F113:F149" si="87">SUM(D113:E113)</f>
        <v>1</v>
      </c>
    </row>
    <row r="114" spans="1:6" x14ac:dyDescent="0.25">
      <c r="A114" s="2">
        <v>2</v>
      </c>
      <c r="B114" s="2" t="str">
        <f t="shared" ref="B114:C114" si="88">B63</f>
        <v>northeasterly breezes</v>
      </c>
      <c r="C114" s="2" t="str">
        <f t="shared" si="88"/>
        <v>none</v>
      </c>
      <c r="D114" s="7">
        <v>0.5</v>
      </c>
      <c r="E114" s="7">
        <v>0.5</v>
      </c>
      <c r="F114" s="8">
        <f t="shared" si="87"/>
        <v>1</v>
      </c>
    </row>
    <row r="115" spans="1:6" x14ac:dyDescent="0.25">
      <c r="A115" s="2">
        <v>3</v>
      </c>
      <c r="B115" s="2" t="str">
        <f t="shared" ref="B115:C115" si="89">B64</f>
        <v>easterly breezes</v>
      </c>
      <c r="C115" s="2" t="str">
        <f t="shared" si="89"/>
        <v>none</v>
      </c>
      <c r="D115" s="7">
        <v>0.5</v>
      </c>
      <c r="E115" s="7">
        <v>0.5</v>
      </c>
      <c r="F115" s="8">
        <f t="shared" si="87"/>
        <v>1</v>
      </c>
    </row>
    <row r="116" spans="1:6" x14ac:dyDescent="0.25">
      <c r="A116" s="2">
        <v>4</v>
      </c>
      <c r="B116" s="2" t="str">
        <f t="shared" ref="B116:C116" si="90">B65</f>
        <v>southeasterly breezes</v>
      </c>
      <c r="C116" s="2" t="str">
        <f t="shared" si="90"/>
        <v>none</v>
      </c>
      <c r="D116" s="7">
        <v>0.5</v>
      </c>
      <c r="E116" s="7">
        <v>0.5</v>
      </c>
      <c r="F116" s="8">
        <f t="shared" si="87"/>
        <v>1</v>
      </c>
    </row>
    <row r="117" spans="1:6" x14ac:dyDescent="0.25">
      <c r="A117" s="2">
        <v>5</v>
      </c>
      <c r="B117" s="2" t="str">
        <f t="shared" ref="B117:C117" si="91">B66</f>
        <v>southerly breezes</v>
      </c>
      <c r="C117" s="2" t="str">
        <f t="shared" si="91"/>
        <v>none</v>
      </c>
      <c r="D117" s="7">
        <v>0.5</v>
      </c>
      <c r="E117" s="7">
        <v>0.5</v>
      </c>
      <c r="F117" s="8">
        <f t="shared" si="87"/>
        <v>1</v>
      </c>
    </row>
    <row r="118" spans="1:6" x14ac:dyDescent="0.25">
      <c r="A118" s="2">
        <v>6</v>
      </c>
      <c r="B118" s="2" t="str">
        <f t="shared" ref="B118:C118" si="92">B67</f>
        <v>southwesterly breezes</v>
      </c>
      <c r="C118" s="2" t="str">
        <f t="shared" si="92"/>
        <v>none</v>
      </c>
      <c r="D118" s="7">
        <v>0.5</v>
      </c>
      <c r="E118" s="7">
        <v>0.5</v>
      </c>
      <c r="F118" s="8">
        <f t="shared" si="87"/>
        <v>1</v>
      </c>
    </row>
    <row r="119" spans="1:6" x14ac:dyDescent="0.25">
      <c r="A119" s="2">
        <v>7</v>
      </c>
      <c r="B119" s="2" t="str">
        <f t="shared" ref="B119:C119" si="93">B68</f>
        <v>westerly breezes</v>
      </c>
      <c r="C119" s="2" t="str">
        <f t="shared" si="93"/>
        <v>none</v>
      </c>
      <c r="D119" s="7">
        <v>0.5</v>
      </c>
      <c r="E119" s="7">
        <v>0.5</v>
      </c>
      <c r="F119" s="8">
        <f t="shared" si="87"/>
        <v>1</v>
      </c>
    </row>
    <row r="120" spans="1:6" x14ac:dyDescent="0.25">
      <c r="A120" s="2">
        <v>8</v>
      </c>
      <c r="B120" s="2" t="str">
        <f t="shared" ref="B120:C120" si="94">B69</f>
        <v>northwesterly breezes</v>
      </c>
      <c r="C120" s="2" t="str">
        <f t="shared" si="94"/>
        <v>none</v>
      </c>
      <c r="D120" s="7">
        <v>0.5</v>
      </c>
      <c r="E120" s="7">
        <v>0.5</v>
      </c>
      <c r="F120" s="8">
        <f t="shared" si="87"/>
        <v>1</v>
      </c>
    </row>
    <row r="121" spans="1:6" x14ac:dyDescent="0.25">
      <c r="A121" s="2">
        <v>9</v>
      </c>
      <c r="B121" s="2" t="str">
        <f t="shared" ref="B121:C121" si="95">B70</f>
        <v>northerlies</v>
      </c>
      <c r="C121" s="2" t="str">
        <f t="shared" si="95"/>
        <v>none</v>
      </c>
      <c r="D121" s="7">
        <v>0.5</v>
      </c>
      <c r="E121" s="7">
        <v>0.5</v>
      </c>
      <c r="F121" s="8">
        <f t="shared" si="87"/>
        <v>1</v>
      </c>
    </row>
    <row r="122" spans="1:6" x14ac:dyDescent="0.25">
      <c r="A122" s="2">
        <v>10</v>
      </c>
      <c r="B122" s="2" t="str">
        <f t="shared" ref="B122:C122" si="96">B71</f>
        <v>northeasterlies</v>
      </c>
      <c r="C122" s="2" t="str">
        <f t="shared" si="96"/>
        <v>none</v>
      </c>
      <c r="D122" s="7">
        <v>0.5</v>
      </c>
      <c r="E122" s="7">
        <v>0.5</v>
      </c>
      <c r="F122" s="8">
        <f t="shared" si="87"/>
        <v>1</v>
      </c>
    </row>
    <row r="123" spans="1:6" x14ac:dyDescent="0.25">
      <c r="A123" s="2">
        <v>11</v>
      </c>
      <c r="B123" s="2" t="str">
        <f t="shared" ref="B123:C123" si="97">B72</f>
        <v>easterlies</v>
      </c>
      <c r="C123" s="2" t="str">
        <f t="shared" si="97"/>
        <v>none</v>
      </c>
      <c r="D123" s="7">
        <v>0.5</v>
      </c>
      <c r="E123" s="7">
        <v>0.5</v>
      </c>
      <c r="F123" s="8">
        <f t="shared" si="87"/>
        <v>1</v>
      </c>
    </row>
    <row r="124" spans="1:6" x14ac:dyDescent="0.25">
      <c r="A124" s="2">
        <v>12</v>
      </c>
      <c r="B124" s="2" t="str">
        <f t="shared" ref="B124:C124" si="98">B73</f>
        <v>southeasterlies</v>
      </c>
      <c r="C124" s="2" t="str">
        <f t="shared" si="98"/>
        <v>none</v>
      </c>
      <c r="D124" s="7">
        <v>0.5</v>
      </c>
      <c r="E124" s="7">
        <v>0.5</v>
      </c>
      <c r="F124" s="8">
        <f t="shared" si="87"/>
        <v>1</v>
      </c>
    </row>
    <row r="125" spans="1:6" x14ac:dyDescent="0.25">
      <c r="A125" s="2">
        <v>13</v>
      </c>
      <c r="B125" s="2" t="str">
        <f t="shared" ref="B125:C125" si="99">B74</f>
        <v>southerlies</v>
      </c>
      <c r="C125" s="2" t="str">
        <f t="shared" si="99"/>
        <v>none</v>
      </c>
      <c r="D125" s="7">
        <v>0.5</v>
      </c>
      <c r="E125" s="7">
        <v>0.5</v>
      </c>
      <c r="F125" s="8">
        <f t="shared" si="87"/>
        <v>1</v>
      </c>
    </row>
    <row r="126" spans="1:6" x14ac:dyDescent="0.25">
      <c r="A126" s="2">
        <v>14</v>
      </c>
      <c r="B126" s="2" t="str">
        <f t="shared" ref="B126:C126" si="100">B75</f>
        <v>southwesterlies</v>
      </c>
      <c r="C126" s="2" t="str">
        <f t="shared" si="100"/>
        <v>none</v>
      </c>
      <c r="D126" s="7">
        <v>0.5</v>
      </c>
      <c r="E126" s="7">
        <v>0.5</v>
      </c>
      <c r="F126" s="8">
        <f t="shared" si="87"/>
        <v>1</v>
      </c>
    </row>
    <row r="127" spans="1:6" x14ac:dyDescent="0.25">
      <c r="A127" s="2">
        <v>15</v>
      </c>
      <c r="B127" s="2" t="str">
        <f t="shared" ref="B127:C127" si="101">B76</f>
        <v>westerlies</v>
      </c>
      <c r="C127" s="2" t="str">
        <f t="shared" si="101"/>
        <v>none</v>
      </c>
      <c r="D127" s="7">
        <v>0.5</v>
      </c>
      <c r="E127" s="7">
        <v>0.5</v>
      </c>
      <c r="F127" s="8">
        <f t="shared" si="87"/>
        <v>1</v>
      </c>
    </row>
    <row r="128" spans="1:6" x14ac:dyDescent="0.25">
      <c r="A128" s="2">
        <v>16</v>
      </c>
      <c r="B128" s="2" t="str">
        <f t="shared" ref="B128:C128" si="102">B77</f>
        <v>northwesterlies</v>
      </c>
      <c r="C128" s="2" t="str">
        <f t="shared" si="102"/>
        <v>none</v>
      </c>
      <c r="D128" s="7">
        <v>0.5</v>
      </c>
      <c r="E128" s="7">
        <v>0.5</v>
      </c>
      <c r="F128" s="8">
        <f t="shared" si="87"/>
        <v>1</v>
      </c>
    </row>
    <row r="129" spans="1:6" x14ac:dyDescent="0.25">
      <c r="A129" s="2">
        <v>17</v>
      </c>
      <c r="B129" s="2" t="str">
        <f t="shared" ref="B129:C129" si="103">B78</f>
        <v>fresh northerlies</v>
      </c>
      <c r="C129" s="2" t="str">
        <f t="shared" si="103"/>
        <v>none</v>
      </c>
      <c r="D129" s="7">
        <v>0.5</v>
      </c>
      <c r="E129" s="7">
        <v>0.5</v>
      </c>
      <c r="F129" s="8">
        <f t="shared" si="87"/>
        <v>1</v>
      </c>
    </row>
    <row r="130" spans="1:6" x14ac:dyDescent="0.25">
      <c r="A130" s="2">
        <v>18</v>
      </c>
      <c r="B130" s="2" t="str">
        <f t="shared" ref="B130:C130" si="104">B79</f>
        <v>fresh northeasterlies</v>
      </c>
      <c r="C130" s="2" t="str">
        <f t="shared" si="104"/>
        <v>none</v>
      </c>
      <c r="D130" s="7">
        <v>0.5</v>
      </c>
      <c r="E130" s="7">
        <v>0.5</v>
      </c>
      <c r="F130" s="8">
        <f t="shared" si="87"/>
        <v>1</v>
      </c>
    </row>
    <row r="131" spans="1:6" x14ac:dyDescent="0.25">
      <c r="A131" s="2">
        <v>19</v>
      </c>
      <c r="B131" s="2" t="str">
        <f t="shared" ref="B131:C131" si="105">B80</f>
        <v>fresh easterlies</v>
      </c>
      <c r="C131" s="2" t="str">
        <f t="shared" si="105"/>
        <v>none</v>
      </c>
      <c r="D131" s="7">
        <v>0.5</v>
      </c>
      <c r="E131" s="7">
        <v>0.5</v>
      </c>
      <c r="F131" s="8">
        <f t="shared" si="87"/>
        <v>1</v>
      </c>
    </row>
    <row r="132" spans="1:6" x14ac:dyDescent="0.25">
      <c r="A132" s="2">
        <v>20</v>
      </c>
      <c r="B132" s="2" t="str">
        <f t="shared" ref="B132:C132" si="106">B81</f>
        <v>fresh southeasterlies</v>
      </c>
      <c r="C132" s="2" t="str">
        <f t="shared" si="106"/>
        <v>none</v>
      </c>
      <c r="D132" s="7">
        <v>0.5</v>
      </c>
      <c r="E132" s="7">
        <v>0.5</v>
      </c>
      <c r="F132" s="8">
        <f t="shared" si="87"/>
        <v>1</v>
      </c>
    </row>
    <row r="133" spans="1:6" x14ac:dyDescent="0.25">
      <c r="A133" s="2">
        <v>21</v>
      </c>
      <c r="B133" s="2" t="str">
        <f t="shared" ref="B133:C133" si="107">B82</f>
        <v>fresh southerlies</v>
      </c>
      <c r="C133" s="2" t="str">
        <f t="shared" si="107"/>
        <v>none</v>
      </c>
      <c r="D133" s="7">
        <v>0.5</v>
      </c>
      <c r="E133" s="7">
        <v>0.5</v>
      </c>
      <c r="F133" s="8">
        <f t="shared" si="87"/>
        <v>1</v>
      </c>
    </row>
    <row r="134" spans="1:6" x14ac:dyDescent="0.25">
      <c r="A134" s="2">
        <v>22</v>
      </c>
      <c r="B134" s="2" t="str">
        <f t="shared" ref="B134:C134" si="108">B83</f>
        <v>fresh southwesterlies</v>
      </c>
      <c r="C134" s="2" t="str">
        <f t="shared" si="108"/>
        <v>none</v>
      </c>
      <c r="D134" s="7">
        <v>0.5</v>
      </c>
      <c r="E134" s="7">
        <v>0.5</v>
      </c>
      <c r="F134" s="8">
        <f t="shared" si="87"/>
        <v>1</v>
      </c>
    </row>
    <row r="135" spans="1:6" x14ac:dyDescent="0.25">
      <c r="A135" s="2">
        <v>23</v>
      </c>
      <c r="B135" s="2" t="str">
        <f t="shared" ref="B135:C135" si="109">B84</f>
        <v>fresh westerlies</v>
      </c>
      <c r="C135" s="2" t="str">
        <f t="shared" si="109"/>
        <v>none</v>
      </c>
      <c r="D135" s="7">
        <v>0.5</v>
      </c>
      <c r="E135" s="7">
        <v>0.5</v>
      </c>
      <c r="F135" s="8">
        <f t="shared" si="87"/>
        <v>1</v>
      </c>
    </row>
    <row r="136" spans="1:6" x14ac:dyDescent="0.25">
      <c r="A136" s="2">
        <v>24</v>
      </c>
      <c r="B136" s="2" t="str">
        <f t="shared" ref="B136:C136" si="110">B85</f>
        <v>fresh northwesterlies</v>
      </c>
      <c r="C136" s="2" t="str">
        <f t="shared" si="110"/>
        <v>none</v>
      </c>
      <c r="D136" s="7">
        <v>0.5</v>
      </c>
      <c r="E136" s="7">
        <v>0.5</v>
      </c>
      <c r="F136" s="8">
        <f t="shared" si="87"/>
        <v>1</v>
      </c>
    </row>
    <row r="137" spans="1:6" x14ac:dyDescent="0.25">
      <c r="A137" s="2">
        <v>25</v>
      </c>
      <c r="B137" s="2" t="str">
        <f t="shared" ref="B137:C137" si="111">B86</f>
        <v>strong northerlies</v>
      </c>
      <c r="C137" s="2" t="str">
        <f t="shared" si="111"/>
        <v>none</v>
      </c>
      <c r="D137" s="7">
        <v>0.5</v>
      </c>
      <c r="E137" s="7">
        <v>0.5</v>
      </c>
      <c r="F137" s="8">
        <f t="shared" si="87"/>
        <v>1</v>
      </c>
    </row>
    <row r="138" spans="1:6" x14ac:dyDescent="0.25">
      <c r="A138" s="2">
        <v>26</v>
      </c>
      <c r="B138" s="2" t="str">
        <f t="shared" ref="B138:C138" si="112">B87</f>
        <v>strong northeasterlies</v>
      </c>
      <c r="C138" s="2" t="str">
        <f t="shared" si="112"/>
        <v>none</v>
      </c>
      <c r="D138" s="7">
        <v>0.5</v>
      </c>
      <c r="E138" s="7">
        <v>0.5</v>
      </c>
      <c r="F138" s="8">
        <f t="shared" si="87"/>
        <v>1</v>
      </c>
    </row>
    <row r="139" spans="1:6" x14ac:dyDescent="0.25">
      <c r="A139" s="2">
        <v>27</v>
      </c>
      <c r="B139" s="2" t="str">
        <f t="shared" ref="B139:C139" si="113">B88</f>
        <v>strong easterlies</v>
      </c>
      <c r="C139" s="2" t="str">
        <f t="shared" si="113"/>
        <v>none</v>
      </c>
      <c r="D139" s="7">
        <v>0.5</v>
      </c>
      <c r="E139" s="7">
        <v>0.5</v>
      </c>
      <c r="F139" s="8">
        <f t="shared" si="87"/>
        <v>1</v>
      </c>
    </row>
    <row r="140" spans="1:6" x14ac:dyDescent="0.25">
      <c r="A140" s="2">
        <v>28</v>
      </c>
      <c r="B140" s="2" t="str">
        <f t="shared" ref="B140:C140" si="114">B89</f>
        <v>strong southeasterlies</v>
      </c>
      <c r="C140" s="2" t="str">
        <f t="shared" si="114"/>
        <v>none</v>
      </c>
      <c r="D140" s="7">
        <v>0.5</v>
      </c>
      <c r="E140" s="7">
        <v>0.5</v>
      </c>
      <c r="F140" s="8">
        <f t="shared" si="87"/>
        <v>1</v>
      </c>
    </row>
    <row r="141" spans="1:6" x14ac:dyDescent="0.25">
      <c r="A141" s="2">
        <v>29</v>
      </c>
      <c r="B141" s="2" t="str">
        <f t="shared" ref="B141:C141" si="115">B90</f>
        <v>strong southerlies</v>
      </c>
      <c r="C141" s="2" t="str">
        <f t="shared" si="115"/>
        <v>none</v>
      </c>
      <c r="D141" s="7">
        <v>0.5</v>
      </c>
      <c r="E141" s="7">
        <v>0.5</v>
      </c>
      <c r="F141" s="8">
        <f t="shared" si="87"/>
        <v>1</v>
      </c>
    </row>
    <row r="142" spans="1:6" x14ac:dyDescent="0.25">
      <c r="A142" s="2">
        <v>30</v>
      </c>
      <c r="B142" s="2" t="str">
        <f t="shared" ref="B142:C142" si="116">B91</f>
        <v>strong southwesterlies</v>
      </c>
      <c r="C142" s="2" t="str">
        <f t="shared" si="116"/>
        <v>none</v>
      </c>
      <c r="D142" s="7">
        <v>0.5</v>
      </c>
      <c r="E142" s="7">
        <v>0.5</v>
      </c>
      <c r="F142" s="8">
        <f t="shared" si="87"/>
        <v>1</v>
      </c>
    </row>
    <row r="143" spans="1:6" x14ac:dyDescent="0.25">
      <c r="A143" s="2">
        <v>31</v>
      </c>
      <c r="B143" s="2" t="str">
        <f t="shared" ref="B143:C143" si="117">B92</f>
        <v>strong westerlies</v>
      </c>
      <c r="C143" s="2" t="str">
        <f t="shared" si="117"/>
        <v>none</v>
      </c>
      <c r="D143" s="7">
        <v>0.5</v>
      </c>
      <c r="E143" s="7">
        <v>0.5</v>
      </c>
      <c r="F143" s="8">
        <f t="shared" si="87"/>
        <v>1</v>
      </c>
    </row>
    <row r="144" spans="1:6" x14ac:dyDescent="0.25">
      <c r="A144" s="2">
        <v>32</v>
      </c>
      <c r="B144" s="2" t="str">
        <f t="shared" ref="B144:C144" si="118">B93</f>
        <v>strong northwesterlies</v>
      </c>
      <c r="C144" s="2" t="str">
        <f t="shared" si="118"/>
        <v>none</v>
      </c>
      <c r="D144" s="7">
        <v>0.5</v>
      </c>
      <c r="E144" s="7">
        <v>0.5</v>
      </c>
      <c r="F144" s="8">
        <f t="shared" si="87"/>
        <v>1</v>
      </c>
    </row>
    <row r="145" spans="1:6" x14ac:dyDescent="0.25">
      <c r="A145" s="2">
        <v>33</v>
      </c>
      <c r="B145" s="2" t="str">
        <f t="shared" ref="B145:C145" si="119">B94</f>
        <v>gale northerlies</v>
      </c>
      <c r="C145" s="2" t="str">
        <f t="shared" si="119"/>
        <v>wind</v>
      </c>
      <c r="D145" s="7">
        <v>0.5</v>
      </c>
      <c r="E145" s="7">
        <v>0.5</v>
      </c>
      <c r="F145" s="8">
        <f t="shared" si="87"/>
        <v>1</v>
      </c>
    </row>
    <row r="146" spans="1:6" x14ac:dyDescent="0.25">
      <c r="A146" s="2">
        <v>34</v>
      </c>
      <c r="B146" s="2" t="str">
        <f t="shared" ref="B146:C146" si="120">B95</f>
        <v>gale northeasterlies</v>
      </c>
      <c r="C146" s="2" t="str">
        <f t="shared" si="120"/>
        <v>wind</v>
      </c>
      <c r="D146" s="7">
        <v>0.5</v>
      </c>
      <c r="E146" s="7">
        <v>0.5</v>
      </c>
      <c r="F146" s="8">
        <f t="shared" si="87"/>
        <v>1</v>
      </c>
    </row>
    <row r="147" spans="1:6" x14ac:dyDescent="0.25">
      <c r="A147" s="2">
        <v>35</v>
      </c>
      <c r="B147" s="2" t="str">
        <f t="shared" ref="B147:C147" si="121">B96</f>
        <v>gale easterlies</v>
      </c>
      <c r="C147" s="2" t="str">
        <f t="shared" si="121"/>
        <v>wind</v>
      </c>
      <c r="D147" s="7">
        <v>0.5</v>
      </c>
      <c r="E147" s="7">
        <v>0.5</v>
      </c>
      <c r="F147" s="8">
        <f t="shared" si="87"/>
        <v>1</v>
      </c>
    </row>
    <row r="148" spans="1:6" x14ac:dyDescent="0.25">
      <c r="A148" s="2">
        <v>36</v>
      </c>
      <c r="B148" s="2" t="str">
        <f t="shared" ref="B148:C148" si="122">B97</f>
        <v>gale southeasterlies</v>
      </c>
      <c r="C148" s="2" t="str">
        <f t="shared" si="122"/>
        <v>wind</v>
      </c>
      <c r="D148" s="7">
        <v>0.5</v>
      </c>
      <c r="E148" s="7">
        <v>0.5</v>
      </c>
      <c r="F148" s="8">
        <f t="shared" si="87"/>
        <v>1</v>
      </c>
    </row>
    <row r="149" spans="1:6" x14ac:dyDescent="0.25">
      <c r="A149" s="2">
        <v>37</v>
      </c>
      <c r="B149" s="2" t="str">
        <f t="shared" ref="B149:C149" si="123">B98</f>
        <v>gale southerlies</v>
      </c>
      <c r="C149" s="2" t="str">
        <f t="shared" si="123"/>
        <v>wind</v>
      </c>
      <c r="D149" s="7">
        <v>0.5</v>
      </c>
      <c r="E149" s="7">
        <v>0.5</v>
      </c>
      <c r="F149" s="8">
        <f t="shared" si="87"/>
        <v>1</v>
      </c>
    </row>
    <row r="150" spans="1:6" x14ac:dyDescent="0.25">
      <c r="A150" s="2">
        <v>38</v>
      </c>
      <c r="B150" s="2" t="str">
        <f>B99</f>
        <v>gale southwesterlies</v>
      </c>
      <c r="C150" s="2" t="str">
        <f>C99</f>
        <v>wind</v>
      </c>
      <c r="D150" s="7">
        <v>0.5</v>
      </c>
      <c r="E150" s="7">
        <v>0.5</v>
      </c>
      <c r="F150" s="8">
        <f>SUM(D150:E150)</f>
        <v>1</v>
      </c>
    </row>
    <row r="151" spans="1:6" x14ac:dyDescent="0.25">
      <c r="A151" s="2">
        <v>39</v>
      </c>
      <c r="B151" s="2" t="str">
        <f t="shared" ref="B151:C151" si="124">B100</f>
        <v>gale westerlies</v>
      </c>
      <c r="C151" s="2" t="str">
        <f t="shared" si="124"/>
        <v>wind</v>
      </c>
      <c r="D151" s="7">
        <v>0.5</v>
      </c>
      <c r="E151" s="7">
        <v>0.5</v>
      </c>
      <c r="F151" s="8">
        <f t="shared" ref="F151:F160" si="125">SUM(D151:E151)</f>
        <v>1</v>
      </c>
    </row>
    <row r="152" spans="1:6" x14ac:dyDescent="0.25">
      <c r="A152" s="2">
        <v>40</v>
      </c>
      <c r="B152" s="2" t="str">
        <f t="shared" ref="B152:C152" si="126">B101</f>
        <v>gale northwesterlies</v>
      </c>
      <c r="C152" s="2" t="str">
        <f t="shared" si="126"/>
        <v>wind</v>
      </c>
      <c r="D152" s="7">
        <v>0.5</v>
      </c>
      <c r="E152" s="7">
        <v>0.5</v>
      </c>
      <c r="F152" s="8">
        <f t="shared" si="125"/>
        <v>1</v>
      </c>
    </row>
    <row r="153" spans="1:6" x14ac:dyDescent="0.25">
      <c r="A153" s="2">
        <v>41</v>
      </c>
      <c r="B153" s="2" t="str">
        <f t="shared" ref="B153:C153" si="127">B102</f>
        <v>severe gale northerlies</v>
      </c>
      <c r="C153" s="2" t="str">
        <f t="shared" si="127"/>
        <v>wind</v>
      </c>
      <c r="D153" s="7">
        <v>0.5</v>
      </c>
      <c r="E153" s="7">
        <v>0.5</v>
      </c>
      <c r="F153" s="8">
        <f t="shared" si="125"/>
        <v>1</v>
      </c>
    </row>
    <row r="154" spans="1:6" x14ac:dyDescent="0.25">
      <c r="A154" s="2">
        <v>42</v>
      </c>
      <c r="B154" s="2" t="str">
        <f t="shared" ref="B154:C154" si="128">B103</f>
        <v>severe gale northeasterlies</v>
      </c>
      <c r="C154" s="2" t="str">
        <f t="shared" si="128"/>
        <v>wind</v>
      </c>
      <c r="D154" s="7">
        <v>0.5</v>
      </c>
      <c r="E154" s="7">
        <v>0.5</v>
      </c>
      <c r="F154" s="8">
        <f t="shared" si="125"/>
        <v>1</v>
      </c>
    </row>
    <row r="155" spans="1:6" x14ac:dyDescent="0.25">
      <c r="A155" s="2">
        <v>43</v>
      </c>
      <c r="B155" s="2" t="str">
        <f t="shared" ref="B155:C155" si="129">B104</f>
        <v>severe gale easterlies</v>
      </c>
      <c r="C155" s="2" t="str">
        <f t="shared" si="129"/>
        <v>wind</v>
      </c>
      <c r="D155" s="7">
        <v>0.5</v>
      </c>
      <c r="E155" s="7">
        <v>0.5</v>
      </c>
      <c r="F155" s="8">
        <f t="shared" si="125"/>
        <v>1</v>
      </c>
    </row>
    <row r="156" spans="1:6" x14ac:dyDescent="0.25">
      <c r="A156" s="2">
        <v>44</v>
      </c>
      <c r="B156" s="2" t="str">
        <f t="shared" ref="B156:C156" si="130">B105</f>
        <v>severe gale southeasterlies</v>
      </c>
      <c r="C156" s="2" t="str">
        <f t="shared" si="130"/>
        <v>wind</v>
      </c>
      <c r="D156" s="7">
        <v>0.5</v>
      </c>
      <c r="E156" s="7">
        <v>0.5</v>
      </c>
      <c r="F156" s="8">
        <f t="shared" si="125"/>
        <v>1</v>
      </c>
    </row>
    <row r="157" spans="1:6" x14ac:dyDescent="0.25">
      <c r="A157" s="2">
        <v>45</v>
      </c>
      <c r="B157" s="2" t="str">
        <f t="shared" ref="B157:C157" si="131">B106</f>
        <v>severe gale southerlies</v>
      </c>
      <c r="C157" s="2" t="str">
        <f t="shared" si="131"/>
        <v>wind</v>
      </c>
      <c r="D157" s="7">
        <v>0.5</v>
      </c>
      <c r="E157" s="7">
        <v>0.5</v>
      </c>
      <c r="F157" s="8">
        <f t="shared" si="125"/>
        <v>1</v>
      </c>
    </row>
    <row r="158" spans="1:6" x14ac:dyDescent="0.25">
      <c r="A158" s="2">
        <v>46</v>
      </c>
      <c r="B158" s="2" t="str">
        <f t="shared" ref="B158:C158" si="132">B107</f>
        <v>severe gale southwesterlies</v>
      </c>
      <c r="C158" s="2" t="str">
        <f t="shared" si="132"/>
        <v>wind</v>
      </c>
      <c r="D158" s="7">
        <v>0.5</v>
      </c>
      <c r="E158" s="7">
        <v>0.5</v>
      </c>
      <c r="F158" s="8">
        <f t="shared" si="125"/>
        <v>1</v>
      </c>
    </row>
    <row r="159" spans="1:6" x14ac:dyDescent="0.25">
      <c r="A159" s="2">
        <v>47</v>
      </c>
      <c r="B159" s="2" t="str">
        <f t="shared" ref="B159:C159" si="133">B108</f>
        <v>severe gale westerlies</v>
      </c>
      <c r="C159" s="2" t="str">
        <f t="shared" si="133"/>
        <v>wind</v>
      </c>
      <c r="D159" s="7">
        <v>0.5</v>
      </c>
      <c r="E159" s="7">
        <v>0.5</v>
      </c>
      <c r="F159" s="8">
        <f t="shared" si="125"/>
        <v>1</v>
      </c>
    </row>
    <row r="160" spans="1:6" x14ac:dyDescent="0.25">
      <c r="A160" s="2">
        <v>48</v>
      </c>
      <c r="B160" s="2" t="str">
        <f t="shared" ref="B160:C160" si="134">B109</f>
        <v>severe gale northwesterlies</v>
      </c>
      <c r="C160" s="2" t="str">
        <f t="shared" si="134"/>
        <v>wind</v>
      </c>
      <c r="D160" s="7">
        <v>0.5</v>
      </c>
      <c r="E160" s="7">
        <v>0.5</v>
      </c>
      <c r="F160" s="8">
        <f t="shared" si="125"/>
        <v>1</v>
      </c>
    </row>
  </sheetData>
  <conditionalFormatting sqref="F112:F160">
    <cfRule type="cellIs" dxfId="2" priority="1" operator="not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430F-1AEB-4207-BD6B-20F80DCC0BBC}">
  <dimension ref="A1:K23"/>
  <sheetViews>
    <sheetView workbookViewId="0">
      <selection activeCell="B10" sqref="B10"/>
    </sheetView>
  </sheetViews>
  <sheetFormatPr defaultRowHeight="15" x14ac:dyDescent="0.25"/>
  <cols>
    <col min="2" max="2" width="52.7109375" customWidth="1"/>
    <col min="3" max="3" width="24.42578125" customWidth="1"/>
  </cols>
  <sheetData>
    <row r="1" spans="1:11" x14ac:dyDescent="0.25">
      <c r="A1" t="s">
        <v>0</v>
      </c>
      <c r="B1" t="s">
        <v>20</v>
      </c>
      <c r="D1" t="s">
        <v>21</v>
      </c>
    </row>
    <row r="2" spans="1:11" x14ac:dyDescent="0.25">
      <c r="A2" t="s">
        <v>23</v>
      </c>
      <c r="D2" t="s">
        <v>22</v>
      </c>
    </row>
    <row r="3" spans="1:11" x14ac:dyDescent="0.25">
      <c r="A3">
        <v>6</v>
      </c>
    </row>
    <row r="8" spans="1:11" x14ac:dyDescent="0.25">
      <c r="A8" t="s">
        <v>17</v>
      </c>
    </row>
    <row r="9" spans="1:11" x14ac:dyDescent="0.25">
      <c r="A9" s="3" t="s">
        <v>15</v>
      </c>
      <c r="B9" s="3" t="s">
        <v>18</v>
      </c>
      <c r="C9" s="3" t="s">
        <v>19</v>
      </c>
      <c r="D9" s="3" t="s">
        <v>5</v>
      </c>
      <c r="E9" s="3" t="s">
        <v>6</v>
      </c>
      <c r="F9" s="3" t="s">
        <v>7</v>
      </c>
      <c r="G9" s="3" t="s">
        <v>8</v>
      </c>
      <c r="H9" s="3" t="s">
        <v>9</v>
      </c>
      <c r="I9" s="3" t="s">
        <v>10</v>
      </c>
      <c r="J9" s="3" t="s">
        <v>11</v>
      </c>
      <c r="K9" s="3" t="s">
        <v>12</v>
      </c>
    </row>
    <row r="10" spans="1:11" x14ac:dyDescent="0.25">
      <c r="A10" s="2">
        <v>0</v>
      </c>
      <c r="B10" s="2" t="s">
        <v>1</v>
      </c>
      <c r="C10" s="2" t="s">
        <v>3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5">
      <c r="A11" s="2">
        <v>1</v>
      </c>
      <c r="B11" s="2" t="s">
        <v>2</v>
      </c>
      <c r="C11" s="2" t="s">
        <v>4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1:11" x14ac:dyDescent="0.25">
      <c r="A12" s="2">
        <v>2</v>
      </c>
      <c r="B12" s="2" t="s">
        <v>168</v>
      </c>
      <c r="C12" s="2"/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1</v>
      </c>
      <c r="K12" s="1">
        <v>1</v>
      </c>
    </row>
    <row r="13" spans="1:11" x14ac:dyDescent="0.25">
      <c r="A13" s="2">
        <v>3</v>
      </c>
      <c r="B13" s="2" t="s">
        <v>207</v>
      </c>
      <c r="C13" s="2"/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1" x14ac:dyDescent="0.25">
      <c r="A14" s="2">
        <v>4</v>
      </c>
      <c r="B14" s="2" t="s">
        <v>208</v>
      </c>
      <c r="C14" s="2"/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0</v>
      </c>
      <c r="J14" s="1">
        <v>0</v>
      </c>
      <c r="K14" s="1">
        <v>0</v>
      </c>
    </row>
    <row r="15" spans="1:11" x14ac:dyDescent="0.25">
      <c r="A15" s="2">
        <v>5</v>
      </c>
      <c r="B15" s="2" t="s">
        <v>209</v>
      </c>
      <c r="C15" s="2"/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0</v>
      </c>
      <c r="K15" s="1">
        <v>0</v>
      </c>
    </row>
    <row r="16" spans="1:11" x14ac:dyDescent="0.25">
      <c r="A16" t="s">
        <v>16</v>
      </c>
    </row>
    <row r="17" spans="1:7" x14ac:dyDescent="0.25">
      <c r="A17" s="3" t="s">
        <v>15</v>
      </c>
      <c r="B17" s="3" t="s">
        <v>18</v>
      </c>
      <c r="C17" s="3" t="s">
        <v>19</v>
      </c>
      <c r="D17" s="3" t="s">
        <v>6</v>
      </c>
      <c r="E17" s="3" t="s">
        <v>14</v>
      </c>
      <c r="F17" s="3" t="s">
        <v>10</v>
      </c>
      <c r="G17" s="3" t="s">
        <v>12</v>
      </c>
    </row>
    <row r="18" spans="1:7" x14ac:dyDescent="0.25">
      <c r="A18" s="2">
        <v>0</v>
      </c>
      <c r="B18" s="2" t="s">
        <v>1</v>
      </c>
      <c r="C18" s="2"/>
      <c r="D18" s="1">
        <v>1</v>
      </c>
      <c r="E18" s="1">
        <v>1</v>
      </c>
      <c r="F18" s="1">
        <v>1</v>
      </c>
      <c r="G18" s="1">
        <v>1</v>
      </c>
    </row>
    <row r="19" spans="1:7" x14ac:dyDescent="0.25">
      <c r="A19" s="2">
        <v>1</v>
      </c>
      <c r="B19" s="2" t="s">
        <v>2</v>
      </c>
      <c r="C19" s="2"/>
      <c r="D19" s="1">
        <v>0</v>
      </c>
      <c r="E19" s="1">
        <v>0</v>
      </c>
      <c r="F19" s="1">
        <v>0</v>
      </c>
      <c r="G19" s="1">
        <v>0</v>
      </c>
    </row>
    <row r="20" spans="1:7" x14ac:dyDescent="0.25">
      <c r="A20" s="2">
        <v>2</v>
      </c>
      <c r="B20" s="2" t="s">
        <v>169</v>
      </c>
      <c r="C20" s="2"/>
      <c r="D20" s="1">
        <v>1</v>
      </c>
      <c r="E20" s="1">
        <v>1</v>
      </c>
      <c r="F20" s="1">
        <v>0</v>
      </c>
      <c r="G20" s="1">
        <v>1</v>
      </c>
    </row>
    <row r="21" spans="1:7" x14ac:dyDescent="0.25">
      <c r="A21" s="2">
        <v>3</v>
      </c>
      <c r="B21" s="2" t="s">
        <v>170</v>
      </c>
      <c r="C21" s="2"/>
      <c r="D21" s="1">
        <v>1</v>
      </c>
      <c r="E21" s="1">
        <v>0</v>
      </c>
      <c r="F21" s="1">
        <v>0</v>
      </c>
      <c r="G21" s="1">
        <v>0</v>
      </c>
    </row>
    <row r="22" spans="1:7" x14ac:dyDescent="0.25">
      <c r="A22" s="2">
        <v>4</v>
      </c>
      <c r="B22" s="2" t="s">
        <v>13</v>
      </c>
      <c r="C22" s="2"/>
      <c r="D22" s="1">
        <v>1</v>
      </c>
      <c r="E22" s="1">
        <v>1</v>
      </c>
      <c r="F22" s="1">
        <v>0</v>
      </c>
      <c r="G22" s="1">
        <v>0</v>
      </c>
    </row>
    <row r="23" spans="1:7" x14ac:dyDescent="0.25">
      <c r="A23" s="2">
        <v>5</v>
      </c>
      <c r="B23" s="2" t="s">
        <v>159</v>
      </c>
      <c r="C23" s="2"/>
      <c r="D23" s="1">
        <v>1</v>
      </c>
      <c r="E23" s="1">
        <v>1</v>
      </c>
      <c r="F23" s="1">
        <v>1</v>
      </c>
      <c r="G23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2D6FC-8A00-4F22-9018-4030E55B2617}">
  <dimension ref="A1:R44"/>
  <sheetViews>
    <sheetView workbookViewId="0">
      <selection activeCell="A8" sqref="A8"/>
    </sheetView>
  </sheetViews>
  <sheetFormatPr defaultRowHeight="15" x14ac:dyDescent="0.25"/>
  <cols>
    <col min="2" max="2" width="13" customWidth="1"/>
    <col min="4" max="18" width="8.5703125" customWidth="1"/>
  </cols>
  <sheetData>
    <row r="1" spans="1:18" x14ac:dyDescent="0.25">
      <c r="A1" t="s">
        <v>65</v>
      </c>
    </row>
    <row r="2" spans="1:18" x14ac:dyDescent="0.25">
      <c r="A2" t="s">
        <v>67</v>
      </c>
    </row>
    <row r="3" spans="1:18" x14ac:dyDescent="0.25">
      <c r="A3" t="s">
        <v>68</v>
      </c>
    </row>
    <row r="7" spans="1:18" x14ac:dyDescent="0.25">
      <c r="D7" s="18" t="s">
        <v>66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20"/>
    </row>
    <row r="8" spans="1:18" x14ac:dyDescent="0.25">
      <c r="D8" s="2">
        <v>0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2">
        <v>11</v>
      </c>
      <c r="P8" s="2">
        <v>12</v>
      </c>
      <c r="Q8" s="2">
        <v>13</v>
      </c>
      <c r="R8" s="2">
        <v>14</v>
      </c>
    </row>
    <row r="9" spans="1:18" x14ac:dyDescent="0.25">
      <c r="A9" s="3" t="s">
        <v>15</v>
      </c>
      <c r="B9" s="3" t="s">
        <v>18</v>
      </c>
      <c r="C9" s="4" t="s">
        <v>26</v>
      </c>
      <c r="D9" s="2" t="str">
        <f>INDEX($B$10:$B$24,MATCH(D8,$A$10:$A$24,0))</f>
        <v>fine</v>
      </c>
      <c r="E9" s="2" t="str">
        <f t="shared" ref="E9:R9" si="0">INDEX($B$10:$B$24,MATCH(E8,$A$10:$A$24,0))</f>
        <v>fine with a few clouds</v>
      </c>
      <c r="F9" s="2" t="str">
        <f t="shared" si="0"/>
        <v>fine with high cloud</v>
      </c>
      <c r="G9" s="2" t="str">
        <f t="shared" si="0"/>
        <v>partly cloudy</v>
      </c>
      <c r="H9" s="2" t="str">
        <f t="shared" si="0"/>
        <v>mostly cloudy</v>
      </c>
      <c r="I9" s="2" t="str">
        <f t="shared" si="0"/>
        <v>cloudy</v>
      </c>
      <c r="J9" s="2" t="str">
        <f t="shared" si="0"/>
        <v>patchy drizzle</v>
      </c>
      <c r="K9" s="2" t="str">
        <f t="shared" si="0"/>
        <v>drizzle</v>
      </c>
      <c r="L9" s="2" t="str">
        <f t="shared" si="0"/>
        <v>isolated showers</v>
      </c>
      <c r="M9" s="2" t="str">
        <f t="shared" si="0"/>
        <v>a few showers</v>
      </c>
      <c r="N9" s="2" t="str">
        <f t="shared" si="0"/>
        <v>scattered rain</v>
      </c>
      <c r="O9" s="2" t="str">
        <f t="shared" si="0"/>
        <v>showers</v>
      </c>
      <c r="P9" s="2" t="str">
        <f t="shared" si="0"/>
        <v>showers, some heavy</v>
      </c>
      <c r="Q9" s="2" t="str">
        <f t="shared" si="0"/>
        <v>rain</v>
      </c>
      <c r="R9" s="2" t="str">
        <f t="shared" si="0"/>
        <v>rain with heavy falls</v>
      </c>
    </row>
    <row r="10" spans="1:18" x14ac:dyDescent="0.25">
      <c r="A10" s="2">
        <f>'Weather Types'!A10</f>
        <v>0</v>
      </c>
      <c r="B10" s="2" t="str">
        <f>'Weather Types'!B10</f>
        <v>fine</v>
      </c>
      <c r="C10" s="10" t="str">
        <f>'Weather Types'!C10</f>
        <v>sun</v>
      </c>
      <c r="D10" s="1">
        <v>0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</row>
    <row r="11" spans="1:18" x14ac:dyDescent="0.25">
      <c r="A11" s="2">
        <f>'Weather Types'!A11</f>
        <v>1</v>
      </c>
      <c r="B11" s="2" t="str">
        <f>'Weather Types'!B11</f>
        <v>fine with a few clouds</v>
      </c>
      <c r="C11" s="10" t="str">
        <f>'Weather Types'!C11</f>
        <v>sun</v>
      </c>
      <c r="D11" s="1">
        <v>1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</row>
    <row r="12" spans="1:18" x14ac:dyDescent="0.25">
      <c r="A12" s="2">
        <f>'Weather Types'!A12</f>
        <v>2</v>
      </c>
      <c r="B12" s="2" t="str">
        <f>'Weather Types'!B12</f>
        <v>fine with high cloud</v>
      </c>
      <c r="C12" s="10" t="str">
        <f>'Weather Types'!C12</f>
        <v>few cld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</row>
    <row r="13" spans="1:18" x14ac:dyDescent="0.25">
      <c r="A13" s="2">
        <f>'Weather Types'!A13</f>
        <v>3</v>
      </c>
      <c r="B13" s="2" t="str">
        <f>'Weather Types'!B13</f>
        <v>partly cloudy</v>
      </c>
      <c r="C13" s="10" t="str">
        <f>'Weather Types'!C13</f>
        <v>pc</v>
      </c>
      <c r="D13" s="1">
        <v>1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</row>
    <row r="14" spans="1:18" x14ac:dyDescent="0.25">
      <c r="A14" s="2">
        <f>'Weather Types'!A14</f>
        <v>4</v>
      </c>
      <c r="B14" s="2" t="str">
        <f>'Weather Types'!B14</f>
        <v>mostly cloudy</v>
      </c>
      <c r="C14" s="10" t="str">
        <f>'Weather Types'!C14</f>
        <v>mstly cld</v>
      </c>
      <c r="D14" s="1">
        <v>1</v>
      </c>
      <c r="E14" s="1">
        <v>1</v>
      </c>
      <c r="F14" s="1">
        <v>1</v>
      </c>
      <c r="G14" s="1">
        <v>0</v>
      </c>
      <c r="H14" s="1">
        <v>0</v>
      </c>
      <c r="I14" s="1">
        <v>0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</row>
    <row r="15" spans="1:18" x14ac:dyDescent="0.25">
      <c r="A15" s="2">
        <f>'Weather Types'!A15</f>
        <v>5</v>
      </c>
      <c r="B15" s="2" t="str">
        <f>'Weather Types'!B15</f>
        <v>cloudy</v>
      </c>
      <c r="C15" s="10" t="str">
        <f>'Weather Types'!C15</f>
        <v>cldy</v>
      </c>
      <c r="D15" s="1">
        <v>1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</row>
    <row r="16" spans="1:18" x14ac:dyDescent="0.25">
      <c r="A16" s="2">
        <f>'Weather Types'!A16</f>
        <v>6</v>
      </c>
      <c r="B16" s="2" t="str">
        <f>'Weather Types'!B16</f>
        <v>patchy drizzle</v>
      </c>
      <c r="C16" s="10" t="str">
        <f>'Weather Types'!C16</f>
        <v>pc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</row>
    <row r="17" spans="1:18" x14ac:dyDescent="0.25">
      <c r="A17" s="2">
        <f>'Weather Types'!A17</f>
        <v>7</v>
      </c>
      <c r="B17" s="2" t="str">
        <f>'Weather Types'!B17</f>
        <v>drizzle</v>
      </c>
      <c r="C17" s="10" t="str">
        <f>'Weather Types'!C17</f>
        <v>dz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25">
      <c r="A18" s="2">
        <f>'Weather Types'!A18</f>
        <v>8</v>
      </c>
      <c r="B18" s="2" t="str">
        <f>'Weather Types'!B18</f>
        <v>isolated showers</v>
      </c>
      <c r="C18" s="10" t="str">
        <f>'Weather Types'!C18</f>
        <v xml:space="preserve">isol sh    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</row>
    <row r="19" spans="1:18" x14ac:dyDescent="0.25">
      <c r="A19" s="2">
        <f>'Weather Types'!A19</f>
        <v>9</v>
      </c>
      <c r="B19" s="2" t="str">
        <f>'Weather Types'!B19</f>
        <v>a few showers</v>
      </c>
      <c r="C19" s="10" t="str">
        <f>'Weather Types'!C19</f>
        <v>few sh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</row>
    <row r="20" spans="1:18" x14ac:dyDescent="0.25">
      <c r="A20" s="2">
        <f>'Weather Types'!A20</f>
        <v>10</v>
      </c>
      <c r="B20" s="2" t="str">
        <f>'Weather Types'!B20</f>
        <v>scattered rain</v>
      </c>
      <c r="C20" s="10" t="str">
        <f>'Weather Types'!C20</f>
        <v>light ra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1</v>
      </c>
      <c r="R20" s="1">
        <v>1</v>
      </c>
    </row>
    <row r="21" spans="1:18" x14ac:dyDescent="0.25">
      <c r="A21" s="2">
        <f>'Weather Types'!A21</f>
        <v>11</v>
      </c>
      <c r="B21" s="2" t="str">
        <f>'Weather Types'!B21</f>
        <v>showers</v>
      </c>
      <c r="C21" s="10" t="str">
        <f>'Weather Types'!C21</f>
        <v>sh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1</v>
      </c>
    </row>
    <row r="22" spans="1:18" x14ac:dyDescent="0.25">
      <c r="A22" s="2">
        <f>'Weather Types'!A22</f>
        <v>12</v>
      </c>
      <c r="B22" s="2" t="str">
        <f>'Weather Types'!B22</f>
        <v>showers, some heavy</v>
      </c>
      <c r="C22" s="10" t="str">
        <f>'Weather Types'!C22</f>
        <v>sh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0</v>
      </c>
      <c r="Q22" s="1">
        <v>1</v>
      </c>
      <c r="R22" s="1">
        <v>0</v>
      </c>
    </row>
    <row r="23" spans="1:18" x14ac:dyDescent="0.25">
      <c r="A23" s="2">
        <f>'Weather Types'!A23</f>
        <v>13</v>
      </c>
      <c r="B23" s="2" t="str">
        <f>'Weather Types'!B23</f>
        <v>rain</v>
      </c>
      <c r="C23" s="10" t="str">
        <f>'Weather Types'!C23</f>
        <v>rain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0</v>
      </c>
      <c r="R23" s="1">
        <v>1</v>
      </c>
    </row>
    <row r="24" spans="1:18" x14ac:dyDescent="0.25">
      <c r="A24" s="2">
        <f>'Weather Types'!A24</f>
        <v>14</v>
      </c>
      <c r="B24" s="2" t="str">
        <f>'Weather Types'!B24</f>
        <v>rain with heavy falls</v>
      </c>
      <c r="C24" s="10" t="str">
        <f>'Weather Types'!C24</f>
        <v>rain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0</v>
      </c>
    </row>
    <row r="30" spans="1:18" x14ac:dyDescent="0.25">
      <c r="I30" s="9"/>
      <c r="J30" s="9"/>
      <c r="K30" s="9"/>
      <c r="L30" s="9"/>
      <c r="M30" s="9"/>
    </row>
    <row r="31" spans="1:18" x14ac:dyDescent="0.25">
      <c r="I31" s="9"/>
      <c r="J31" s="9"/>
      <c r="K31" s="9"/>
      <c r="L31" s="9"/>
      <c r="M31" s="9"/>
    </row>
    <row r="32" spans="1:18" x14ac:dyDescent="0.25">
      <c r="I32" s="9"/>
      <c r="J32" s="9"/>
      <c r="K32" s="9"/>
      <c r="L32" s="9"/>
      <c r="M32" s="9"/>
    </row>
    <row r="33" spans="9:13" x14ac:dyDescent="0.25">
      <c r="I33" s="9"/>
      <c r="J33" s="9"/>
      <c r="K33" s="9"/>
      <c r="L33" s="9"/>
      <c r="M33" s="9"/>
    </row>
    <row r="34" spans="9:13" x14ac:dyDescent="0.25">
      <c r="I34" s="9"/>
      <c r="J34" s="9"/>
      <c r="K34" s="9"/>
      <c r="L34" s="9"/>
      <c r="M34" s="9"/>
    </row>
    <row r="35" spans="9:13" x14ac:dyDescent="0.25">
      <c r="I35" s="9"/>
      <c r="J35" s="9"/>
      <c r="K35" s="9"/>
      <c r="L35" s="9"/>
      <c r="M35" s="9"/>
    </row>
    <row r="36" spans="9:13" x14ac:dyDescent="0.25">
      <c r="I36" s="9"/>
      <c r="J36" s="9"/>
      <c r="K36" s="9"/>
      <c r="L36" s="9"/>
      <c r="M36" s="9"/>
    </row>
    <row r="37" spans="9:13" x14ac:dyDescent="0.25">
      <c r="I37" s="9"/>
      <c r="J37" s="9"/>
      <c r="K37" s="9"/>
      <c r="L37" s="9"/>
      <c r="M37" s="9"/>
    </row>
    <row r="38" spans="9:13" x14ac:dyDescent="0.25">
      <c r="I38" s="9"/>
      <c r="J38" s="9"/>
      <c r="K38" s="9"/>
      <c r="L38" s="9"/>
      <c r="M38" s="9"/>
    </row>
    <row r="39" spans="9:13" x14ac:dyDescent="0.25">
      <c r="I39" s="9"/>
      <c r="J39" s="9"/>
      <c r="K39" s="9"/>
      <c r="L39" s="9"/>
      <c r="M39" s="9"/>
    </row>
    <row r="40" spans="9:13" x14ac:dyDescent="0.25">
      <c r="I40" s="9"/>
      <c r="J40" s="9"/>
      <c r="K40" s="9"/>
      <c r="L40" s="9"/>
      <c r="M40" s="9"/>
    </row>
    <row r="41" spans="9:13" x14ac:dyDescent="0.25">
      <c r="I41" s="9"/>
      <c r="J41" s="9"/>
      <c r="K41" s="9"/>
      <c r="L41" s="9"/>
      <c r="M41" s="9"/>
    </row>
    <row r="42" spans="9:13" x14ac:dyDescent="0.25">
      <c r="I42" s="9"/>
      <c r="J42" s="9"/>
      <c r="K42" s="9"/>
      <c r="L42" s="9"/>
      <c r="M42" s="9"/>
    </row>
    <row r="43" spans="9:13" x14ac:dyDescent="0.25">
      <c r="I43" s="9"/>
      <c r="J43" s="9"/>
      <c r="K43" s="9"/>
      <c r="L43" s="9"/>
      <c r="M43" s="9"/>
    </row>
    <row r="44" spans="9:13" x14ac:dyDescent="0.25">
      <c r="I44" s="9"/>
      <c r="J44" s="9"/>
      <c r="K44" s="9"/>
      <c r="L44" s="9"/>
      <c r="M44" s="9"/>
    </row>
  </sheetData>
  <mergeCells count="1">
    <mergeCell ref="D7:R7"/>
  </mergeCells>
  <conditionalFormatting sqref="D10:R2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22BE7-56AD-4994-8D73-5D4D6E971C23}">
  <dimension ref="A1:AZ58"/>
  <sheetViews>
    <sheetView workbookViewId="0">
      <selection activeCell="O29" sqref="O29"/>
    </sheetView>
  </sheetViews>
  <sheetFormatPr defaultRowHeight="15" x14ac:dyDescent="0.25"/>
  <cols>
    <col min="2" max="2" width="13" customWidth="1"/>
    <col min="4" max="18" width="8.5703125" customWidth="1"/>
  </cols>
  <sheetData>
    <row r="1" spans="1:52" x14ac:dyDescent="0.25">
      <c r="A1" t="s">
        <v>65</v>
      </c>
    </row>
    <row r="2" spans="1:52" x14ac:dyDescent="0.25">
      <c r="A2" t="s">
        <v>67</v>
      </c>
    </row>
    <row r="3" spans="1:52" x14ac:dyDescent="0.25">
      <c r="A3" t="s">
        <v>68</v>
      </c>
    </row>
    <row r="5" spans="1:52" x14ac:dyDescent="0.25">
      <c r="A5" t="s">
        <v>151</v>
      </c>
    </row>
    <row r="7" spans="1:52" x14ac:dyDescent="0.25">
      <c r="D7" s="21" t="s">
        <v>66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</row>
    <row r="8" spans="1:52" x14ac:dyDescent="0.25">
      <c r="D8" s="2">
        <v>0</v>
      </c>
      <c r="E8" s="2">
        <v>1</v>
      </c>
      <c r="F8" s="2">
        <v>2</v>
      </c>
      <c r="G8" s="2">
        <v>3</v>
      </c>
      <c r="H8" s="2">
        <v>4</v>
      </c>
      <c r="I8" s="2">
        <v>5</v>
      </c>
      <c r="J8" s="2">
        <v>6</v>
      </c>
      <c r="K8" s="2">
        <v>7</v>
      </c>
      <c r="L8" s="2">
        <v>8</v>
      </c>
      <c r="M8" s="2">
        <v>9</v>
      </c>
      <c r="N8" s="2">
        <v>10</v>
      </c>
      <c r="O8" s="2">
        <v>11</v>
      </c>
      <c r="P8" s="2">
        <v>12</v>
      </c>
      <c r="Q8" s="2">
        <v>13</v>
      </c>
      <c r="R8" s="2">
        <v>14</v>
      </c>
      <c r="S8" s="2">
        <v>15</v>
      </c>
      <c r="T8" s="2">
        <v>16</v>
      </c>
      <c r="U8" s="2">
        <v>17</v>
      </c>
      <c r="V8" s="2">
        <v>18</v>
      </c>
      <c r="W8" s="2">
        <v>19</v>
      </c>
      <c r="X8" s="2">
        <v>20</v>
      </c>
      <c r="Y8" s="2">
        <v>21</v>
      </c>
      <c r="Z8" s="2">
        <v>22</v>
      </c>
      <c r="AA8" s="2">
        <v>23</v>
      </c>
      <c r="AB8" s="2">
        <v>24</v>
      </c>
      <c r="AC8" s="2">
        <v>25</v>
      </c>
      <c r="AD8" s="2">
        <v>26</v>
      </c>
      <c r="AE8" s="2">
        <v>27</v>
      </c>
      <c r="AF8" s="2">
        <v>28</v>
      </c>
      <c r="AG8" s="2">
        <v>29</v>
      </c>
      <c r="AH8" s="2">
        <v>30</v>
      </c>
      <c r="AI8" s="2">
        <v>31</v>
      </c>
      <c r="AJ8" s="2">
        <v>32</v>
      </c>
      <c r="AK8" s="2">
        <v>33</v>
      </c>
      <c r="AL8" s="2">
        <v>34</v>
      </c>
      <c r="AM8" s="2">
        <v>35</v>
      </c>
      <c r="AN8" s="2">
        <v>36</v>
      </c>
      <c r="AO8" s="2">
        <v>37</v>
      </c>
      <c r="AP8" s="2">
        <v>38</v>
      </c>
      <c r="AQ8" s="2">
        <v>39</v>
      </c>
      <c r="AR8" s="2">
        <v>40</v>
      </c>
      <c r="AS8" s="2">
        <v>41</v>
      </c>
      <c r="AT8" s="2">
        <v>42</v>
      </c>
      <c r="AU8" s="2">
        <v>43</v>
      </c>
      <c r="AV8" s="2">
        <v>44</v>
      </c>
      <c r="AW8" s="2">
        <v>45</v>
      </c>
      <c r="AX8" s="2">
        <v>46</v>
      </c>
      <c r="AY8" s="2">
        <v>47</v>
      </c>
      <c r="AZ8" s="2">
        <v>48</v>
      </c>
    </row>
    <row r="9" spans="1:52" x14ac:dyDescent="0.25">
      <c r="A9" s="3" t="s">
        <v>15</v>
      </c>
      <c r="B9" s="3" t="s">
        <v>18</v>
      </c>
      <c r="C9" s="3" t="s">
        <v>26</v>
      </c>
      <c r="D9" s="2" t="str">
        <f>INDEX($B$10:$B$58,MATCH(D8,$A$10:$A$58,0))</f>
        <v>light winds</v>
      </c>
      <c r="E9" s="2" t="str">
        <f t="shared" ref="E9:AD9" si="0">INDEX($B$10:$B$58,MATCH(E8,$A$10:$A$58,0))</f>
        <v>northerly breezes</v>
      </c>
      <c r="F9" s="2" t="str">
        <f t="shared" si="0"/>
        <v>northeasterly breezes</v>
      </c>
      <c r="G9" s="2" t="str">
        <f t="shared" si="0"/>
        <v>easterly breezes</v>
      </c>
      <c r="H9" s="2" t="str">
        <f t="shared" si="0"/>
        <v>southeasterly breezes</v>
      </c>
      <c r="I9" s="2" t="str">
        <f t="shared" si="0"/>
        <v>southerly breezes</v>
      </c>
      <c r="J9" s="2" t="str">
        <f t="shared" si="0"/>
        <v>southwesterly breezes</v>
      </c>
      <c r="K9" s="2" t="str">
        <f t="shared" si="0"/>
        <v>westerly breezes</v>
      </c>
      <c r="L9" s="2" t="str">
        <f>INDEX($B$10:$B$58,MATCH(L8,$A$10:$A$58,0))</f>
        <v>northwesterly breezes</v>
      </c>
      <c r="M9" s="2" t="str">
        <f t="shared" si="0"/>
        <v>northerlies</v>
      </c>
      <c r="N9" s="2" t="str">
        <f t="shared" si="0"/>
        <v>northeasterlies</v>
      </c>
      <c r="O9" s="2" t="str">
        <f t="shared" si="0"/>
        <v>easterlies</v>
      </c>
      <c r="P9" s="2" t="str">
        <f t="shared" si="0"/>
        <v>southeasterlies</v>
      </c>
      <c r="Q9" s="2" t="str">
        <f t="shared" si="0"/>
        <v>southerlies</v>
      </c>
      <c r="R9" s="2" t="str">
        <f t="shared" si="0"/>
        <v>southwesterlies</v>
      </c>
      <c r="S9" s="2" t="str">
        <f t="shared" si="0"/>
        <v>westerlies</v>
      </c>
      <c r="T9" s="2" t="str">
        <f t="shared" si="0"/>
        <v>northwesterlies</v>
      </c>
      <c r="U9" s="2" t="str">
        <f t="shared" si="0"/>
        <v>Fresh northerlies</v>
      </c>
      <c r="V9" s="2" t="str">
        <f t="shared" si="0"/>
        <v>Fresh northeasterlies</v>
      </c>
      <c r="W9" s="2" t="str">
        <f t="shared" si="0"/>
        <v>Fresh easterlies</v>
      </c>
      <c r="X9" s="2" t="str">
        <f t="shared" si="0"/>
        <v>Fresh southeasterlies</v>
      </c>
      <c r="Y9" s="2" t="str">
        <f t="shared" si="0"/>
        <v>Fresh southerlies</v>
      </c>
      <c r="Z9" s="2" t="str">
        <f t="shared" si="0"/>
        <v>Fresh southwesterlies</v>
      </c>
      <c r="AA9" s="2" t="str">
        <f t="shared" si="0"/>
        <v>Fresh westerlies</v>
      </c>
      <c r="AB9" s="2" t="str">
        <f t="shared" si="0"/>
        <v>Fresh northwesterlies</v>
      </c>
      <c r="AC9" s="2" t="str">
        <f t="shared" si="0"/>
        <v>Strong northerlies</v>
      </c>
      <c r="AD9" s="2" t="str">
        <f t="shared" si="0"/>
        <v>Strong northeasterlies</v>
      </c>
      <c r="AE9" s="2" t="str">
        <f t="shared" ref="AE9" si="1">INDEX($B$10:$B$58,MATCH(AE8,$A$10:$A$58,0))</f>
        <v>Strong easterlies</v>
      </c>
      <c r="AF9" s="2" t="str">
        <f t="shared" ref="AF9" si="2">INDEX($B$10:$B$58,MATCH(AF8,$A$10:$A$58,0))</f>
        <v>Strong southeasterlies</v>
      </c>
      <c r="AG9" s="2" t="str">
        <f t="shared" ref="AG9" si="3">INDEX($B$10:$B$58,MATCH(AG8,$A$10:$A$58,0))</f>
        <v>Strong southerlies</v>
      </c>
      <c r="AH9" s="2" t="str">
        <f t="shared" ref="AH9" si="4">INDEX($B$10:$B$58,MATCH(AH8,$A$10:$A$58,0))</f>
        <v>Strong southwesterlies</v>
      </c>
      <c r="AI9" s="2" t="str">
        <f t="shared" ref="AI9" si="5">INDEX($B$10:$B$58,MATCH(AI8,$A$10:$A$58,0))</f>
        <v>Strong westerlies</v>
      </c>
      <c r="AJ9" s="2" t="str">
        <f t="shared" ref="AJ9" si="6">INDEX($B$10:$B$58,MATCH(AJ8,$A$10:$A$58,0))</f>
        <v>Strong northwesterlies</v>
      </c>
      <c r="AK9" s="2" t="str">
        <f t="shared" ref="AK9" si="7">INDEX($B$10:$B$58,MATCH(AK8,$A$10:$A$58,0))</f>
        <v>Gale northerlies</v>
      </c>
      <c r="AL9" s="2" t="str">
        <f t="shared" ref="AL9" si="8">INDEX($B$10:$B$58,MATCH(AL8,$A$10:$A$58,0))</f>
        <v>Gale northeasterlies</v>
      </c>
      <c r="AM9" s="2" t="str">
        <f t="shared" ref="AM9" si="9">INDEX($B$10:$B$58,MATCH(AM8,$A$10:$A$58,0))</f>
        <v>Gale easterlies</v>
      </c>
      <c r="AN9" s="2" t="str">
        <f t="shared" ref="AN9" si="10">INDEX($B$10:$B$58,MATCH(AN8,$A$10:$A$58,0))</f>
        <v>Gale southeasterlies</v>
      </c>
      <c r="AO9" s="2" t="str">
        <f t="shared" ref="AO9" si="11">INDEX($B$10:$B$58,MATCH(AO8,$A$10:$A$58,0))</f>
        <v>Gale southerlies</v>
      </c>
      <c r="AP9" s="2" t="str">
        <f t="shared" ref="AP9" si="12">INDEX($B$10:$B$58,MATCH(AP8,$A$10:$A$58,0))</f>
        <v>Gale southwesterlies</v>
      </c>
      <c r="AQ9" s="2" t="str">
        <f t="shared" ref="AQ9" si="13">INDEX($B$10:$B$58,MATCH(AQ8,$A$10:$A$58,0))</f>
        <v>Gale westerlies</v>
      </c>
      <c r="AR9" s="2" t="str">
        <f t="shared" ref="AR9" si="14">INDEX($B$10:$B$58,MATCH(AR8,$A$10:$A$58,0))</f>
        <v>Gale northwesterlies</v>
      </c>
      <c r="AS9" s="2" t="str">
        <f t="shared" ref="AS9" si="15">INDEX($B$10:$B$58,MATCH(AS8,$A$10:$A$58,0))</f>
        <v>Severe gale northerlies</v>
      </c>
      <c r="AT9" s="2" t="str">
        <f t="shared" ref="AT9" si="16">INDEX($B$10:$B$58,MATCH(AT8,$A$10:$A$58,0))</f>
        <v>Severe gale northeasterlies</v>
      </c>
      <c r="AU9" s="2" t="str">
        <f t="shared" ref="AU9" si="17">INDEX($B$10:$B$58,MATCH(AU8,$A$10:$A$58,0))</f>
        <v>Severe gale easterlies</v>
      </c>
      <c r="AV9" s="2" t="str">
        <f t="shared" ref="AV9" si="18">INDEX($B$10:$B$58,MATCH(AV8,$A$10:$A$58,0))</f>
        <v>Severe gale southeasterlies</v>
      </c>
      <c r="AW9" s="2" t="str">
        <f t="shared" ref="AW9" si="19">INDEX($B$10:$B$58,MATCH(AW8,$A$10:$A$58,0))</f>
        <v>Severe gale southerlies</v>
      </c>
      <c r="AX9" s="2" t="str">
        <f t="shared" ref="AX9" si="20">INDEX($B$10:$B$58,MATCH(AX8,$A$10:$A$58,0))</f>
        <v>Severe gale southwesterlies</v>
      </c>
      <c r="AY9" s="2" t="str">
        <f t="shared" ref="AY9" si="21">INDEX($B$10:$B$58,MATCH(AY8,$A$10:$A$58,0))</f>
        <v>Severe gale westerlies</v>
      </c>
      <c r="AZ9" s="2" t="str">
        <f t="shared" ref="AZ9" si="22">INDEX($B$10:$B$58,MATCH(AZ8,$A$10:$A$58,0))</f>
        <v>Severe gale northwesterlies</v>
      </c>
    </row>
    <row r="10" spans="1:52" x14ac:dyDescent="0.25">
      <c r="A10" s="2">
        <v>0</v>
      </c>
      <c r="B10" s="2" t="s">
        <v>139</v>
      </c>
      <c r="C10" s="2" t="s">
        <v>136</v>
      </c>
      <c r="D10" s="1">
        <f>IF(OR(ABS(D$8-$A10)&lt;2,AND(((($A10-1)/8)=ROUND((($A10-1)/8),0)),((D$8-$A10)=7)),AND((($A10/8)=ROUND(($A10/8),0)),(($A10-D$8)=7))),0,1)</f>
        <v>0</v>
      </c>
      <c r="E10" s="1">
        <v>1</v>
      </c>
      <c r="F10" s="1">
        <f t="shared" ref="F10:AZ15" si="23">IF(OR(ABS(F$8-$A10)&lt;2,AND(((($A10-1)/8)=ROUND((($A10-1)/8),0)),((F$8-$A10)=7)),AND((($A10/8)=ROUND(($A10/8),0)),(($A10-F$8)=7))),0,1)</f>
        <v>1</v>
      </c>
      <c r="G10" s="1">
        <f t="shared" si="23"/>
        <v>1</v>
      </c>
      <c r="H10" s="1">
        <f t="shared" si="23"/>
        <v>1</v>
      </c>
      <c r="I10" s="1">
        <f t="shared" si="23"/>
        <v>1</v>
      </c>
      <c r="J10" s="1">
        <f t="shared" si="23"/>
        <v>1</v>
      </c>
      <c r="K10" s="1">
        <f t="shared" si="23"/>
        <v>1</v>
      </c>
      <c r="L10" s="1">
        <f t="shared" si="23"/>
        <v>1</v>
      </c>
      <c r="M10" s="1">
        <f t="shared" si="23"/>
        <v>1</v>
      </c>
      <c r="N10" s="1">
        <f t="shared" si="23"/>
        <v>1</v>
      </c>
      <c r="O10" s="1">
        <f t="shared" si="23"/>
        <v>1</v>
      </c>
      <c r="P10" s="1">
        <f t="shared" si="23"/>
        <v>1</v>
      </c>
      <c r="Q10" s="1">
        <f t="shared" si="23"/>
        <v>1</v>
      </c>
      <c r="R10" s="1">
        <f t="shared" si="23"/>
        <v>1</v>
      </c>
      <c r="S10" s="1">
        <f t="shared" si="23"/>
        <v>1</v>
      </c>
      <c r="T10" s="1">
        <f t="shared" si="23"/>
        <v>1</v>
      </c>
      <c r="U10" s="1">
        <f t="shared" si="23"/>
        <v>1</v>
      </c>
      <c r="V10" s="1">
        <f t="shared" si="23"/>
        <v>1</v>
      </c>
      <c r="W10" s="1">
        <f t="shared" si="23"/>
        <v>1</v>
      </c>
      <c r="X10" s="1">
        <f t="shared" si="23"/>
        <v>1</v>
      </c>
      <c r="Y10" s="1">
        <f t="shared" si="23"/>
        <v>1</v>
      </c>
      <c r="Z10" s="1">
        <f t="shared" si="23"/>
        <v>1</v>
      </c>
      <c r="AA10" s="1">
        <f t="shared" si="23"/>
        <v>1</v>
      </c>
      <c r="AB10" s="1">
        <f t="shared" si="23"/>
        <v>1</v>
      </c>
      <c r="AC10" s="1">
        <f t="shared" si="23"/>
        <v>1</v>
      </c>
      <c r="AD10" s="1">
        <f t="shared" si="23"/>
        <v>1</v>
      </c>
      <c r="AE10" s="1">
        <f t="shared" si="23"/>
        <v>1</v>
      </c>
      <c r="AF10" s="1">
        <f t="shared" si="23"/>
        <v>1</v>
      </c>
      <c r="AG10" s="1">
        <f t="shared" si="23"/>
        <v>1</v>
      </c>
      <c r="AH10" s="1">
        <f t="shared" si="23"/>
        <v>1</v>
      </c>
      <c r="AI10" s="1">
        <f t="shared" si="23"/>
        <v>1</v>
      </c>
      <c r="AJ10" s="1">
        <f t="shared" si="23"/>
        <v>1</v>
      </c>
      <c r="AK10" s="1">
        <f t="shared" si="23"/>
        <v>1</v>
      </c>
      <c r="AL10" s="1">
        <f t="shared" si="23"/>
        <v>1</v>
      </c>
      <c r="AM10" s="1">
        <f t="shared" si="23"/>
        <v>1</v>
      </c>
      <c r="AN10" s="1">
        <f t="shared" si="23"/>
        <v>1</v>
      </c>
      <c r="AO10" s="1">
        <f t="shared" si="23"/>
        <v>1</v>
      </c>
      <c r="AP10" s="1">
        <f t="shared" si="23"/>
        <v>1</v>
      </c>
      <c r="AQ10" s="1">
        <f t="shared" si="23"/>
        <v>1</v>
      </c>
      <c r="AR10" s="1">
        <f t="shared" si="23"/>
        <v>1</v>
      </c>
      <c r="AS10" s="1">
        <f t="shared" si="23"/>
        <v>1</v>
      </c>
      <c r="AT10" s="1">
        <f t="shared" si="23"/>
        <v>1</v>
      </c>
      <c r="AU10" s="1">
        <f t="shared" si="23"/>
        <v>1</v>
      </c>
      <c r="AV10" s="1">
        <f t="shared" si="23"/>
        <v>1</v>
      </c>
      <c r="AW10" s="1">
        <f t="shared" si="23"/>
        <v>1</v>
      </c>
      <c r="AX10" s="1">
        <f t="shared" si="23"/>
        <v>1</v>
      </c>
      <c r="AY10" s="1">
        <f t="shared" si="23"/>
        <v>1</v>
      </c>
      <c r="AZ10" s="1">
        <f t="shared" si="23"/>
        <v>1</v>
      </c>
    </row>
    <row r="11" spans="1:52" x14ac:dyDescent="0.25">
      <c r="A11" s="2">
        <v>1</v>
      </c>
      <c r="B11" s="2" t="s">
        <v>88</v>
      </c>
      <c r="C11" s="2" t="s">
        <v>136</v>
      </c>
      <c r="D11" s="1">
        <v>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f t="shared" si="23"/>
        <v>1</v>
      </c>
      <c r="V11" s="1">
        <f t="shared" si="23"/>
        <v>1</v>
      </c>
      <c r="W11" s="1">
        <f t="shared" si="23"/>
        <v>1</v>
      </c>
      <c r="X11" s="1">
        <f t="shared" si="23"/>
        <v>1</v>
      </c>
      <c r="Y11" s="1">
        <f t="shared" si="23"/>
        <v>1</v>
      </c>
      <c r="Z11" s="1">
        <f t="shared" si="23"/>
        <v>1</v>
      </c>
      <c r="AA11" s="1">
        <f t="shared" si="23"/>
        <v>1</v>
      </c>
      <c r="AB11" s="1">
        <f t="shared" si="23"/>
        <v>1</v>
      </c>
      <c r="AC11" s="1">
        <f t="shared" si="23"/>
        <v>1</v>
      </c>
      <c r="AD11" s="1">
        <f t="shared" si="23"/>
        <v>1</v>
      </c>
      <c r="AE11" s="1">
        <f t="shared" si="23"/>
        <v>1</v>
      </c>
      <c r="AF11" s="1">
        <f t="shared" si="23"/>
        <v>1</v>
      </c>
      <c r="AG11" s="1">
        <f t="shared" si="23"/>
        <v>1</v>
      </c>
      <c r="AH11" s="1">
        <f t="shared" si="23"/>
        <v>1</v>
      </c>
      <c r="AI11" s="1">
        <f t="shared" si="23"/>
        <v>1</v>
      </c>
      <c r="AJ11" s="1">
        <f t="shared" si="23"/>
        <v>1</v>
      </c>
      <c r="AK11" s="1">
        <f t="shared" si="23"/>
        <v>1</v>
      </c>
      <c r="AL11" s="1">
        <f t="shared" si="23"/>
        <v>1</v>
      </c>
      <c r="AM11" s="1">
        <f t="shared" si="23"/>
        <v>1</v>
      </c>
      <c r="AN11" s="1">
        <f t="shared" si="23"/>
        <v>1</v>
      </c>
      <c r="AO11" s="1">
        <f t="shared" si="23"/>
        <v>1</v>
      </c>
      <c r="AP11" s="1">
        <f t="shared" si="23"/>
        <v>1</v>
      </c>
      <c r="AQ11" s="1">
        <f t="shared" si="23"/>
        <v>1</v>
      </c>
      <c r="AR11" s="1">
        <f t="shared" si="23"/>
        <v>1</v>
      </c>
      <c r="AS11" s="1">
        <f t="shared" si="23"/>
        <v>1</v>
      </c>
      <c r="AT11" s="1">
        <f t="shared" si="23"/>
        <v>1</v>
      </c>
      <c r="AU11" s="1">
        <f t="shared" si="23"/>
        <v>1</v>
      </c>
      <c r="AV11" s="1">
        <f t="shared" si="23"/>
        <v>1</v>
      </c>
      <c r="AW11" s="1">
        <f t="shared" si="23"/>
        <v>1</v>
      </c>
      <c r="AX11" s="1">
        <f t="shared" si="23"/>
        <v>1</v>
      </c>
      <c r="AY11" s="1">
        <f t="shared" si="23"/>
        <v>1</v>
      </c>
      <c r="AZ11" s="1">
        <f t="shared" si="23"/>
        <v>1</v>
      </c>
    </row>
    <row r="12" spans="1:52" x14ac:dyDescent="0.25">
      <c r="A12" s="2">
        <v>2</v>
      </c>
      <c r="B12" s="2" t="s">
        <v>89</v>
      </c>
      <c r="C12" s="2" t="s">
        <v>136</v>
      </c>
      <c r="D12" s="1">
        <f t="shared" ref="D12:D26" si="24">IF(OR(ABS(D$8-$A12)&lt;2,AND(((($A12-1)/8)=ROUND((($A12-1)/8),0)),((D$8-$A12)=7)),AND((($A12/8)=ROUND(($A12/8),0)),(($A12-D$8)=7))),0,1)</f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f t="shared" si="23"/>
        <v>1</v>
      </c>
      <c r="V12" s="1">
        <f t="shared" si="23"/>
        <v>1</v>
      </c>
      <c r="W12" s="1">
        <f t="shared" si="23"/>
        <v>1</v>
      </c>
      <c r="X12" s="1">
        <f t="shared" si="23"/>
        <v>1</v>
      </c>
      <c r="Y12" s="1">
        <f t="shared" si="23"/>
        <v>1</v>
      </c>
      <c r="Z12" s="1">
        <f t="shared" si="23"/>
        <v>1</v>
      </c>
      <c r="AA12" s="1">
        <f t="shared" si="23"/>
        <v>1</v>
      </c>
      <c r="AB12" s="1">
        <f t="shared" si="23"/>
        <v>1</v>
      </c>
      <c r="AC12" s="1">
        <f t="shared" si="23"/>
        <v>1</v>
      </c>
      <c r="AD12" s="1">
        <f t="shared" si="23"/>
        <v>1</v>
      </c>
      <c r="AE12" s="1">
        <f t="shared" si="23"/>
        <v>1</v>
      </c>
      <c r="AF12" s="1">
        <f t="shared" si="23"/>
        <v>1</v>
      </c>
      <c r="AG12" s="1">
        <f t="shared" si="23"/>
        <v>1</v>
      </c>
      <c r="AH12" s="1">
        <f t="shared" si="23"/>
        <v>1</v>
      </c>
      <c r="AI12" s="1">
        <f t="shared" si="23"/>
        <v>1</v>
      </c>
      <c r="AJ12" s="1">
        <f t="shared" si="23"/>
        <v>1</v>
      </c>
      <c r="AK12" s="1">
        <f t="shared" si="23"/>
        <v>1</v>
      </c>
      <c r="AL12" s="1">
        <f t="shared" si="23"/>
        <v>1</v>
      </c>
      <c r="AM12" s="1">
        <f t="shared" si="23"/>
        <v>1</v>
      </c>
      <c r="AN12" s="1">
        <f t="shared" si="23"/>
        <v>1</v>
      </c>
      <c r="AO12" s="1">
        <f t="shared" si="23"/>
        <v>1</v>
      </c>
      <c r="AP12" s="1">
        <f t="shared" si="23"/>
        <v>1</v>
      </c>
      <c r="AQ12" s="1">
        <f t="shared" si="23"/>
        <v>1</v>
      </c>
      <c r="AR12" s="1">
        <f t="shared" si="23"/>
        <v>1</v>
      </c>
      <c r="AS12" s="1">
        <f t="shared" si="23"/>
        <v>1</v>
      </c>
      <c r="AT12" s="1">
        <f t="shared" si="23"/>
        <v>1</v>
      </c>
      <c r="AU12" s="1">
        <f t="shared" si="23"/>
        <v>1</v>
      </c>
      <c r="AV12" s="1">
        <f t="shared" si="23"/>
        <v>1</v>
      </c>
      <c r="AW12" s="1">
        <f t="shared" si="23"/>
        <v>1</v>
      </c>
      <c r="AX12" s="1">
        <f t="shared" si="23"/>
        <v>1</v>
      </c>
      <c r="AY12" s="1">
        <f t="shared" si="23"/>
        <v>1</v>
      </c>
      <c r="AZ12" s="1">
        <f t="shared" si="23"/>
        <v>1</v>
      </c>
    </row>
    <row r="13" spans="1:52" x14ac:dyDescent="0.25">
      <c r="A13" s="2">
        <v>3</v>
      </c>
      <c r="B13" s="2" t="s">
        <v>90</v>
      </c>
      <c r="C13" s="2" t="s">
        <v>136</v>
      </c>
      <c r="D13" s="1">
        <f t="shared" si="24"/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f t="shared" si="23"/>
        <v>1</v>
      </c>
      <c r="V13" s="1">
        <f t="shared" si="23"/>
        <v>1</v>
      </c>
      <c r="W13" s="1">
        <f t="shared" si="23"/>
        <v>1</v>
      </c>
      <c r="X13" s="1">
        <f t="shared" si="23"/>
        <v>1</v>
      </c>
      <c r="Y13" s="1">
        <f t="shared" si="23"/>
        <v>1</v>
      </c>
      <c r="Z13" s="1">
        <f t="shared" si="23"/>
        <v>1</v>
      </c>
      <c r="AA13" s="1">
        <f t="shared" si="23"/>
        <v>1</v>
      </c>
      <c r="AB13" s="1">
        <f t="shared" si="23"/>
        <v>1</v>
      </c>
      <c r="AC13" s="1">
        <f t="shared" si="23"/>
        <v>1</v>
      </c>
      <c r="AD13" s="1">
        <f t="shared" si="23"/>
        <v>1</v>
      </c>
      <c r="AE13" s="1">
        <f t="shared" si="23"/>
        <v>1</v>
      </c>
      <c r="AF13" s="1">
        <f t="shared" si="23"/>
        <v>1</v>
      </c>
      <c r="AG13" s="1">
        <f t="shared" si="23"/>
        <v>1</v>
      </c>
      <c r="AH13" s="1">
        <f t="shared" si="23"/>
        <v>1</v>
      </c>
      <c r="AI13" s="1">
        <f t="shared" si="23"/>
        <v>1</v>
      </c>
      <c r="AJ13" s="1">
        <f t="shared" si="23"/>
        <v>1</v>
      </c>
      <c r="AK13" s="1">
        <f t="shared" si="23"/>
        <v>1</v>
      </c>
      <c r="AL13" s="1">
        <f t="shared" si="23"/>
        <v>1</v>
      </c>
      <c r="AM13" s="1">
        <f t="shared" si="23"/>
        <v>1</v>
      </c>
      <c r="AN13" s="1">
        <f t="shared" si="23"/>
        <v>1</v>
      </c>
      <c r="AO13" s="1">
        <f t="shared" si="23"/>
        <v>1</v>
      </c>
      <c r="AP13" s="1">
        <f t="shared" si="23"/>
        <v>1</v>
      </c>
      <c r="AQ13" s="1">
        <f t="shared" si="23"/>
        <v>1</v>
      </c>
      <c r="AR13" s="1">
        <f t="shared" si="23"/>
        <v>1</v>
      </c>
      <c r="AS13" s="1">
        <f t="shared" si="23"/>
        <v>1</v>
      </c>
      <c r="AT13" s="1">
        <f t="shared" si="23"/>
        <v>1</v>
      </c>
      <c r="AU13" s="1">
        <f t="shared" si="23"/>
        <v>1</v>
      </c>
      <c r="AV13" s="1">
        <f t="shared" si="23"/>
        <v>1</v>
      </c>
      <c r="AW13" s="1">
        <f t="shared" si="23"/>
        <v>1</v>
      </c>
      <c r="AX13" s="1">
        <f t="shared" si="23"/>
        <v>1</v>
      </c>
      <c r="AY13" s="1">
        <f t="shared" si="23"/>
        <v>1</v>
      </c>
      <c r="AZ13" s="1">
        <f t="shared" si="23"/>
        <v>1</v>
      </c>
    </row>
    <row r="14" spans="1:52" x14ac:dyDescent="0.25">
      <c r="A14" s="2">
        <v>4</v>
      </c>
      <c r="B14" s="2" t="s">
        <v>91</v>
      </c>
      <c r="C14" s="2" t="s">
        <v>136</v>
      </c>
      <c r="D14" s="1">
        <f t="shared" si="24"/>
        <v>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f t="shared" si="23"/>
        <v>1</v>
      </c>
      <c r="V14" s="1">
        <f t="shared" si="23"/>
        <v>1</v>
      </c>
      <c r="W14" s="1">
        <f t="shared" si="23"/>
        <v>1</v>
      </c>
      <c r="X14" s="1">
        <f t="shared" si="23"/>
        <v>1</v>
      </c>
      <c r="Y14" s="1">
        <f t="shared" si="23"/>
        <v>1</v>
      </c>
      <c r="Z14" s="1">
        <f t="shared" si="23"/>
        <v>1</v>
      </c>
      <c r="AA14" s="1">
        <f t="shared" si="23"/>
        <v>1</v>
      </c>
      <c r="AB14" s="1">
        <f t="shared" si="23"/>
        <v>1</v>
      </c>
      <c r="AC14" s="1">
        <f t="shared" si="23"/>
        <v>1</v>
      </c>
      <c r="AD14" s="1">
        <f t="shared" si="23"/>
        <v>1</v>
      </c>
      <c r="AE14" s="1">
        <f t="shared" si="23"/>
        <v>1</v>
      </c>
      <c r="AF14" s="1">
        <f t="shared" si="23"/>
        <v>1</v>
      </c>
      <c r="AG14" s="1">
        <f t="shared" si="23"/>
        <v>1</v>
      </c>
      <c r="AH14" s="1">
        <f t="shared" si="23"/>
        <v>1</v>
      </c>
      <c r="AI14" s="1">
        <f t="shared" si="23"/>
        <v>1</v>
      </c>
      <c r="AJ14" s="1">
        <f t="shared" si="23"/>
        <v>1</v>
      </c>
      <c r="AK14" s="1">
        <f t="shared" si="23"/>
        <v>1</v>
      </c>
      <c r="AL14" s="1">
        <f t="shared" si="23"/>
        <v>1</v>
      </c>
      <c r="AM14" s="1">
        <f t="shared" si="23"/>
        <v>1</v>
      </c>
      <c r="AN14" s="1">
        <f t="shared" si="23"/>
        <v>1</v>
      </c>
      <c r="AO14" s="1">
        <f t="shared" si="23"/>
        <v>1</v>
      </c>
      <c r="AP14" s="1">
        <f t="shared" si="23"/>
        <v>1</v>
      </c>
      <c r="AQ14" s="1">
        <f t="shared" si="23"/>
        <v>1</v>
      </c>
      <c r="AR14" s="1">
        <f t="shared" si="23"/>
        <v>1</v>
      </c>
      <c r="AS14" s="1">
        <f t="shared" si="23"/>
        <v>1</v>
      </c>
      <c r="AT14" s="1">
        <f t="shared" si="23"/>
        <v>1</v>
      </c>
      <c r="AU14" s="1">
        <f t="shared" si="23"/>
        <v>1</v>
      </c>
      <c r="AV14" s="1">
        <f t="shared" si="23"/>
        <v>1</v>
      </c>
      <c r="AW14" s="1">
        <f t="shared" si="23"/>
        <v>1</v>
      </c>
      <c r="AX14" s="1">
        <f t="shared" si="23"/>
        <v>1</v>
      </c>
      <c r="AY14" s="1">
        <f t="shared" si="23"/>
        <v>1</v>
      </c>
      <c r="AZ14" s="1">
        <f t="shared" si="23"/>
        <v>1</v>
      </c>
    </row>
    <row r="15" spans="1:52" x14ac:dyDescent="0.25">
      <c r="A15" s="2">
        <v>5</v>
      </c>
      <c r="B15" s="2" t="s">
        <v>92</v>
      </c>
      <c r="C15" s="2" t="s">
        <v>136</v>
      </c>
      <c r="D15" s="1">
        <f t="shared" si="24"/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f t="shared" si="23"/>
        <v>1</v>
      </c>
      <c r="V15" s="1">
        <f t="shared" si="23"/>
        <v>1</v>
      </c>
      <c r="W15" s="1">
        <f t="shared" si="23"/>
        <v>1</v>
      </c>
      <c r="X15" s="1">
        <f t="shared" si="23"/>
        <v>1</v>
      </c>
      <c r="Y15" s="1">
        <f t="shared" si="23"/>
        <v>1</v>
      </c>
      <c r="Z15" s="1">
        <f t="shared" si="23"/>
        <v>1</v>
      </c>
      <c r="AA15" s="1">
        <f t="shared" si="23"/>
        <v>1</v>
      </c>
      <c r="AB15" s="1">
        <f t="shared" si="23"/>
        <v>1</v>
      </c>
      <c r="AC15" s="1">
        <f t="shared" si="23"/>
        <v>1</v>
      </c>
      <c r="AD15" s="1">
        <f t="shared" si="23"/>
        <v>1</v>
      </c>
      <c r="AE15" s="1">
        <f t="shared" si="23"/>
        <v>1</v>
      </c>
      <c r="AF15" s="1">
        <f t="shared" si="23"/>
        <v>1</v>
      </c>
      <c r="AG15" s="1">
        <f t="shared" si="23"/>
        <v>1</v>
      </c>
      <c r="AH15" s="1">
        <f t="shared" si="23"/>
        <v>1</v>
      </c>
      <c r="AI15" s="1">
        <f t="shared" si="23"/>
        <v>1</v>
      </c>
      <c r="AJ15" s="1">
        <f t="shared" si="23"/>
        <v>1</v>
      </c>
      <c r="AK15" s="1">
        <f t="shared" si="23"/>
        <v>1</v>
      </c>
      <c r="AL15" s="1">
        <f t="shared" si="23"/>
        <v>1</v>
      </c>
      <c r="AM15" s="1">
        <f t="shared" si="23"/>
        <v>1</v>
      </c>
      <c r="AN15" s="1">
        <f t="shared" si="23"/>
        <v>1</v>
      </c>
      <c r="AO15" s="1">
        <f t="shared" si="23"/>
        <v>1</v>
      </c>
      <c r="AP15" s="1">
        <f t="shared" si="23"/>
        <v>1</v>
      </c>
      <c r="AQ15" s="1">
        <f t="shared" si="23"/>
        <v>1</v>
      </c>
      <c r="AR15" s="1">
        <f t="shared" si="23"/>
        <v>1</v>
      </c>
      <c r="AS15" s="1">
        <f t="shared" si="23"/>
        <v>1</v>
      </c>
      <c r="AT15" s="1">
        <f t="shared" si="23"/>
        <v>1</v>
      </c>
      <c r="AU15" s="1">
        <f t="shared" ref="U15:AZ21" si="25">IF(OR(ABS(AU$8-$A15)&lt;2,AND(((($A15-1)/8)=ROUND((($A15-1)/8),0)),((AU$8-$A15)=7)),AND((($A15/8)=ROUND(($A15/8),0)),(($A15-AU$8)=7))),0,1)</f>
        <v>1</v>
      </c>
      <c r="AV15" s="1">
        <f t="shared" si="25"/>
        <v>1</v>
      </c>
      <c r="AW15" s="1">
        <f t="shared" si="25"/>
        <v>1</v>
      </c>
      <c r="AX15" s="1">
        <f t="shared" si="25"/>
        <v>1</v>
      </c>
      <c r="AY15" s="1">
        <f t="shared" si="25"/>
        <v>1</v>
      </c>
      <c r="AZ15" s="1">
        <f t="shared" si="25"/>
        <v>1</v>
      </c>
    </row>
    <row r="16" spans="1:52" x14ac:dyDescent="0.25">
      <c r="A16" s="2">
        <v>6</v>
      </c>
      <c r="B16" s="2" t="s">
        <v>93</v>
      </c>
      <c r="C16" s="2" t="s">
        <v>136</v>
      </c>
      <c r="D16" s="1">
        <f t="shared" si="24"/>
        <v>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f t="shared" si="25"/>
        <v>1</v>
      </c>
      <c r="V16" s="1">
        <f t="shared" si="25"/>
        <v>1</v>
      </c>
      <c r="W16" s="1">
        <f t="shared" si="25"/>
        <v>1</v>
      </c>
      <c r="X16" s="1">
        <f t="shared" si="25"/>
        <v>1</v>
      </c>
      <c r="Y16" s="1">
        <f t="shared" si="25"/>
        <v>1</v>
      </c>
      <c r="Z16" s="1">
        <f t="shared" si="25"/>
        <v>1</v>
      </c>
      <c r="AA16" s="1">
        <f t="shared" si="25"/>
        <v>1</v>
      </c>
      <c r="AB16" s="1">
        <f t="shared" si="25"/>
        <v>1</v>
      </c>
      <c r="AC16" s="1">
        <f t="shared" si="25"/>
        <v>1</v>
      </c>
      <c r="AD16" s="1">
        <f t="shared" si="25"/>
        <v>1</v>
      </c>
      <c r="AE16" s="1">
        <f t="shared" si="25"/>
        <v>1</v>
      </c>
      <c r="AF16" s="1">
        <f t="shared" si="25"/>
        <v>1</v>
      </c>
      <c r="AG16" s="1">
        <f t="shared" si="25"/>
        <v>1</v>
      </c>
      <c r="AH16" s="1">
        <f t="shared" si="25"/>
        <v>1</v>
      </c>
      <c r="AI16" s="1">
        <f t="shared" si="25"/>
        <v>1</v>
      </c>
      <c r="AJ16" s="1">
        <f t="shared" si="25"/>
        <v>1</v>
      </c>
      <c r="AK16" s="1">
        <f t="shared" si="25"/>
        <v>1</v>
      </c>
      <c r="AL16" s="1">
        <f t="shared" si="25"/>
        <v>1</v>
      </c>
      <c r="AM16" s="1">
        <f t="shared" si="25"/>
        <v>1</v>
      </c>
      <c r="AN16" s="1">
        <f t="shared" si="25"/>
        <v>1</v>
      </c>
      <c r="AO16" s="1">
        <f t="shared" si="25"/>
        <v>1</v>
      </c>
      <c r="AP16" s="1">
        <f t="shared" si="25"/>
        <v>1</v>
      </c>
      <c r="AQ16" s="1">
        <f t="shared" si="25"/>
        <v>1</v>
      </c>
      <c r="AR16" s="1">
        <f t="shared" si="25"/>
        <v>1</v>
      </c>
      <c r="AS16" s="1">
        <f t="shared" si="25"/>
        <v>1</v>
      </c>
      <c r="AT16" s="1">
        <f t="shared" si="25"/>
        <v>1</v>
      </c>
      <c r="AU16" s="1">
        <f t="shared" si="25"/>
        <v>1</v>
      </c>
      <c r="AV16" s="1">
        <f t="shared" si="25"/>
        <v>1</v>
      </c>
      <c r="AW16" s="1">
        <f t="shared" si="25"/>
        <v>1</v>
      </c>
      <c r="AX16" s="1">
        <f t="shared" si="25"/>
        <v>1</v>
      </c>
      <c r="AY16" s="1">
        <f t="shared" si="25"/>
        <v>1</v>
      </c>
      <c r="AZ16" s="1">
        <f t="shared" si="25"/>
        <v>1</v>
      </c>
    </row>
    <row r="17" spans="1:52" x14ac:dyDescent="0.25">
      <c r="A17" s="2">
        <v>7</v>
      </c>
      <c r="B17" s="2" t="s">
        <v>94</v>
      </c>
      <c r="C17" s="2" t="s">
        <v>136</v>
      </c>
      <c r="D17" s="1">
        <f t="shared" si="24"/>
        <v>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f t="shared" si="25"/>
        <v>1</v>
      </c>
      <c r="V17" s="1">
        <f t="shared" si="25"/>
        <v>1</v>
      </c>
      <c r="W17" s="1">
        <f t="shared" si="25"/>
        <v>1</v>
      </c>
      <c r="X17" s="1">
        <f t="shared" si="25"/>
        <v>1</v>
      </c>
      <c r="Y17" s="1">
        <f t="shared" si="25"/>
        <v>1</v>
      </c>
      <c r="Z17" s="1">
        <f t="shared" si="25"/>
        <v>1</v>
      </c>
      <c r="AA17" s="1">
        <f t="shared" si="25"/>
        <v>1</v>
      </c>
      <c r="AB17" s="1">
        <f t="shared" si="25"/>
        <v>1</v>
      </c>
      <c r="AC17" s="1">
        <f t="shared" si="25"/>
        <v>1</v>
      </c>
      <c r="AD17" s="1">
        <f t="shared" si="25"/>
        <v>1</v>
      </c>
      <c r="AE17" s="1">
        <f t="shared" si="25"/>
        <v>1</v>
      </c>
      <c r="AF17" s="1">
        <f t="shared" si="25"/>
        <v>1</v>
      </c>
      <c r="AG17" s="1">
        <f t="shared" si="25"/>
        <v>1</v>
      </c>
      <c r="AH17" s="1">
        <f t="shared" si="25"/>
        <v>1</v>
      </c>
      <c r="AI17" s="1">
        <f t="shared" si="25"/>
        <v>1</v>
      </c>
      <c r="AJ17" s="1">
        <f t="shared" si="25"/>
        <v>1</v>
      </c>
      <c r="AK17" s="1">
        <f t="shared" si="25"/>
        <v>1</v>
      </c>
      <c r="AL17" s="1">
        <f t="shared" si="25"/>
        <v>1</v>
      </c>
      <c r="AM17" s="1">
        <f t="shared" si="25"/>
        <v>1</v>
      </c>
      <c r="AN17" s="1">
        <f t="shared" si="25"/>
        <v>1</v>
      </c>
      <c r="AO17" s="1">
        <f t="shared" si="25"/>
        <v>1</v>
      </c>
      <c r="AP17" s="1">
        <f t="shared" si="25"/>
        <v>1</v>
      </c>
      <c r="AQ17" s="1">
        <f t="shared" si="25"/>
        <v>1</v>
      </c>
      <c r="AR17" s="1">
        <f t="shared" si="25"/>
        <v>1</v>
      </c>
      <c r="AS17" s="1">
        <f t="shared" si="25"/>
        <v>1</v>
      </c>
      <c r="AT17" s="1">
        <f t="shared" si="25"/>
        <v>1</v>
      </c>
      <c r="AU17" s="1">
        <f t="shared" si="25"/>
        <v>1</v>
      </c>
      <c r="AV17" s="1">
        <f t="shared" si="25"/>
        <v>1</v>
      </c>
      <c r="AW17" s="1">
        <f t="shared" si="25"/>
        <v>1</v>
      </c>
      <c r="AX17" s="1">
        <f t="shared" si="25"/>
        <v>1</v>
      </c>
      <c r="AY17" s="1">
        <f t="shared" si="25"/>
        <v>1</v>
      </c>
      <c r="AZ17" s="1">
        <f t="shared" si="25"/>
        <v>1</v>
      </c>
    </row>
    <row r="18" spans="1:52" x14ac:dyDescent="0.25">
      <c r="A18" s="2">
        <v>8</v>
      </c>
      <c r="B18" s="2" t="s">
        <v>95</v>
      </c>
      <c r="C18" s="2" t="s">
        <v>136</v>
      </c>
      <c r="D18" s="1">
        <f t="shared" si="24"/>
        <v>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f t="shared" si="25"/>
        <v>1</v>
      </c>
      <c r="V18" s="1">
        <f t="shared" si="25"/>
        <v>1</v>
      </c>
      <c r="W18" s="1">
        <f t="shared" si="25"/>
        <v>1</v>
      </c>
      <c r="X18" s="1">
        <f t="shared" si="25"/>
        <v>1</v>
      </c>
      <c r="Y18" s="1">
        <f t="shared" si="25"/>
        <v>1</v>
      </c>
      <c r="Z18" s="1">
        <f t="shared" si="25"/>
        <v>1</v>
      </c>
      <c r="AA18" s="1">
        <f t="shared" si="25"/>
        <v>1</v>
      </c>
      <c r="AB18" s="1">
        <f t="shared" si="25"/>
        <v>1</v>
      </c>
      <c r="AC18" s="1">
        <f t="shared" si="25"/>
        <v>1</v>
      </c>
      <c r="AD18" s="1">
        <f t="shared" si="25"/>
        <v>1</v>
      </c>
      <c r="AE18" s="1">
        <f t="shared" si="25"/>
        <v>1</v>
      </c>
      <c r="AF18" s="1">
        <f t="shared" si="25"/>
        <v>1</v>
      </c>
      <c r="AG18" s="1">
        <f t="shared" si="25"/>
        <v>1</v>
      </c>
      <c r="AH18" s="1">
        <f t="shared" si="25"/>
        <v>1</v>
      </c>
      <c r="AI18" s="1">
        <f t="shared" si="25"/>
        <v>1</v>
      </c>
      <c r="AJ18" s="1">
        <f t="shared" si="25"/>
        <v>1</v>
      </c>
      <c r="AK18" s="1">
        <f t="shared" si="25"/>
        <v>1</v>
      </c>
      <c r="AL18" s="1">
        <f t="shared" si="25"/>
        <v>1</v>
      </c>
      <c r="AM18" s="1">
        <f t="shared" si="25"/>
        <v>1</v>
      </c>
      <c r="AN18" s="1">
        <f t="shared" si="25"/>
        <v>1</v>
      </c>
      <c r="AO18" s="1">
        <f t="shared" si="25"/>
        <v>1</v>
      </c>
      <c r="AP18" s="1">
        <f t="shared" si="25"/>
        <v>1</v>
      </c>
      <c r="AQ18" s="1">
        <f t="shared" si="25"/>
        <v>1</v>
      </c>
      <c r="AR18" s="1">
        <f t="shared" si="25"/>
        <v>1</v>
      </c>
      <c r="AS18" s="1">
        <f t="shared" si="25"/>
        <v>1</v>
      </c>
      <c r="AT18" s="1">
        <f t="shared" si="25"/>
        <v>1</v>
      </c>
      <c r="AU18" s="1">
        <f t="shared" si="25"/>
        <v>1</v>
      </c>
      <c r="AV18" s="1">
        <f t="shared" si="25"/>
        <v>1</v>
      </c>
      <c r="AW18" s="1">
        <f t="shared" si="25"/>
        <v>1</v>
      </c>
      <c r="AX18" s="1">
        <f t="shared" si="25"/>
        <v>1</v>
      </c>
      <c r="AY18" s="1">
        <f t="shared" si="25"/>
        <v>1</v>
      </c>
      <c r="AZ18" s="1">
        <f t="shared" si="25"/>
        <v>1</v>
      </c>
    </row>
    <row r="19" spans="1:52" x14ac:dyDescent="0.25">
      <c r="A19" s="2">
        <v>9</v>
      </c>
      <c r="B19" s="2" t="s">
        <v>96</v>
      </c>
      <c r="C19" s="2" t="s">
        <v>136</v>
      </c>
      <c r="D19" s="1">
        <f t="shared" si="24"/>
        <v>1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ref="M19:U25" si="26">IF(OR(ABS(M$8-$A19)&lt;2,AND(((($A19-1)/8)=ROUND((($A19-1)/8),0)),((M$8-$A19)=7)),AND((($A19/8)=ROUND(($A19/8),0)),(($A19-M$8)=7))),0,1)</f>
        <v>0</v>
      </c>
      <c r="N19" s="1">
        <f t="shared" si="26"/>
        <v>0</v>
      </c>
      <c r="O19" s="1">
        <f t="shared" si="26"/>
        <v>1</v>
      </c>
      <c r="P19" s="1">
        <f t="shared" si="26"/>
        <v>1</v>
      </c>
      <c r="Q19" s="1">
        <f t="shared" si="26"/>
        <v>1</v>
      </c>
      <c r="R19" s="1">
        <f t="shared" si="26"/>
        <v>1</v>
      </c>
      <c r="S19" s="1">
        <f t="shared" si="26"/>
        <v>1</v>
      </c>
      <c r="T19" s="1">
        <f t="shared" si="26"/>
        <v>0</v>
      </c>
      <c r="U19" s="1">
        <f t="shared" si="26"/>
        <v>1</v>
      </c>
      <c r="V19" s="1">
        <f t="shared" si="25"/>
        <v>1</v>
      </c>
      <c r="W19" s="1">
        <f t="shared" si="25"/>
        <v>1</v>
      </c>
      <c r="X19" s="1">
        <f t="shared" si="25"/>
        <v>1</v>
      </c>
      <c r="Y19" s="1">
        <f t="shared" si="25"/>
        <v>1</v>
      </c>
      <c r="Z19" s="1">
        <f t="shared" si="25"/>
        <v>1</v>
      </c>
      <c r="AA19" s="1">
        <f t="shared" si="25"/>
        <v>1</v>
      </c>
      <c r="AB19" s="1">
        <f t="shared" si="25"/>
        <v>1</v>
      </c>
      <c r="AC19" s="1">
        <f t="shared" si="25"/>
        <v>1</v>
      </c>
      <c r="AD19" s="1">
        <f t="shared" si="25"/>
        <v>1</v>
      </c>
      <c r="AE19" s="1">
        <f t="shared" si="25"/>
        <v>1</v>
      </c>
      <c r="AF19" s="1">
        <f t="shared" si="25"/>
        <v>1</v>
      </c>
      <c r="AG19" s="1">
        <f t="shared" si="25"/>
        <v>1</v>
      </c>
      <c r="AH19" s="1">
        <f t="shared" si="25"/>
        <v>1</v>
      </c>
      <c r="AI19" s="1">
        <f t="shared" si="25"/>
        <v>1</v>
      </c>
      <c r="AJ19" s="1">
        <f t="shared" si="25"/>
        <v>1</v>
      </c>
      <c r="AK19" s="1">
        <f t="shared" si="25"/>
        <v>1</v>
      </c>
      <c r="AL19" s="1">
        <f t="shared" si="25"/>
        <v>1</v>
      </c>
      <c r="AM19" s="1">
        <f t="shared" si="25"/>
        <v>1</v>
      </c>
      <c r="AN19" s="1">
        <f t="shared" si="25"/>
        <v>1</v>
      </c>
      <c r="AO19" s="1">
        <f t="shared" si="25"/>
        <v>1</v>
      </c>
      <c r="AP19" s="1">
        <f t="shared" si="25"/>
        <v>1</v>
      </c>
      <c r="AQ19" s="1">
        <f t="shared" si="25"/>
        <v>1</v>
      </c>
      <c r="AR19" s="1">
        <f t="shared" si="25"/>
        <v>1</v>
      </c>
      <c r="AS19" s="1">
        <f t="shared" si="25"/>
        <v>1</v>
      </c>
      <c r="AT19" s="1">
        <f t="shared" si="25"/>
        <v>1</v>
      </c>
      <c r="AU19" s="1">
        <f t="shared" si="25"/>
        <v>1</v>
      </c>
      <c r="AV19" s="1">
        <f t="shared" si="25"/>
        <v>1</v>
      </c>
      <c r="AW19" s="1">
        <f t="shared" si="25"/>
        <v>1</v>
      </c>
      <c r="AX19" s="1">
        <f t="shared" si="25"/>
        <v>1</v>
      </c>
      <c r="AY19" s="1">
        <f t="shared" si="25"/>
        <v>1</v>
      </c>
      <c r="AZ19" s="1">
        <f t="shared" si="25"/>
        <v>1</v>
      </c>
    </row>
    <row r="20" spans="1:52" x14ac:dyDescent="0.25">
      <c r="A20" s="2">
        <v>10</v>
      </c>
      <c r="B20" s="2" t="s">
        <v>97</v>
      </c>
      <c r="C20" s="2" t="s">
        <v>136</v>
      </c>
      <c r="D20" s="1">
        <f t="shared" si="24"/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26"/>
        <v>0</v>
      </c>
      <c r="N20" s="1">
        <f t="shared" si="26"/>
        <v>0</v>
      </c>
      <c r="O20" s="1">
        <f t="shared" si="26"/>
        <v>0</v>
      </c>
      <c r="P20" s="1">
        <f t="shared" si="26"/>
        <v>1</v>
      </c>
      <c r="Q20" s="1">
        <f t="shared" si="26"/>
        <v>1</v>
      </c>
      <c r="R20" s="1">
        <f t="shared" si="26"/>
        <v>1</v>
      </c>
      <c r="S20" s="1">
        <f t="shared" si="26"/>
        <v>1</v>
      </c>
      <c r="T20" s="1">
        <f t="shared" si="26"/>
        <v>1</v>
      </c>
      <c r="U20" s="1">
        <f t="shared" si="26"/>
        <v>1</v>
      </c>
      <c r="V20" s="1">
        <f t="shared" si="25"/>
        <v>1</v>
      </c>
      <c r="W20" s="1">
        <f t="shared" si="25"/>
        <v>1</v>
      </c>
      <c r="X20" s="1">
        <f t="shared" si="25"/>
        <v>1</v>
      </c>
      <c r="Y20" s="1">
        <f t="shared" si="25"/>
        <v>1</v>
      </c>
      <c r="Z20" s="1">
        <f t="shared" si="25"/>
        <v>1</v>
      </c>
      <c r="AA20" s="1">
        <f t="shared" si="25"/>
        <v>1</v>
      </c>
      <c r="AB20" s="1">
        <f t="shared" si="25"/>
        <v>1</v>
      </c>
      <c r="AC20" s="1">
        <f t="shared" si="25"/>
        <v>1</v>
      </c>
      <c r="AD20" s="1">
        <f t="shared" si="25"/>
        <v>1</v>
      </c>
      <c r="AE20" s="1">
        <f t="shared" si="25"/>
        <v>1</v>
      </c>
      <c r="AF20" s="1">
        <f t="shared" si="25"/>
        <v>1</v>
      </c>
      <c r="AG20" s="1">
        <f t="shared" si="25"/>
        <v>1</v>
      </c>
      <c r="AH20" s="1">
        <f t="shared" si="25"/>
        <v>1</v>
      </c>
      <c r="AI20" s="1">
        <f t="shared" si="25"/>
        <v>1</v>
      </c>
      <c r="AJ20" s="1">
        <f t="shared" si="25"/>
        <v>1</v>
      </c>
      <c r="AK20" s="1">
        <f t="shared" si="25"/>
        <v>1</v>
      </c>
      <c r="AL20" s="1">
        <f t="shared" si="25"/>
        <v>1</v>
      </c>
      <c r="AM20" s="1">
        <f t="shared" si="25"/>
        <v>1</v>
      </c>
      <c r="AN20" s="1">
        <f t="shared" si="25"/>
        <v>1</v>
      </c>
      <c r="AO20" s="1">
        <f t="shared" si="25"/>
        <v>1</v>
      </c>
      <c r="AP20" s="1">
        <f t="shared" si="25"/>
        <v>1</v>
      </c>
      <c r="AQ20" s="1">
        <f t="shared" si="25"/>
        <v>1</v>
      </c>
      <c r="AR20" s="1">
        <f t="shared" si="25"/>
        <v>1</v>
      </c>
      <c r="AS20" s="1">
        <f t="shared" si="25"/>
        <v>1</v>
      </c>
      <c r="AT20" s="1">
        <f t="shared" si="25"/>
        <v>1</v>
      </c>
      <c r="AU20" s="1">
        <f t="shared" si="25"/>
        <v>1</v>
      </c>
      <c r="AV20" s="1">
        <f t="shared" si="25"/>
        <v>1</v>
      </c>
      <c r="AW20" s="1">
        <f t="shared" si="25"/>
        <v>1</v>
      </c>
      <c r="AX20" s="1">
        <f t="shared" si="25"/>
        <v>1</v>
      </c>
      <c r="AY20" s="1">
        <f t="shared" si="25"/>
        <v>1</v>
      </c>
      <c r="AZ20" s="1">
        <f t="shared" si="25"/>
        <v>1</v>
      </c>
    </row>
    <row r="21" spans="1:52" x14ac:dyDescent="0.25">
      <c r="A21" s="2">
        <v>11</v>
      </c>
      <c r="B21" s="2" t="s">
        <v>98</v>
      </c>
      <c r="C21" s="2" t="s">
        <v>136</v>
      </c>
      <c r="D21" s="1">
        <f t="shared" si="24"/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26"/>
        <v>1</v>
      </c>
      <c r="N21" s="1">
        <f t="shared" si="26"/>
        <v>0</v>
      </c>
      <c r="O21" s="1">
        <f t="shared" si="26"/>
        <v>0</v>
      </c>
      <c r="P21" s="1">
        <f t="shared" si="26"/>
        <v>0</v>
      </c>
      <c r="Q21" s="1">
        <f t="shared" si="26"/>
        <v>1</v>
      </c>
      <c r="R21" s="1">
        <f t="shared" si="26"/>
        <v>1</v>
      </c>
      <c r="S21" s="1">
        <f t="shared" si="26"/>
        <v>1</v>
      </c>
      <c r="T21" s="1">
        <f t="shared" si="26"/>
        <v>1</v>
      </c>
      <c r="U21" s="1">
        <f t="shared" si="26"/>
        <v>1</v>
      </c>
      <c r="V21" s="1">
        <f t="shared" si="25"/>
        <v>1</v>
      </c>
      <c r="W21" s="1">
        <f t="shared" si="25"/>
        <v>1</v>
      </c>
      <c r="X21" s="1">
        <f t="shared" si="25"/>
        <v>1</v>
      </c>
      <c r="Y21" s="1">
        <f t="shared" si="25"/>
        <v>1</v>
      </c>
      <c r="Z21" s="1">
        <f t="shared" si="25"/>
        <v>1</v>
      </c>
      <c r="AA21" s="1">
        <f t="shared" si="25"/>
        <v>1</v>
      </c>
      <c r="AB21" s="1">
        <f t="shared" si="25"/>
        <v>1</v>
      </c>
      <c r="AC21" s="1">
        <f t="shared" si="25"/>
        <v>1</v>
      </c>
      <c r="AD21" s="1">
        <f t="shared" si="25"/>
        <v>1</v>
      </c>
      <c r="AE21" s="1">
        <f t="shared" si="25"/>
        <v>1</v>
      </c>
      <c r="AF21" s="1">
        <f t="shared" ref="T21:AZ27" si="27">IF(OR(ABS(AF$8-$A21)&lt;2,AND(((($A21-1)/8)=ROUND((($A21-1)/8),0)),((AF$8-$A21)=7)),AND((($A21/8)=ROUND(($A21/8),0)),(($A21-AF$8)=7))),0,1)</f>
        <v>1</v>
      </c>
      <c r="AG21" s="1">
        <f t="shared" si="27"/>
        <v>1</v>
      </c>
      <c r="AH21" s="1">
        <f t="shared" si="27"/>
        <v>1</v>
      </c>
      <c r="AI21" s="1">
        <f t="shared" si="27"/>
        <v>1</v>
      </c>
      <c r="AJ21" s="1">
        <f t="shared" si="27"/>
        <v>1</v>
      </c>
      <c r="AK21" s="1">
        <f t="shared" si="27"/>
        <v>1</v>
      </c>
      <c r="AL21" s="1">
        <f t="shared" si="27"/>
        <v>1</v>
      </c>
      <c r="AM21" s="1">
        <f t="shared" si="27"/>
        <v>1</v>
      </c>
      <c r="AN21" s="1">
        <f t="shared" si="27"/>
        <v>1</v>
      </c>
      <c r="AO21" s="1">
        <f t="shared" si="27"/>
        <v>1</v>
      </c>
      <c r="AP21" s="1">
        <f t="shared" si="27"/>
        <v>1</v>
      </c>
      <c r="AQ21" s="1">
        <f t="shared" si="27"/>
        <v>1</v>
      </c>
      <c r="AR21" s="1">
        <f t="shared" si="27"/>
        <v>1</v>
      </c>
      <c r="AS21" s="1">
        <f t="shared" si="27"/>
        <v>1</v>
      </c>
      <c r="AT21" s="1">
        <f t="shared" si="27"/>
        <v>1</v>
      </c>
      <c r="AU21" s="1">
        <f t="shared" si="27"/>
        <v>1</v>
      </c>
      <c r="AV21" s="1">
        <f t="shared" si="27"/>
        <v>1</v>
      </c>
      <c r="AW21" s="1">
        <f t="shared" si="27"/>
        <v>1</v>
      </c>
      <c r="AX21" s="1">
        <f t="shared" si="27"/>
        <v>1</v>
      </c>
      <c r="AY21" s="1">
        <f t="shared" si="27"/>
        <v>1</v>
      </c>
      <c r="AZ21" s="1">
        <f t="shared" si="27"/>
        <v>1</v>
      </c>
    </row>
    <row r="22" spans="1:52" x14ac:dyDescent="0.25">
      <c r="A22" s="2">
        <v>12</v>
      </c>
      <c r="B22" s="2" t="s">
        <v>99</v>
      </c>
      <c r="C22" s="2" t="s">
        <v>136</v>
      </c>
      <c r="D22" s="1">
        <f t="shared" si="24"/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26"/>
        <v>1</v>
      </c>
      <c r="N22" s="1">
        <f t="shared" si="26"/>
        <v>1</v>
      </c>
      <c r="O22" s="1">
        <f t="shared" si="26"/>
        <v>0</v>
      </c>
      <c r="P22" s="1">
        <f t="shared" si="26"/>
        <v>0</v>
      </c>
      <c r="Q22" s="1">
        <f t="shared" si="26"/>
        <v>0</v>
      </c>
      <c r="R22" s="1">
        <f t="shared" si="26"/>
        <v>1</v>
      </c>
      <c r="S22" s="1">
        <f t="shared" si="26"/>
        <v>1</v>
      </c>
      <c r="T22" s="1">
        <f t="shared" si="26"/>
        <v>1</v>
      </c>
      <c r="U22" s="1">
        <f t="shared" si="26"/>
        <v>1</v>
      </c>
      <c r="V22" s="1">
        <f t="shared" si="27"/>
        <v>1</v>
      </c>
      <c r="W22" s="1">
        <f t="shared" si="27"/>
        <v>1</v>
      </c>
      <c r="X22" s="1">
        <f t="shared" si="27"/>
        <v>1</v>
      </c>
      <c r="Y22" s="1">
        <f t="shared" si="27"/>
        <v>1</v>
      </c>
      <c r="Z22" s="1">
        <f t="shared" si="27"/>
        <v>1</v>
      </c>
      <c r="AA22" s="1">
        <f t="shared" si="27"/>
        <v>1</v>
      </c>
      <c r="AB22" s="1">
        <f t="shared" si="27"/>
        <v>1</v>
      </c>
      <c r="AC22" s="1">
        <f t="shared" si="27"/>
        <v>1</v>
      </c>
      <c r="AD22" s="1">
        <f t="shared" si="27"/>
        <v>1</v>
      </c>
      <c r="AE22" s="1">
        <f t="shared" si="27"/>
        <v>1</v>
      </c>
      <c r="AF22" s="1">
        <f t="shared" si="27"/>
        <v>1</v>
      </c>
      <c r="AG22" s="1">
        <f t="shared" si="27"/>
        <v>1</v>
      </c>
      <c r="AH22" s="1">
        <f t="shared" si="27"/>
        <v>1</v>
      </c>
      <c r="AI22" s="1">
        <f t="shared" si="27"/>
        <v>1</v>
      </c>
      <c r="AJ22" s="1">
        <f t="shared" si="27"/>
        <v>1</v>
      </c>
      <c r="AK22" s="1">
        <f t="shared" si="27"/>
        <v>1</v>
      </c>
      <c r="AL22" s="1">
        <f t="shared" si="27"/>
        <v>1</v>
      </c>
      <c r="AM22" s="1">
        <f t="shared" si="27"/>
        <v>1</v>
      </c>
      <c r="AN22" s="1">
        <f t="shared" si="27"/>
        <v>1</v>
      </c>
      <c r="AO22" s="1">
        <f t="shared" si="27"/>
        <v>1</v>
      </c>
      <c r="AP22" s="1">
        <f t="shared" si="27"/>
        <v>1</v>
      </c>
      <c r="AQ22" s="1">
        <f t="shared" si="27"/>
        <v>1</v>
      </c>
      <c r="AR22" s="1">
        <f t="shared" si="27"/>
        <v>1</v>
      </c>
      <c r="AS22" s="1">
        <f t="shared" si="27"/>
        <v>1</v>
      </c>
      <c r="AT22" s="1">
        <f t="shared" si="27"/>
        <v>1</v>
      </c>
      <c r="AU22" s="1">
        <f t="shared" si="27"/>
        <v>1</v>
      </c>
      <c r="AV22" s="1">
        <f t="shared" si="27"/>
        <v>1</v>
      </c>
      <c r="AW22" s="1">
        <f t="shared" si="27"/>
        <v>1</v>
      </c>
      <c r="AX22" s="1">
        <f t="shared" si="27"/>
        <v>1</v>
      </c>
      <c r="AY22" s="1">
        <f t="shared" si="27"/>
        <v>1</v>
      </c>
      <c r="AZ22" s="1">
        <f t="shared" si="27"/>
        <v>1</v>
      </c>
    </row>
    <row r="23" spans="1:52" x14ac:dyDescent="0.25">
      <c r="A23" s="2">
        <v>13</v>
      </c>
      <c r="B23" s="2" t="s">
        <v>100</v>
      </c>
      <c r="C23" s="2" t="s">
        <v>136</v>
      </c>
      <c r="D23" s="1">
        <f t="shared" si="24"/>
        <v>1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26"/>
        <v>1</v>
      </c>
      <c r="N23" s="1">
        <f t="shared" si="26"/>
        <v>1</v>
      </c>
      <c r="O23" s="1">
        <f t="shared" si="26"/>
        <v>1</v>
      </c>
      <c r="P23" s="1">
        <f t="shared" si="26"/>
        <v>0</v>
      </c>
      <c r="Q23" s="1">
        <f t="shared" si="26"/>
        <v>0</v>
      </c>
      <c r="R23" s="1">
        <f t="shared" si="26"/>
        <v>0</v>
      </c>
      <c r="S23" s="1">
        <f t="shared" si="26"/>
        <v>1</v>
      </c>
      <c r="T23" s="1">
        <f t="shared" si="26"/>
        <v>1</v>
      </c>
      <c r="U23" s="1">
        <f t="shared" si="26"/>
        <v>1</v>
      </c>
      <c r="V23" s="1">
        <f t="shared" si="27"/>
        <v>1</v>
      </c>
      <c r="W23" s="1">
        <f t="shared" si="27"/>
        <v>1</v>
      </c>
      <c r="X23" s="1">
        <f t="shared" si="27"/>
        <v>1</v>
      </c>
      <c r="Y23" s="1">
        <f t="shared" si="27"/>
        <v>1</v>
      </c>
      <c r="Z23" s="1">
        <f t="shared" si="27"/>
        <v>1</v>
      </c>
      <c r="AA23" s="1">
        <f t="shared" si="27"/>
        <v>1</v>
      </c>
      <c r="AB23" s="1">
        <f t="shared" si="27"/>
        <v>1</v>
      </c>
      <c r="AC23" s="1">
        <f t="shared" si="27"/>
        <v>1</v>
      </c>
      <c r="AD23" s="1">
        <f t="shared" si="27"/>
        <v>1</v>
      </c>
      <c r="AE23" s="1">
        <f t="shared" si="27"/>
        <v>1</v>
      </c>
      <c r="AF23" s="1">
        <f t="shared" si="27"/>
        <v>1</v>
      </c>
      <c r="AG23" s="1">
        <f t="shared" si="27"/>
        <v>1</v>
      </c>
      <c r="AH23" s="1">
        <f t="shared" si="27"/>
        <v>1</v>
      </c>
      <c r="AI23" s="1">
        <f t="shared" si="27"/>
        <v>1</v>
      </c>
      <c r="AJ23" s="1">
        <f t="shared" si="27"/>
        <v>1</v>
      </c>
      <c r="AK23" s="1">
        <f t="shared" si="27"/>
        <v>1</v>
      </c>
      <c r="AL23" s="1">
        <f t="shared" si="27"/>
        <v>1</v>
      </c>
      <c r="AM23" s="1">
        <f t="shared" si="27"/>
        <v>1</v>
      </c>
      <c r="AN23" s="1">
        <f t="shared" si="27"/>
        <v>1</v>
      </c>
      <c r="AO23" s="1">
        <f t="shared" si="27"/>
        <v>1</v>
      </c>
      <c r="AP23" s="1">
        <f t="shared" si="27"/>
        <v>1</v>
      </c>
      <c r="AQ23" s="1">
        <f t="shared" si="27"/>
        <v>1</v>
      </c>
      <c r="AR23" s="1">
        <f t="shared" si="27"/>
        <v>1</v>
      </c>
      <c r="AS23" s="1">
        <f t="shared" si="27"/>
        <v>1</v>
      </c>
      <c r="AT23" s="1">
        <f t="shared" si="27"/>
        <v>1</v>
      </c>
      <c r="AU23" s="1">
        <f t="shared" si="27"/>
        <v>1</v>
      </c>
      <c r="AV23" s="1">
        <f t="shared" si="27"/>
        <v>1</v>
      </c>
      <c r="AW23" s="1">
        <f t="shared" si="27"/>
        <v>1</v>
      </c>
      <c r="AX23" s="1">
        <f t="shared" si="27"/>
        <v>1</v>
      </c>
      <c r="AY23" s="1">
        <f t="shared" si="27"/>
        <v>1</v>
      </c>
      <c r="AZ23" s="1">
        <f t="shared" si="27"/>
        <v>1</v>
      </c>
    </row>
    <row r="24" spans="1:52" x14ac:dyDescent="0.25">
      <c r="A24" s="2">
        <v>14</v>
      </c>
      <c r="B24" s="2" t="s">
        <v>101</v>
      </c>
      <c r="C24" s="2" t="s">
        <v>136</v>
      </c>
      <c r="D24" s="1">
        <f t="shared" si="24"/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26"/>
        <v>1</v>
      </c>
      <c r="N24" s="1">
        <f t="shared" si="26"/>
        <v>1</v>
      </c>
      <c r="O24" s="1">
        <f t="shared" si="26"/>
        <v>1</v>
      </c>
      <c r="P24" s="1">
        <f t="shared" si="26"/>
        <v>1</v>
      </c>
      <c r="Q24" s="1">
        <f t="shared" si="26"/>
        <v>0</v>
      </c>
      <c r="R24" s="1">
        <f t="shared" si="26"/>
        <v>0</v>
      </c>
      <c r="S24" s="1">
        <f t="shared" si="26"/>
        <v>0</v>
      </c>
      <c r="T24" s="1">
        <f t="shared" si="26"/>
        <v>1</v>
      </c>
      <c r="U24" s="1">
        <f t="shared" si="26"/>
        <v>1</v>
      </c>
      <c r="V24" s="1">
        <f t="shared" si="27"/>
        <v>1</v>
      </c>
      <c r="W24" s="1">
        <f t="shared" si="27"/>
        <v>1</v>
      </c>
      <c r="X24" s="1">
        <f t="shared" si="27"/>
        <v>1</v>
      </c>
      <c r="Y24" s="1">
        <f t="shared" si="27"/>
        <v>1</v>
      </c>
      <c r="Z24" s="1">
        <f t="shared" si="27"/>
        <v>1</v>
      </c>
      <c r="AA24" s="1">
        <f t="shared" si="27"/>
        <v>1</v>
      </c>
      <c r="AB24" s="1">
        <f t="shared" si="27"/>
        <v>1</v>
      </c>
      <c r="AC24" s="1">
        <f t="shared" si="27"/>
        <v>1</v>
      </c>
      <c r="AD24" s="1">
        <f t="shared" si="27"/>
        <v>1</v>
      </c>
      <c r="AE24" s="1">
        <f t="shared" si="27"/>
        <v>1</v>
      </c>
      <c r="AF24" s="1">
        <f t="shared" si="27"/>
        <v>1</v>
      </c>
      <c r="AG24" s="1">
        <f t="shared" si="27"/>
        <v>1</v>
      </c>
      <c r="AH24" s="1">
        <f t="shared" si="27"/>
        <v>1</v>
      </c>
      <c r="AI24" s="1">
        <f t="shared" si="27"/>
        <v>1</v>
      </c>
      <c r="AJ24" s="1">
        <f t="shared" si="27"/>
        <v>1</v>
      </c>
      <c r="AK24" s="1">
        <f t="shared" si="27"/>
        <v>1</v>
      </c>
      <c r="AL24" s="1">
        <f t="shared" si="27"/>
        <v>1</v>
      </c>
      <c r="AM24" s="1">
        <f t="shared" si="27"/>
        <v>1</v>
      </c>
      <c r="AN24" s="1">
        <f t="shared" si="27"/>
        <v>1</v>
      </c>
      <c r="AO24" s="1">
        <f t="shared" si="27"/>
        <v>1</v>
      </c>
      <c r="AP24" s="1">
        <f t="shared" si="27"/>
        <v>1</v>
      </c>
      <c r="AQ24" s="1">
        <f t="shared" si="27"/>
        <v>1</v>
      </c>
      <c r="AR24" s="1">
        <f t="shared" si="27"/>
        <v>1</v>
      </c>
      <c r="AS24" s="1">
        <f t="shared" si="27"/>
        <v>1</v>
      </c>
      <c r="AT24" s="1">
        <f t="shared" si="27"/>
        <v>1</v>
      </c>
      <c r="AU24" s="1">
        <f t="shared" si="27"/>
        <v>1</v>
      </c>
      <c r="AV24" s="1">
        <f t="shared" si="27"/>
        <v>1</v>
      </c>
      <c r="AW24" s="1">
        <f t="shared" si="27"/>
        <v>1</v>
      </c>
      <c r="AX24" s="1">
        <f t="shared" si="27"/>
        <v>1</v>
      </c>
      <c r="AY24" s="1">
        <f t="shared" si="27"/>
        <v>1</v>
      </c>
      <c r="AZ24" s="1">
        <f t="shared" si="27"/>
        <v>1</v>
      </c>
    </row>
    <row r="25" spans="1:52" x14ac:dyDescent="0.25">
      <c r="A25" s="2">
        <v>15</v>
      </c>
      <c r="B25" s="11" t="s">
        <v>102</v>
      </c>
      <c r="C25" s="11" t="s">
        <v>136</v>
      </c>
      <c r="D25" s="1">
        <f t="shared" si="24"/>
        <v>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26"/>
        <v>1</v>
      </c>
      <c r="N25" s="1">
        <f t="shared" si="26"/>
        <v>1</v>
      </c>
      <c r="O25" s="1">
        <f t="shared" si="26"/>
        <v>1</v>
      </c>
      <c r="P25" s="1">
        <f t="shared" si="26"/>
        <v>1</v>
      </c>
      <c r="Q25" s="1">
        <f t="shared" si="26"/>
        <v>1</v>
      </c>
      <c r="R25" s="1">
        <f t="shared" si="26"/>
        <v>0</v>
      </c>
      <c r="S25" s="1">
        <f t="shared" si="26"/>
        <v>0</v>
      </c>
      <c r="T25" s="1">
        <f t="shared" si="26"/>
        <v>0</v>
      </c>
      <c r="U25" s="1">
        <f t="shared" si="26"/>
        <v>1</v>
      </c>
      <c r="V25" s="1">
        <f t="shared" si="27"/>
        <v>1</v>
      </c>
      <c r="W25" s="1">
        <f t="shared" si="27"/>
        <v>1</v>
      </c>
      <c r="X25" s="1">
        <f t="shared" si="27"/>
        <v>1</v>
      </c>
      <c r="Y25" s="1">
        <f t="shared" si="27"/>
        <v>1</v>
      </c>
      <c r="Z25" s="1">
        <f t="shared" si="27"/>
        <v>1</v>
      </c>
      <c r="AA25" s="1">
        <f t="shared" si="27"/>
        <v>1</v>
      </c>
      <c r="AB25" s="1">
        <f t="shared" si="27"/>
        <v>1</v>
      </c>
      <c r="AC25" s="1">
        <f t="shared" si="27"/>
        <v>1</v>
      </c>
      <c r="AD25" s="1">
        <f t="shared" si="27"/>
        <v>1</v>
      </c>
      <c r="AE25" s="1">
        <f t="shared" si="27"/>
        <v>1</v>
      </c>
      <c r="AF25" s="1">
        <f t="shared" si="27"/>
        <v>1</v>
      </c>
      <c r="AG25" s="1">
        <f t="shared" si="27"/>
        <v>1</v>
      </c>
      <c r="AH25" s="1">
        <f t="shared" si="27"/>
        <v>1</v>
      </c>
      <c r="AI25" s="1">
        <f t="shared" si="27"/>
        <v>1</v>
      </c>
      <c r="AJ25" s="1">
        <f t="shared" si="27"/>
        <v>1</v>
      </c>
      <c r="AK25" s="1">
        <f t="shared" si="27"/>
        <v>1</v>
      </c>
      <c r="AL25" s="1">
        <f t="shared" si="27"/>
        <v>1</v>
      </c>
      <c r="AM25" s="1">
        <f t="shared" si="27"/>
        <v>1</v>
      </c>
      <c r="AN25" s="1">
        <f t="shared" si="27"/>
        <v>1</v>
      </c>
      <c r="AO25" s="1">
        <f t="shared" si="27"/>
        <v>1</v>
      </c>
      <c r="AP25" s="1">
        <f t="shared" si="27"/>
        <v>1</v>
      </c>
      <c r="AQ25" s="1">
        <f t="shared" si="27"/>
        <v>1</v>
      </c>
      <c r="AR25" s="1">
        <f t="shared" si="27"/>
        <v>1</v>
      </c>
      <c r="AS25" s="1">
        <f t="shared" si="27"/>
        <v>1</v>
      </c>
      <c r="AT25" s="1">
        <f t="shared" si="27"/>
        <v>1</v>
      </c>
      <c r="AU25" s="1">
        <f t="shared" si="27"/>
        <v>1</v>
      </c>
      <c r="AV25" s="1">
        <f t="shared" si="27"/>
        <v>1</v>
      </c>
      <c r="AW25" s="1">
        <f t="shared" si="27"/>
        <v>1</v>
      </c>
      <c r="AX25" s="1">
        <f t="shared" si="27"/>
        <v>1</v>
      </c>
      <c r="AY25" s="1">
        <f t="shared" si="27"/>
        <v>1</v>
      </c>
      <c r="AZ25" s="1">
        <f t="shared" si="27"/>
        <v>1</v>
      </c>
    </row>
    <row r="26" spans="1:52" x14ac:dyDescent="0.25">
      <c r="A26" s="2">
        <v>16</v>
      </c>
      <c r="B26" s="12" t="s">
        <v>103</v>
      </c>
      <c r="C26" s="12" t="s">
        <v>136</v>
      </c>
      <c r="D26" s="1">
        <f t="shared" si="24"/>
        <v>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ref="M26:T26" si="28">IF(OR(ABS(M$8-$A26)&lt;2,AND(((($A26-1)/8)=ROUND((($A26-1)/8),0)),((M$8-$A26)=7)),AND((($A26/8)=ROUND(($A26/8),0)),(($A26-M$8)=7))),0,1)</f>
        <v>0</v>
      </c>
      <c r="N26" s="1">
        <f t="shared" si="28"/>
        <v>1</v>
      </c>
      <c r="O26" s="1">
        <f t="shared" si="28"/>
        <v>1</v>
      </c>
      <c r="P26" s="1">
        <f t="shared" si="28"/>
        <v>1</v>
      </c>
      <c r="Q26" s="1">
        <f t="shared" si="28"/>
        <v>1</v>
      </c>
      <c r="R26" s="1">
        <f t="shared" si="28"/>
        <v>1</v>
      </c>
      <c r="S26" s="1">
        <f t="shared" si="28"/>
        <v>0</v>
      </c>
      <c r="T26" s="1">
        <f t="shared" si="28"/>
        <v>0</v>
      </c>
      <c r="U26" s="1">
        <f t="shared" si="27"/>
        <v>0</v>
      </c>
      <c r="V26" s="1">
        <f t="shared" si="27"/>
        <v>1</v>
      </c>
      <c r="W26" s="1">
        <f t="shared" si="27"/>
        <v>1</v>
      </c>
      <c r="X26" s="1">
        <f t="shared" si="27"/>
        <v>1</v>
      </c>
      <c r="Y26" s="1">
        <f t="shared" si="27"/>
        <v>1</v>
      </c>
      <c r="Z26" s="1">
        <f t="shared" si="27"/>
        <v>1</v>
      </c>
      <c r="AA26" s="1">
        <f t="shared" si="27"/>
        <v>1</v>
      </c>
      <c r="AB26" s="1">
        <f t="shared" si="27"/>
        <v>1</v>
      </c>
      <c r="AC26" s="1">
        <f t="shared" si="27"/>
        <v>1</v>
      </c>
      <c r="AD26" s="1">
        <f t="shared" si="27"/>
        <v>1</v>
      </c>
      <c r="AE26" s="1">
        <f t="shared" si="27"/>
        <v>1</v>
      </c>
      <c r="AF26" s="1">
        <f t="shared" si="27"/>
        <v>1</v>
      </c>
      <c r="AG26" s="1">
        <f t="shared" si="27"/>
        <v>1</v>
      </c>
      <c r="AH26" s="1">
        <f t="shared" si="27"/>
        <v>1</v>
      </c>
      <c r="AI26" s="1">
        <f t="shared" si="27"/>
        <v>1</v>
      </c>
      <c r="AJ26" s="1">
        <f t="shared" si="27"/>
        <v>1</v>
      </c>
      <c r="AK26" s="1">
        <f t="shared" si="27"/>
        <v>1</v>
      </c>
      <c r="AL26" s="1">
        <f t="shared" si="27"/>
        <v>1</v>
      </c>
      <c r="AM26" s="1">
        <f t="shared" si="27"/>
        <v>1</v>
      </c>
      <c r="AN26" s="1">
        <f t="shared" si="27"/>
        <v>1</v>
      </c>
      <c r="AO26" s="1">
        <f t="shared" si="27"/>
        <v>1</v>
      </c>
      <c r="AP26" s="1">
        <f t="shared" si="27"/>
        <v>1</v>
      </c>
      <c r="AQ26" s="1">
        <f t="shared" si="27"/>
        <v>1</v>
      </c>
      <c r="AR26" s="1">
        <f t="shared" si="27"/>
        <v>1</v>
      </c>
      <c r="AS26" s="1">
        <f t="shared" si="27"/>
        <v>1</v>
      </c>
      <c r="AT26" s="1">
        <f t="shared" si="27"/>
        <v>1</v>
      </c>
      <c r="AU26" s="1">
        <f t="shared" si="27"/>
        <v>1</v>
      </c>
      <c r="AV26" s="1">
        <f t="shared" si="27"/>
        <v>1</v>
      </c>
      <c r="AW26" s="1">
        <f t="shared" si="27"/>
        <v>1</v>
      </c>
      <c r="AX26" s="1">
        <f t="shared" si="27"/>
        <v>1</v>
      </c>
      <c r="AY26" s="1">
        <f t="shared" si="27"/>
        <v>1</v>
      </c>
      <c r="AZ26" s="1">
        <f t="shared" si="27"/>
        <v>1</v>
      </c>
    </row>
    <row r="27" spans="1:52" x14ac:dyDescent="0.25">
      <c r="A27" s="2">
        <v>17</v>
      </c>
      <c r="B27" s="12" t="s">
        <v>104</v>
      </c>
      <c r="C27" s="12" t="s">
        <v>136</v>
      </c>
      <c r="D27" s="1">
        <f t="shared" ref="D27:S58" si="29">IF(OR(ABS(D$8-$A27)&lt;2,AND(((($A27-1)/8)=ROUND((($A27-1)/8),0)),((D$8-$A27)=7)),AND((($A27/8)=ROUND(($A27/8),0)),(($A27-D$8)=7))),0,1)</f>
        <v>1</v>
      </c>
      <c r="E27" s="1">
        <f t="shared" si="29"/>
        <v>1</v>
      </c>
      <c r="F27" s="1">
        <f t="shared" si="29"/>
        <v>1</v>
      </c>
      <c r="G27" s="1">
        <f t="shared" si="29"/>
        <v>1</v>
      </c>
      <c r="H27" s="1">
        <f t="shared" si="29"/>
        <v>1</v>
      </c>
      <c r="I27" s="1">
        <f t="shared" si="29"/>
        <v>1</v>
      </c>
      <c r="J27" s="1">
        <f t="shared" si="29"/>
        <v>1</v>
      </c>
      <c r="K27" s="1">
        <f t="shared" si="29"/>
        <v>1</v>
      </c>
      <c r="L27" s="1">
        <f t="shared" si="29"/>
        <v>1</v>
      </c>
      <c r="M27" s="1">
        <f t="shared" si="29"/>
        <v>1</v>
      </c>
      <c r="N27" s="1">
        <f t="shared" si="29"/>
        <v>1</v>
      </c>
      <c r="O27" s="1">
        <f t="shared" si="29"/>
        <v>1</v>
      </c>
      <c r="P27" s="1">
        <f t="shared" si="29"/>
        <v>1</v>
      </c>
      <c r="Q27" s="1">
        <f t="shared" si="29"/>
        <v>1</v>
      </c>
      <c r="R27" s="1">
        <f t="shared" si="29"/>
        <v>1</v>
      </c>
      <c r="S27" s="1">
        <f t="shared" si="29"/>
        <v>1</v>
      </c>
      <c r="T27" s="1">
        <f t="shared" si="27"/>
        <v>0</v>
      </c>
      <c r="U27" s="1">
        <f t="shared" si="27"/>
        <v>0</v>
      </c>
      <c r="V27" s="1">
        <f t="shared" si="27"/>
        <v>0</v>
      </c>
      <c r="W27" s="1">
        <f t="shared" si="27"/>
        <v>1</v>
      </c>
      <c r="X27" s="1">
        <f t="shared" si="27"/>
        <v>1</v>
      </c>
      <c r="Y27" s="1">
        <f t="shared" si="27"/>
        <v>1</v>
      </c>
      <c r="Z27" s="1">
        <f t="shared" si="27"/>
        <v>1</v>
      </c>
      <c r="AA27" s="1">
        <f t="shared" si="27"/>
        <v>1</v>
      </c>
      <c r="AB27" s="1">
        <f t="shared" si="27"/>
        <v>0</v>
      </c>
      <c r="AC27" s="1">
        <f t="shared" ref="H27:AZ33" si="30">IF(OR(ABS(AC$8-$A27)&lt;2,AND(((($A27-1)/8)=ROUND((($A27-1)/8),0)),((AC$8-$A27)=7)),AND((($A27/8)=ROUND(($A27/8),0)),(($A27-AC$8)=7))),0,1)</f>
        <v>1</v>
      </c>
      <c r="AD27" s="1">
        <f t="shared" si="30"/>
        <v>1</v>
      </c>
      <c r="AE27" s="1">
        <f t="shared" si="30"/>
        <v>1</v>
      </c>
      <c r="AF27" s="1">
        <f t="shared" si="30"/>
        <v>1</v>
      </c>
      <c r="AG27" s="1">
        <f t="shared" si="30"/>
        <v>1</v>
      </c>
      <c r="AH27" s="1">
        <f t="shared" si="30"/>
        <v>1</v>
      </c>
      <c r="AI27" s="1">
        <f t="shared" si="30"/>
        <v>1</v>
      </c>
      <c r="AJ27" s="1">
        <f t="shared" si="30"/>
        <v>1</v>
      </c>
      <c r="AK27" s="1">
        <f t="shared" si="30"/>
        <v>1</v>
      </c>
      <c r="AL27" s="1">
        <f t="shared" si="30"/>
        <v>1</v>
      </c>
      <c r="AM27" s="1">
        <f t="shared" si="30"/>
        <v>1</v>
      </c>
      <c r="AN27" s="1">
        <f t="shared" si="30"/>
        <v>1</v>
      </c>
      <c r="AO27" s="1">
        <f t="shared" si="30"/>
        <v>1</v>
      </c>
      <c r="AP27" s="1">
        <f t="shared" si="30"/>
        <v>1</v>
      </c>
      <c r="AQ27" s="1">
        <f t="shared" si="30"/>
        <v>1</v>
      </c>
      <c r="AR27" s="1">
        <f t="shared" si="30"/>
        <v>1</v>
      </c>
      <c r="AS27" s="1">
        <f t="shared" si="30"/>
        <v>1</v>
      </c>
      <c r="AT27" s="1">
        <f t="shared" si="30"/>
        <v>1</v>
      </c>
      <c r="AU27" s="1">
        <f t="shared" si="30"/>
        <v>1</v>
      </c>
      <c r="AV27" s="1">
        <f t="shared" si="30"/>
        <v>1</v>
      </c>
      <c r="AW27" s="1">
        <f t="shared" si="30"/>
        <v>1</v>
      </c>
      <c r="AX27" s="1">
        <f t="shared" si="30"/>
        <v>1</v>
      </c>
      <c r="AY27" s="1">
        <f t="shared" si="30"/>
        <v>1</v>
      </c>
      <c r="AZ27" s="1">
        <f t="shared" si="30"/>
        <v>1</v>
      </c>
    </row>
    <row r="28" spans="1:52" x14ac:dyDescent="0.25">
      <c r="A28" s="2">
        <v>18</v>
      </c>
      <c r="B28" s="12" t="s">
        <v>105</v>
      </c>
      <c r="C28" s="12" t="s">
        <v>136</v>
      </c>
      <c r="D28" s="1">
        <f t="shared" si="29"/>
        <v>1</v>
      </c>
      <c r="E28" s="1">
        <f t="shared" si="29"/>
        <v>1</v>
      </c>
      <c r="F28" s="1">
        <f t="shared" si="29"/>
        <v>1</v>
      </c>
      <c r="G28" s="1">
        <f t="shared" si="29"/>
        <v>1</v>
      </c>
      <c r="H28" s="1">
        <f t="shared" si="30"/>
        <v>1</v>
      </c>
      <c r="I28" s="1">
        <f t="shared" si="30"/>
        <v>1</v>
      </c>
      <c r="J28" s="1">
        <f t="shared" si="30"/>
        <v>1</v>
      </c>
      <c r="K28" s="1">
        <f t="shared" si="30"/>
        <v>1</v>
      </c>
      <c r="L28" s="1">
        <f t="shared" si="30"/>
        <v>1</v>
      </c>
      <c r="M28" s="1">
        <f t="shared" si="30"/>
        <v>1</v>
      </c>
      <c r="N28" s="1">
        <f t="shared" si="30"/>
        <v>1</v>
      </c>
      <c r="O28" s="1">
        <f t="shared" si="30"/>
        <v>1</v>
      </c>
      <c r="P28" s="1">
        <f t="shared" si="30"/>
        <v>1</v>
      </c>
      <c r="Q28" s="1">
        <f t="shared" si="30"/>
        <v>1</v>
      </c>
      <c r="R28" s="1">
        <f t="shared" si="30"/>
        <v>1</v>
      </c>
      <c r="S28" s="1">
        <f t="shared" si="30"/>
        <v>1</v>
      </c>
      <c r="T28" s="1">
        <f t="shared" si="30"/>
        <v>1</v>
      </c>
      <c r="U28" s="1">
        <f t="shared" si="30"/>
        <v>0</v>
      </c>
      <c r="V28" s="1">
        <f t="shared" si="30"/>
        <v>0</v>
      </c>
      <c r="W28" s="1">
        <f t="shared" si="30"/>
        <v>0</v>
      </c>
      <c r="X28" s="1">
        <f t="shared" si="30"/>
        <v>1</v>
      </c>
      <c r="Y28" s="1">
        <f t="shared" si="30"/>
        <v>1</v>
      </c>
      <c r="Z28" s="1">
        <f t="shared" si="30"/>
        <v>1</v>
      </c>
      <c r="AA28" s="1">
        <f t="shared" si="30"/>
        <v>1</v>
      </c>
      <c r="AB28" s="1">
        <f t="shared" si="30"/>
        <v>1</v>
      </c>
      <c r="AC28" s="1">
        <f t="shared" si="30"/>
        <v>1</v>
      </c>
      <c r="AD28" s="1">
        <f t="shared" si="30"/>
        <v>1</v>
      </c>
      <c r="AE28" s="1">
        <f t="shared" si="30"/>
        <v>1</v>
      </c>
      <c r="AF28" s="1">
        <f t="shared" si="30"/>
        <v>1</v>
      </c>
      <c r="AG28" s="1">
        <f t="shared" si="30"/>
        <v>1</v>
      </c>
      <c r="AH28" s="1">
        <f t="shared" si="30"/>
        <v>1</v>
      </c>
      <c r="AI28" s="1">
        <f t="shared" si="30"/>
        <v>1</v>
      </c>
      <c r="AJ28" s="1">
        <f t="shared" si="30"/>
        <v>1</v>
      </c>
      <c r="AK28" s="1">
        <f t="shared" si="30"/>
        <v>1</v>
      </c>
      <c r="AL28" s="1">
        <f t="shared" si="30"/>
        <v>1</v>
      </c>
      <c r="AM28" s="1">
        <f t="shared" si="30"/>
        <v>1</v>
      </c>
      <c r="AN28" s="1">
        <f t="shared" si="30"/>
        <v>1</v>
      </c>
      <c r="AO28" s="1">
        <f t="shared" si="30"/>
        <v>1</v>
      </c>
      <c r="AP28" s="1">
        <f t="shared" si="30"/>
        <v>1</v>
      </c>
      <c r="AQ28" s="1">
        <f t="shared" si="30"/>
        <v>1</v>
      </c>
      <c r="AR28" s="1">
        <f t="shared" si="30"/>
        <v>1</v>
      </c>
      <c r="AS28" s="1">
        <f t="shared" si="30"/>
        <v>1</v>
      </c>
      <c r="AT28" s="1">
        <f t="shared" si="30"/>
        <v>1</v>
      </c>
      <c r="AU28" s="1">
        <f t="shared" si="30"/>
        <v>1</v>
      </c>
      <c r="AV28" s="1">
        <f t="shared" si="30"/>
        <v>1</v>
      </c>
      <c r="AW28" s="1">
        <f t="shared" si="30"/>
        <v>1</v>
      </c>
      <c r="AX28" s="1">
        <f t="shared" si="30"/>
        <v>1</v>
      </c>
      <c r="AY28" s="1">
        <f t="shared" si="30"/>
        <v>1</v>
      </c>
      <c r="AZ28" s="1">
        <f t="shared" si="30"/>
        <v>1</v>
      </c>
    </row>
    <row r="29" spans="1:52" x14ac:dyDescent="0.25">
      <c r="A29" s="2">
        <v>19</v>
      </c>
      <c r="B29" s="12" t="s">
        <v>106</v>
      </c>
      <c r="C29" s="12" t="s">
        <v>136</v>
      </c>
      <c r="D29" s="1">
        <f t="shared" si="29"/>
        <v>1</v>
      </c>
      <c r="E29" s="1">
        <f t="shared" si="29"/>
        <v>1</v>
      </c>
      <c r="F29" s="1">
        <f t="shared" si="29"/>
        <v>1</v>
      </c>
      <c r="G29" s="1">
        <f t="shared" si="29"/>
        <v>1</v>
      </c>
      <c r="H29" s="1">
        <f t="shared" si="30"/>
        <v>1</v>
      </c>
      <c r="I29" s="1">
        <f t="shared" si="30"/>
        <v>1</v>
      </c>
      <c r="J29" s="1">
        <f t="shared" si="30"/>
        <v>1</v>
      </c>
      <c r="K29" s="1">
        <f t="shared" si="30"/>
        <v>1</v>
      </c>
      <c r="L29" s="1">
        <f t="shared" si="30"/>
        <v>1</v>
      </c>
      <c r="M29" s="1">
        <f t="shared" si="30"/>
        <v>1</v>
      </c>
      <c r="N29" s="1">
        <f t="shared" si="30"/>
        <v>1</v>
      </c>
      <c r="O29" s="1">
        <f t="shared" si="30"/>
        <v>1</v>
      </c>
      <c r="P29" s="1">
        <f t="shared" si="30"/>
        <v>1</v>
      </c>
      <c r="Q29" s="1">
        <f t="shared" si="30"/>
        <v>1</v>
      </c>
      <c r="R29" s="1">
        <f t="shared" si="30"/>
        <v>1</v>
      </c>
      <c r="S29" s="1">
        <f t="shared" si="30"/>
        <v>1</v>
      </c>
      <c r="T29" s="1">
        <f t="shared" si="30"/>
        <v>1</v>
      </c>
      <c r="U29" s="1">
        <f t="shared" si="30"/>
        <v>1</v>
      </c>
      <c r="V29" s="1">
        <f t="shared" si="30"/>
        <v>0</v>
      </c>
      <c r="W29" s="1">
        <f t="shared" si="30"/>
        <v>0</v>
      </c>
      <c r="X29" s="1">
        <f t="shared" si="30"/>
        <v>0</v>
      </c>
      <c r="Y29" s="1">
        <f t="shared" si="30"/>
        <v>1</v>
      </c>
      <c r="Z29" s="1">
        <f t="shared" si="30"/>
        <v>1</v>
      </c>
      <c r="AA29" s="1">
        <f t="shared" si="30"/>
        <v>1</v>
      </c>
      <c r="AB29" s="1">
        <f t="shared" si="30"/>
        <v>1</v>
      </c>
      <c r="AC29" s="1">
        <f t="shared" si="30"/>
        <v>1</v>
      </c>
      <c r="AD29" s="1">
        <f t="shared" si="30"/>
        <v>1</v>
      </c>
      <c r="AE29" s="1">
        <f t="shared" si="30"/>
        <v>1</v>
      </c>
      <c r="AF29" s="1">
        <f t="shared" si="30"/>
        <v>1</v>
      </c>
      <c r="AG29" s="1">
        <f t="shared" si="30"/>
        <v>1</v>
      </c>
      <c r="AH29" s="1">
        <f t="shared" si="30"/>
        <v>1</v>
      </c>
      <c r="AI29" s="1">
        <f t="shared" si="30"/>
        <v>1</v>
      </c>
      <c r="AJ29" s="1">
        <f t="shared" si="30"/>
        <v>1</v>
      </c>
      <c r="AK29" s="1">
        <f t="shared" si="30"/>
        <v>1</v>
      </c>
      <c r="AL29" s="1">
        <f t="shared" si="30"/>
        <v>1</v>
      </c>
      <c r="AM29" s="1">
        <f t="shared" si="30"/>
        <v>1</v>
      </c>
      <c r="AN29" s="1">
        <f t="shared" si="30"/>
        <v>1</v>
      </c>
      <c r="AO29" s="1">
        <f t="shared" si="30"/>
        <v>1</v>
      </c>
      <c r="AP29" s="1">
        <f t="shared" si="30"/>
        <v>1</v>
      </c>
      <c r="AQ29" s="1">
        <f t="shared" si="30"/>
        <v>1</v>
      </c>
      <c r="AR29" s="1">
        <f t="shared" si="30"/>
        <v>1</v>
      </c>
      <c r="AS29" s="1">
        <f t="shared" si="30"/>
        <v>1</v>
      </c>
      <c r="AT29" s="1">
        <f t="shared" si="30"/>
        <v>1</v>
      </c>
      <c r="AU29" s="1">
        <f t="shared" si="30"/>
        <v>1</v>
      </c>
      <c r="AV29" s="1">
        <f t="shared" si="30"/>
        <v>1</v>
      </c>
      <c r="AW29" s="1">
        <f t="shared" si="30"/>
        <v>1</v>
      </c>
      <c r="AX29" s="1">
        <f t="shared" si="30"/>
        <v>1</v>
      </c>
      <c r="AY29" s="1">
        <f t="shared" si="30"/>
        <v>1</v>
      </c>
      <c r="AZ29" s="1">
        <f t="shared" si="30"/>
        <v>1</v>
      </c>
    </row>
    <row r="30" spans="1:52" x14ac:dyDescent="0.25">
      <c r="A30" s="2">
        <v>20</v>
      </c>
      <c r="B30" s="12" t="s">
        <v>107</v>
      </c>
      <c r="C30" s="12" t="s">
        <v>136</v>
      </c>
      <c r="D30" s="1">
        <f t="shared" si="29"/>
        <v>1</v>
      </c>
      <c r="E30" s="1">
        <f t="shared" si="29"/>
        <v>1</v>
      </c>
      <c r="F30" s="1">
        <f t="shared" si="29"/>
        <v>1</v>
      </c>
      <c r="G30" s="1">
        <f t="shared" si="29"/>
        <v>1</v>
      </c>
      <c r="H30" s="1">
        <f t="shared" si="30"/>
        <v>1</v>
      </c>
      <c r="I30" s="1">
        <f t="shared" si="30"/>
        <v>1</v>
      </c>
      <c r="J30" s="1">
        <f t="shared" si="30"/>
        <v>1</v>
      </c>
      <c r="K30" s="1">
        <f t="shared" si="30"/>
        <v>1</v>
      </c>
      <c r="L30" s="1">
        <f t="shared" si="30"/>
        <v>1</v>
      </c>
      <c r="M30" s="1">
        <f t="shared" si="30"/>
        <v>1</v>
      </c>
      <c r="N30" s="1">
        <f t="shared" si="30"/>
        <v>1</v>
      </c>
      <c r="O30" s="1">
        <f t="shared" si="30"/>
        <v>1</v>
      </c>
      <c r="P30" s="1">
        <f t="shared" si="30"/>
        <v>1</v>
      </c>
      <c r="Q30" s="1">
        <f t="shared" si="30"/>
        <v>1</v>
      </c>
      <c r="R30" s="1">
        <f t="shared" si="30"/>
        <v>1</v>
      </c>
      <c r="S30" s="1">
        <f t="shared" si="30"/>
        <v>1</v>
      </c>
      <c r="T30" s="1">
        <f t="shared" si="30"/>
        <v>1</v>
      </c>
      <c r="U30" s="1">
        <f t="shared" si="30"/>
        <v>1</v>
      </c>
      <c r="V30" s="1">
        <f t="shared" si="30"/>
        <v>1</v>
      </c>
      <c r="W30" s="1">
        <f t="shared" si="30"/>
        <v>0</v>
      </c>
      <c r="X30" s="1">
        <f t="shared" si="30"/>
        <v>0</v>
      </c>
      <c r="Y30" s="1">
        <f t="shared" si="30"/>
        <v>0</v>
      </c>
      <c r="Z30" s="1">
        <f t="shared" si="30"/>
        <v>1</v>
      </c>
      <c r="AA30" s="1">
        <f t="shared" si="30"/>
        <v>1</v>
      </c>
      <c r="AB30" s="1">
        <f t="shared" si="30"/>
        <v>1</v>
      </c>
      <c r="AC30" s="1">
        <f t="shared" si="30"/>
        <v>1</v>
      </c>
      <c r="AD30" s="1">
        <f t="shared" si="30"/>
        <v>1</v>
      </c>
      <c r="AE30" s="1">
        <f t="shared" si="30"/>
        <v>1</v>
      </c>
      <c r="AF30" s="1">
        <f t="shared" si="30"/>
        <v>1</v>
      </c>
      <c r="AG30" s="1">
        <f t="shared" si="30"/>
        <v>1</v>
      </c>
      <c r="AH30" s="1">
        <f t="shared" si="30"/>
        <v>1</v>
      </c>
      <c r="AI30" s="1">
        <f t="shared" si="30"/>
        <v>1</v>
      </c>
      <c r="AJ30" s="1">
        <f t="shared" si="30"/>
        <v>1</v>
      </c>
      <c r="AK30" s="1">
        <f t="shared" si="30"/>
        <v>1</v>
      </c>
      <c r="AL30" s="1">
        <f t="shared" si="30"/>
        <v>1</v>
      </c>
      <c r="AM30" s="1">
        <f t="shared" si="30"/>
        <v>1</v>
      </c>
      <c r="AN30" s="1">
        <f t="shared" si="30"/>
        <v>1</v>
      </c>
      <c r="AO30" s="1">
        <f t="shared" si="30"/>
        <v>1</v>
      </c>
      <c r="AP30" s="1">
        <f t="shared" si="30"/>
        <v>1</v>
      </c>
      <c r="AQ30" s="1">
        <f t="shared" si="30"/>
        <v>1</v>
      </c>
      <c r="AR30" s="1">
        <f t="shared" si="30"/>
        <v>1</v>
      </c>
      <c r="AS30" s="1">
        <f t="shared" si="30"/>
        <v>1</v>
      </c>
      <c r="AT30" s="1">
        <f t="shared" si="30"/>
        <v>1</v>
      </c>
      <c r="AU30" s="1">
        <f t="shared" si="30"/>
        <v>1</v>
      </c>
      <c r="AV30" s="1">
        <f t="shared" si="30"/>
        <v>1</v>
      </c>
      <c r="AW30" s="1">
        <f t="shared" si="30"/>
        <v>1</v>
      </c>
      <c r="AX30" s="1">
        <f t="shared" si="30"/>
        <v>1</v>
      </c>
      <c r="AY30" s="1">
        <f t="shared" si="30"/>
        <v>1</v>
      </c>
      <c r="AZ30" s="1">
        <f t="shared" si="30"/>
        <v>1</v>
      </c>
    </row>
    <row r="31" spans="1:52" x14ac:dyDescent="0.25">
      <c r="A31" s="2">
        <v>21</v>
      </c>
      <c r="B31" s="12" t="s">
        <v>108</v>
      </c>
      <c r="C31" s="12" t="s">
        <v>136</v>
      </c>
      <c r="D31" s="1">
        <f t="shared" si="29"/>
        <v>1</v>
      </c>
      <c r="E31" s="1">
        <f t="shared" si="29"/>
        <v>1</v>
      </c>
      <c r="F31" s="1">
        <f t="shared" si="29"/>
        <v>1</v>
      </c>
      <c r="G31" s="1">
        <f t="shared" si="29"/>
        <v>1</v>
      </c>
      <c r="H31" s="1">
        <f t="shared" si="30"/>
        <v>1</v>
      </c>
      <c r="I31" s="1">
        <f t="shared" si="30"/>
        <v>1</v>
      </c>
      <c r="J31" s="1">
        <f t="shared" si="30"/>
        <v>1</v>
      </c>
      <c r="K31" s="1">
        <f t="shared" si="30"/>
        <v>1</v>
      </c>
      <c r="L31" s="1">
        <f t="shared" si="30"/>
        <v>1</v>
      </c>
      <c r="M31" s="1">
        <f t="shared" si="30"/>
        <v>1</v>
      </c>
      <c r="N31" s="1">
        <f t="shared" si="30"/>
        <v>1</v>
      </c>
      <c r="O31" s="1">
        <f t="shared" si="30"/>
        <v>1</v>
      </c>
      <c r="P31" s="1">
        <f t="shared" si="30"/>
        <v>1</v>
      </c>
      <c r="Q31" s="1">
        <f t="shared" si="30"/>
        <v>1</v>
      </c>
      <c r="R31" s="1">
        <f t="shared" si="30"/>
        <v>1</v>
      </c>
      <c r="S31" s="1">
        <f t="shared" si="30"/>
        <v>1</v>
      </c>
      <c r="T31" s="1">
        <f t="shared" si="30"/>
        <v>1</v>
      </c>
      <c r="U31" s="1">
        <f t="shared" si="30"/>
        <v>1</v>
      </c>
      <c r="V31" s="1">
        <f t="shared" si="30"/>
        <v>1</v>
      </c>
      <c r="W31" s="1">
        <f t="shared" si="30"/>
        <v>1</v>
      </c>
      <c r="X31" s="1">
        <f t="shared" si="30"/>
        <v>0</v>
      </c>
      <c r="Y31" s="1">
        <f t="shared" si="30"/>
        <v>0</v>
      </c>
      <c r="Z31" s="1">
        <f t="shared" si="30"/>
        <v>0</v>
      </c>
      <c r="AA31" s="1">
        <f t="shared" si="30"/>
        <v>1</v>
      </c>
      <c r="AB31" s="1">
        <f t="shared" si="30"/>
        <v>1</v>
      </c>
      <c r="AC31" s="1">
        <f t="shared" si="30"/>
        <v>1</v>
      </c>
      <c r="AD31" s="1">
        <f t="shared" si="30"/>
        <v>1</v>
      </c>
      <c r="AE31" s="1">
        <f t="shared" si="30"/>
        <v>1</v>
      </c>
      <c r="AF31" s="1">
        <f t="shared" si="30"/>
        <v>1</v>
      </c>
      <c r="AG31" s="1">
        <f t="shared" si="30"/>
        <v>1</v>
      </c>
      <c r="AH31" s="1">
        <f t="shared" si="30"/>
        <v>1</v>
      </c>
      <c r="AI31" s="1">
        <f t="shared" si="30"/>
        <v>1</v>
      </c>
      <c r="AJ31" s="1">
        <f t="shared" si="30"/>
        <v>1</v>
      </c>
      <c r="AK31" s="1">
        <f t="shared" si="30"/>
        <v>1</v>
      </c>
      <c r="AL31" s="1">
        <f t="shared" si="30"/>
        <v>1</v>
      </c>
      <c r="AM31" s="1">
        <f t="shared" si="30"/>
        <v>1</v>
      </c>
      <c r="AN31" s="1">
        <f t="shared" si="30"/>
        <v>1</v>
      </c>
      <c r="AO31" s="1">
        <f t="shared" si="30"/>
        <v>1</v>
      </c>
      <c r="AP31" s="1">
        <f t="shared" si="30"/>
        <v>1</v>
      </c>
      <c r="AQ31" s="1">
        <f t="shared" si="30"/>
        <v>1</v>
      </c>
      <c r="AR31" s="1">
        <f t="shared" si="30"/>
        <v>1</v>
      </c>
      <c r="AS31" s="1">
        <f t="shared" si="30"/>
        <v>1</v>
      </c>
      <c r="AT31" s="1">
        <f t="shared" si="30"/>
        <v>1</v>
      </c>
      <c r="AU31" s="1">
        <f t="shared" si="30"/>
        <v>1</v>
      </c>
      <c r="AV31" s="1">
        <f t="shared" si="30"/>
        <v>1</v>
      </c>
      <c r="AW31" s="1">
        <f t="shared" si="30"/>
        <v>1</v>
      </c>
      <c r="AX31" s="1">
        <f t="shared" si="30"/>
        <v>1</v>
      </c>
      <c r="AY31" s="1">
        <f t="shared" si="30"/>
        <v>1</v>
      </c>
      <c r="AZ31" s="1">
        <f t="shared" si="30"/>
        <v>1</v>
      </c>
    </row>
    <row r="32" spans="1:52" x14ac:dyDescent="0.25">
      <c r="A32" s="2">
        <v>22</v>
      </c>
      <c r="B32" s="12" t="s">
        <v>109</v>
      </c>
      <c r="C32" s="12" t="s">
        <v>136</v>
      </c>
      <c r="D32" s="1">
        <f t="shared" si="29"/>
        <v>1</v>
      </c>
      <c r="E32" s="1">
        <f t="shared" si="29"/>
        <v>1</v>
      </c>
      <c r="F32" s="1">
        <f t="shared" si="29"/>
        <v>1</v>
      </c>
      <c r="G32" s="1">
        <f t="shared" si="29"/>
        <v>1</v>
      </c>
      <c r="H32" s="1">
        <f t="shared" si="30"/>
        <v>1</v>
      </c>
      <c r="I32" s="1">
        <f t="shared" si="30"/>
        <v>1</v>
      </c>
      <c r="J32" s="1">
        <f t="shared" si="30"/>
        <v>1</v>
      </c>
      <c r="K32" s="1">
        <f t="shared" si="30"/>
        <v>1</v>
      </c>
      <c r="L32" s="1">
        <f t="shared" si="30"/>
        <v>1</v>
      </c>
      <c r="M32" s="1">
        <f t="shared" si="30"/>
        <v>1</v>
      </c>
      <c r="N32" s="1">
        <f t="shared" si="30"/>
        <v>1</v>
      </c>
      <c r="O32" s="1">
        <f t="shared" si="30"/>
        <v>1</v>
      </c>
      <c r="P32" s="1">
        <f t="shared" si="30"/>
        <v>1</v>
      </c>
      <c r="Q32" s="1">
        <f t="shared" si="30"/>
        <v>1</v>
      </c>
      <c r="R32" s="1">
        <f t="shared" si="30"/>
        <v>1</v>
      </c>
      <c r="S32" s="1">
        <f t="shared" si="30"/>
        <v>1</v>
      </c>
      <c r="T32" s="1">
        <f t="shared" si="30"/>
        <v>1</v>
      </c>
      <c r="U32" s="1">
        <f t="shared" si="30"/>
        <v>1</v>
      </c>
      <c r="V32" s="1">
        <f t="shared" si="30"/>
        <v>1</v>
      </c>
      <c r="W32" s="1">
        <f t="shared" si="30"/>
        <v>1</v>
      </c>
      <c r="X32" s="1">
        <f t="shared" si="30"/>
        <v>1</v>
      </c>
      <c r="Y32" s="1">
        <f t="shared" si="30"/>
        <v>0</v>
      </c>
      <c r="Z32" s="1">
        <f t="shared" si="30"/>
        <v>0</v>
      </c>
      <c r="AA32" s="1">
        <f t="shared" si="30"/>
        <v>0</v>
      </c>
      <c r="AB32" s="1">
        <f t="shared" si="30"/>
        <v>1</v>
      </c>
      <c r="AC32" s="1">
        <f t="shared" si="30"/>
        <v>1</v>
      </c>
      <c r="AD32" s="1">
        <f t="shared" si="30"/>
        <v>1</v>
      </c>
      <c r="AE32" s="1">
        <f t="shared" si="30"/>
        <v>1</v>
      </c>
      <c r="AF32" s="1">
        <f t="shared" si="30"/>
        <v>1</v>
      </c>
      <c r="AG32" s="1">
        <f t="shared" si="30"/>
        <v>1</v>
      </c>
      <c r="AH32" s="1">
        <f t="shared" si="30"/>
        <v>1</v>
      </c>
      <c r="AI32" s="1">
        <f t="shared" si="30"/>
        <v>1</v>
      </c>
      <c r="AJ32" s="1">
        <f t="shared" si="30"/>
        <v>1</v>
      </c>
      <c r="AK32" s="1">
        <f t="shared" si="30"/>
        <v>1</v>
      </c>
      <c r="AL32" s="1">
        <f t="shared" si="30"/>
        <v>1</v>
      </c>
      <c r="AM32" s="1">
        <f t="shared" si="30"/>
        <v>1</v>
      </c>
      <c r="AN32" s="1">
        <f t="shared" si="30"/>
        <v>1</v>
      </c>
      <c r="AO32" s="1">
        <f t="shared" si="30"/>
        <v>1</v>
      </c>
      <c r="AP32" s="1">
        <f t="shared" si="30"/>
        <v>1</v>
      </c>
      <c r="AQ32" s="1">
        <f t="shared" si="30"/>
        <v>1</v>
      </c>
      <c r="AR32" s="1">
        <f t="shared" si="30"/>
        <v>1</v>
      </c>
      <c r="AS32" s="1">
        <f t="shared" si="30"/>
        <v>1</v>
      </c>
      <c r="AT32" s="1">
        <f t="shared" si="30"/>
        <v>1</v>
      </c>
      <c r="AU32" s="1">
        <f t="shared" si="30"/>
        <v>1</v>
      </c>
      <c r="AV32" s="1">
        <f t="shared" si="30"/>
        <v>1</v>
      </c>
      <c r="AW32" s="1">
        <f t="shared" si="30"/>
        <v>1</v>
      </c>
      <c r="AX32" s="1">
        <f t="shared" si="30"/>
        <v>1</v>
      </c>
      <c r="AY32" s="1">
        <f t="shared" si="30"/>
        <v>1</v>
      </c>
      <c r="AZ32" s="1">
        <f t="shared" si="30"/>
        <v>1</v>
      </c>
    </row>
    <row r="33" spans="1:52" x14ac:dyDescent="0.25">
      <c r="A33" s="2">
        <v>23</v>
      </c>
      <c r="B33" s="12" t="s">
        <v>110</v>
      </c>
      <c r="C33" s="12" t="s">
        <v>136</v>
      </c>
      <c r="D33" s="1">
        <f t="shared" si="29"/>
        <v>1</v>
      </c>
      <c r="E33" s="1">
        <f t="shared" si="29"/>
        <v>1</v>
      </c>
      <c r="F33" s="1">
        <f t="shared" si="29"/>
        <v>1</v>
      </c>
      <c r="G33" s="1">
        <f t="shared" si="29"/>
        <v>1</v>
      </c>
      <c r="H33" s="1">
        <f t="shared" si="30"/>
        <v>1</v>
      </c>
      <c r="I33" s="1">
        <f t="shared" si="30"/>
        <v>1</v>
      </c>
      <c r="J33" s="1">
        <f t="shared" si="30"/>
        <v>1</v>
      </c>
      <c r="K33" s="1">
        <f t="shared" si="30"/>
        <v>1</v>
      </c>
      <c r="L33" s="1">
        <f t="shared" si="30"/>
        <v>1</v>
      </c>
      <c r="M33" s="1">
        <f t="shared" si="30"/>
        <v>1</v>
      </c>
      <c r="N33" s="1">
        <f t="shared" ref="H33:AZ38" si="31">IF(OR(ABS(N$8-$A33)&lt;2,AND(((($A33-1)/8)=ROUND((($A33-1)/8),0)),((N$8-$A33)=7)),AND((($A33/8)=ROUND(($A33/8),0)),(($A33-N$8)=7))),0,1)</f>
        <v>1</v>
      </c>
      <c r="O33" s="1">
        <f t="shared" si="31"/>
        <v>1</v>
      </c>
      <c r="P33" s="1">
        <f t="shared" si="31"/>
        <v>1</v>
      </c>
      <c r="Q33" s="1">
        <f t="shared" si="31"/>
        <v>1</v>
      </c>
      <c r="R33" s="1">
        <f t="shared" si="31"/>
        <v>1</v>
      </c>
      <c r="S33" s="1">
        <f t="shared" si="31"/>
        <v>1</v>
      </c>
      <c r="T33" s="1">
        <f t="shared" si="31"/>
        <v>1</v>
      </c>
      <c r="U33" s="1">
        <f t="shared" si="31"/>
        <v>1</v>
      </c>
      <c r="V33" s="1">
        <f t="shared" si="31"/>
        <v>1</v>
      </c>
      <c r="W33" s="1">
        <f t="shared" si="31"/>
        <v>1</v>
      </c>
      <c r="X33" s="1">
        <f t="shared" si="31"/>
        <v>1</v>
      </c>
      <c r="Y33" s="1">
        <f t="shared" si="31"/>
        <v>1</v>
      </c>
      <c r="Z33" s="1">
        <f t="shared" si="31"/>
        <v>0</v>
      </c>
      <c r="AA33" s="1">
        <f t="shared" si="31"/>
        <v>0</v>
      </c>
      <c r="AB33" s="1">
        <f t="shared" si="31"/>
        <v>0</v>
      </c>
      <c r="AC33" s="1">
        <f t="shared" si="31"/>
        <v>1</v>
      </c>
      <c r="AD33" s="1">
        <f t="shared" si="31"/>
        <v>1</v>
      </c>
      <c r="AE33" s="1">
        <f t="shared" si="31"/>
        <v>1</v>
      </c>
      <c r="AF33" s="1">
        <f t="shared" si="31"/>
        <v>1</v>
      </c>
      <c r="AG33" s="1">
        <f t="shared" si="31"/>
        <v>1</v>
      </c>
      <c r="AH33" s="1">
        <f t="shared" si="31"/>
        <v>1</v>
      </c>
      <c r="AI33" s="1">
        <f t="shared" si="31"/>
        <v>1</v>
      </c>
      <c r="AJ33" s="1">
        <f t="shared" si="31"/>
        <v>1</v>
      </c>
      <c r="AK33" s="1">
        <f t="shared" si="31"/>
        <v>1</v>
      </c>
      <c r="AL33" s="1">
        <f t="shared" si="31"/>
        <v>1</v>
      </c>
      <c r="AM33" s="1">
        <f t="shared" si="31"/>
        <v>1</v>
      </c>
      <c r="AN33" s="1">
        <f t="shared" si="31"/>
        <v>1</v>
      </c>
      <c r="AO33" s="1">
        <f t="shared" si="31"/>
        <v>1</v>
      </c>
      <c r="AP33" s="1">
        <f t="shared" si="31"/>
        <v>1</v>
      </c>
      <c r="AQ33" s="1">
        <f t="shared" si="31"/>
        <v>1</v>
      </c>
      <c r="AR33" s="1">
        <f t="shared" si="31"/>
        <v>1</v>
      </c>
      <c r="AS33" s="1">
        <f t="shared" si="31"/>
        <v>1</v>
      </c>
      <c r="AT33" s="1">
        <f t="shared" si="31"/>
        <v>1</v>
      </c>
      <c r="AU33" s="1">
        <f t="shared" si="31"/>
        <v>1</v>
      </c>
      <c r="AV33" s="1">
        <f t="shared" si="31"/>
        <v>1</v>
      </c>
      <c r="AW33" s="1">
        <f t="shared" si="31"/>
        <v>1</v>
      </c>
      <c r="AX33" s="1">
        <f t="shared" si="31"/>
        <v>1</v>
      </c>
      <c r="AY33" s="1">
        <f t="shared" si="31"/>
        <v>1</v>
      </c>
      <c r="AZ33" s="1">
        <f t="shared" si="31"/>
        <v>1</v>
      </c>
    </row>
    <row r="34" spans="1:52" x14ac:dyDescent="0.25">
      <c r="A34" s="2">
        <v>24</v>
      </c>
      <c r="B34" s="12" t="s">
        <v>111</v>
      </c>
      <c r="C34" s="12" t="s">
        <v>136</v>
      </c>
      <c r="D34" s="1">
        <f t="shared" si="29"/>
        <v>1</v>
      </c>
      <c r="E34" s="1">
        <f t="shared" si="29"/>
        <v>1</v>
      </c>
      <c r="F34" s="1">
        <f t="shared" si="29"/>
        <v>1</v>
      </c>
      <c r="G34" s="1">
        <f t="shared" si="29"/>
        <v>1</v>
      </c>
      <c r="H34" s="1">
        <f t="shared" si="31"/>
        <v>1</v>
      </c>
      <c r="I34" s="1">
        <f t="shared" si="31"/>
        <v>1</v>
      </c>
      <c r="J34" s="1">
        <f t="shared" si="31"/>
        <v>1</v>
      </c>
      <c r="K34" s="1">
        <f t="shared" si="31"/>
        <v>1</v>
      </c>
      <c r="L34" s="1">
        <f t="shared" si="31"/>
        <v>1</v>
      </c>
      <c r="M34" s="1">
        <f t="shared" si="31"/>
        <v>1</v>
      </c>
      <c r="N34" s="1">
        <f t="shared" si="31"/>
        <v>1</v>
      </c>
      <c r="O34" s="1">
        <f t="shared" si="31"/>
        <v>1</v>
      </c>
      <c r="P34" s="1">
        <f t="shared" si="31"/>
        <v>1</v>
      </c>
      <c r="Q34" s="1">
        <f t="shared" si="31"/>
        <v>1</v>
      </c>
      <c r="R34" s="1">
        <f t="shared" si="31"/>
        <v>1</v>
      </c>
      <c r="S34" s="1">
        <f t="shared" si="31"/>
        <v>1</v>
      </c>
      <c r="T34" s="1">
        <f t="shared" si="31"/>
        <v>1</v>
      </c>
      <c r="U34" s="1">
        <f t="shared" si="31"/>
        <v>0</v>
      </c>
      <c r="V34" s="1">
        <f t="shared" si="31"/>
        <v>1</v>
      </c>
      <c r="W34" s="1">
        <f t="shared" si="31"/>
        <v>1</v>
      </c>
      <c r="X34" s="1">
        <f t="shared" si="31"/>
        <v>1</v>
      </c>
      <c r="Y34" s="1">
        <f t="shared" si="31"/>
        <v>1</v>
      </c>
      <c r="Z34" s="1">
        <f t="shared" si="31"/>
        <v>1</v>
      </c>
      <c r="AA34" s="1">
        <f t="shared" si="31"/>
        <v>0</v>
      </c>
      <c r="AB34" s="1">
        <f t="shared" si="31"/>
        <v>0</v>
      </c>
      <c r="AC34" s="1">
        <f t="shared" si="31"/>
        <v>0</v>
      </c>
      <c r="AD34" s="1">
        <f t="shared" si="31"/>
        <v>1</v>
      </c>
      <c r="AE34" s="1">
        <f t="shared" si="31"/>
        <v>1</v>
      </c>
      <c r="AF34" s="1">
        <f t="shared" si="31"/>
        <v>1</v>
      </c>
      <c r="AG34" s="1">
        <f t="shared" si="31"/>
        <v>1</v>
      </c>
      <c r="AH34" s="1">
        <f t="shared" si="31"/>
        <v>1</v>
      </c>
      <c r="AI34" s="1">
        <f t="shared" si="31"/>
        <v>1</v>
      </c>
      <c r="AJ34" s="1">
        <f t="shared" si="31"/>
        <v>1</v>
      </c>
      <c r="AK34" s="1">
        <f t="shared" si="31"/>
        <v>1</v>
      </c>
      <c r="AL34" s="1">
        <f t="shared" si="31"/>
        <v>1</v>
      </c>
      <c r="AM34" s="1">
        <f t="shared" si="31"/>
        <v>1</v>
      </c>
      <c r="AN34" s="1">
        <f t="shared" si="31"/>
        <v>1</v>
      </c>
      <c r="AO34" s="1">
        <f t="shared" si="31"/>
        <v>1</v>
      </c>
      <c r="AP34" s="1">
        <f t="shared" si="31"/>
        <v>1</v>
      </c>
      <c r="AQ34" s="1">
        <f t="shared" si="31"/>
        <v>1</v>
      </c>
      <c r="AR34" s="1">
        <f t="shared" si="31"/>
        <v>1</v>
      </c>
      <c r="AS34" s="1">
        <f t="shared" si="31"/>
        <v>1</v>
      </c>
      <c r="AT34" s="1">
        <f t="shared" si="31"/>
        <v>1</v>
      </c>
      <c r="AU34" s="1">
        <f t="shared" si="31"/>
        <v>1</v>
      </c>
      <c r="AV34" s="1">
        <f t="shared" si="31"/>
        <v>1</v>
      </c>
      <c r="AW34" s="1">
        <f t="shared" si="31"/>
        <v>1</v>
      </c>
      <c r="AX34" s="1">
        <f t="shared" si="31"/>
        <v>1</v>
      </c>
      <c r="AY34" s="1">
        <f t="shared" si="31"/>
        <v>1</v>
      </c>
      <c r="AZ34" s="1">
        <f t="shared" si="31"/>
        <v>1</v>
      </c>
    </row>
    <row r="35" spans="1:52" x14ac:dyDescent="0.25">
      <c r="A35" s="2">
        <v>25</v>
      </c>
      <c r="B35" s="12" t="s">
        <v>112</v>
      </c>
      <c r="C35" s="12" t="s">
        <v>136</v>
      </c>
      <c r="D35" s="1">
        <f t="shared" si="29"/>
        <v>1</v>
      </c>
      <c r="E35" s="1">
        <f t="shared" si="29"/>
        <v>1</v>
      </c>
      <c r="F35" s="1">
        <f t="shared" si="29"/>
        <v>1</v>
      </c>
      <c r="G35" s="1">
        <f t="shared" si="29"/>
        <v>1</v>
      </c>
      <c r="H35" s="1">
        <f t="shared" si="31"/>
        <v>1</v>
      </c>
      <c r="I35" s="1">
        <f t="shared" si="31"/>
        <v>1</v>
      </c>
      <c r="J35" s="1">
        <f t="shared" si="31"/>
        <v>1</v>
      </c>
      <c r="K35" s="1">
        <f t="shared" si="31"/>
        <v>1</v>
      </c>
      <c r="L35" s="1">
        <f t="shared" si="31"/>
        <v>1</v>
      </c>
      <c r="M35" s="1">
        <f t="shared" si="31"/>
        <v>1</v>
      </c>
      <c r="N35" s="1">
        <f t="shared" si="31"/>
        <v>1</v>
      </c>
      <c r="O35" s="1">
        <f t="shared" si="31"/>
        <v>1</v>
      </c>
      <c r="P35" s="1">
        <f t="shared" si="31"/>
        <v>1</v>
      </c>
      <c r="Q35" s="1">
        <f t="shared" si="31"/>
        <v>1</v>
      </c>
      <c r="R35" s="1">
        <f t="shared" si="31"/>
        <v>1</v>
      </c>
      <c r="S35" s="1">
        <f t="shared" si="31"/>
        <v>1</v>
      </c>
      <c r="T35" s="1">
        <f t="shared" si="31"/>
        <v>1</v>
      </c>
      <c r="U35" s="1">
        <f t="shared" si="31"/>
        <v>1</v>
      </c>
      <c r="V35" s="1">
        <f t="shared" si="31"/>
        <v>1</v>
      </c>
      <c r="W35" s="1">
        <f t="shared" si="31"/>
        <v>1</v>
      </c>
      <c r="X35" s="1">
        <f t="shared" si="31"/>
        <v>1</v>
      </c>
      <c r="Y35" s="1">
        <f t="shared" si="31"/>
        <v>1</v>
      </c>
      <c r="Z35" s="1">
        <f t="shared" si="31"/>
        <v>1</v>
      </c>
      <c r="AA35" s="1">
        <f t="shared" si="31"/>
        <v>1</v>
      </c>
      <c r="AB35" s="1">
        <f t="shared" si="31"/>
        <v>0</v>
      </c>
      <c r="AC35" s="1">
        <f t="shared" si="31"/>
        <v>0</v>
      </c>
      <c r="AD35" s="1">
        <f t="shared" si="31"/>
        <v>0</v>
      </c>
      <c r="AE35" s="1">
        <f t="shared" si="31"/>
        <v>1</v>
      </c>
      <c r="AF35" s="1">
        <f t="shared" si="31"/>
        <v>1</v>
      </c>
      <c r="AG35" s="1">
        <f t="shared" si="31"/>
        <v>1</v>
      </c>
      <c r="AH35" s="1">
        <f t="shared" si="31"/>
        <v>1</v>
      </c>
      <c r="AI35" s="1">
        <f t="shared" si="31"/>
        <v>1</v>
      </c>
      <c r="AJ35" s="1">
        <f t="shared" si="31"/>
        <v>0</v>
      </c>
      <c r="AK35" s="1">
        <f t="shared" si="31"/>
        <v>1</v>
      </c>
      <c r="AL35" s="1">
        <f t="shared" si="31"/>
        <v>1</v>
      </c>
      <c r="AM35" s="1">
        <f t="shared" si="31"/>
        <v>1</v>
      </c>
      <c r="AN35" s="1">
        <f t="shared" si="31"/>
        <v>1</v>
      </c>
      <c r="AO35" s="1">
        <f t="shared" si="31"/>
        <v>1</v>
      </c>
      <c r="AP35" s="1">
        <f t="shared" si="31"/>
        <v>1</v>
      </c>
      <c r="AQ35" s="1">
        <f t="shared" si="31"/>
        <v>1</v>
      </c>
      <c r="AR35" s="1">
        <f t="shared" si="31"/>
        <v>1</v>
      </c>
      <c r="AS35" s="1">
        <f t="shared" si="31"/>
        <v>1</v>
      </c>
      <c r="AT35" s="1">
        <f t="shared" si="31"/>
        <v>1</v>
      </c>
      <c r="AU35" s="1">
        <f t="shared" si="31"/>
        <v>1</v>
      </c>
      <c r="AV35" s="1">
        <f t="shared" si="31"/>
        <v>1</v>
      </c>
      <c r="AW35" s="1">
        <f t="shared" si="31"/>
        <v>1</v>
      </c>
      <c r="AX35" s="1">
        <f t="shared" si="31"/>
        <v>1</v>
      </c>
      <c r="AY35" s="1">
        <f t="shared" si="31"/>
        <v>1</v>
      </c>
      <c r="AZ35" s="1">
        <f t="shared" si="31"/>
        <v>1</v>
      </c>
    </row>
    <row r="36" spans="1:52" x14ac:dyDescent="0.25">
      <c r="A36" s="2">
        <v>26</v>
      </c>
      <c r="B36" s="12" t="s">
        <v>113</v>
      </c>
      <c r="C36" s="12" t="s">
        <v>136</v>
      </c>
      <c r="D36" s="1">
        <f t="shared" si="29"/>
        <v>1</v>
      </c>
      <c r="E36" s="1">
        <f t="shared" si="29"/>
        <v>1</v>
      </c>
      <c r="F36" s="1">
        <f t="shared" si="29"/>
        <v>1</v>
      </c>
      <c r="G36" s="1">
        <f t="shared" si="29"/>
        <v>1</v>
      </c>
      <c r="H36" s="1">
        <f t="shared" si="31"/>
        <v>1</v>
      </c>
      <c r="I36" s="1">
        <f t="shared" si="31"/>
        <v>1</v>
      </c>
      <c r="J36" s="1">
        <f t="shared" si="31"/>
        <v>1</v>
      </c>
      <c r="K36" s="1">
        <f t="shared" si="31"/>
        <v>1</v>
      </c>
      <c r="L36" s="1">
        <f t="shared" si="31"/>
        <v>1</v>
      </c>
      <c r="M36" s="1">
        <f t="shared" si="31"/>
        <v>1</v>
      </c>
      <c r="N36" s="1">
        <f t="shared" si="31"/>
        <v>1</v>
      </c>
      <c r="O36" s="1">
        <f t="shared" si="31"/>
        <v>1</v>
      </c>
      <c r="P36" s="1">
        <f t="shared" si="31"/>
        <v>1</v>
      </c>
      <c r="Q36" s="1">
        <f t="shared" si="31"/>
        <v>1</v>
      </c>
      <c r="R36" s="1">
        <f t="shared" si="31"/>
        <v>1</v>
      </c>
      <c r="S36" s="1">
        <f t="shared" si="31"/>
        <v>1</v>
      </c>
      <c r="T36" s="1">
        <f t="shared" si="31"/>
        <v>1</v>
      </c>
      <c r="U36" s="1">
        <f t="shared" si="31"/>
        <v>1</v>
      </c>
      <c r="V36" s="1">
        <f t="shared" si="31"/>
        <v>1</v>
      </c>
      <c r="W36" s="1">
        <f t="shared" si="31"/>
        <v>1</v>
      </c>
      <c r="X36" s="1">
        <f t="shared" si="31"/>
        <v>1</v>
      </c>
      <c r="Y36" s="1">
        <f t="shared" si="31"/>
        <v>1</v>
      </c>
      <c r="Z36" s="1">
        <f t="shared" si="31"/>
        <v>1</v>
      </c>
      <c r="AA36" s="1">
        <f t="shared" si="31"/>
        <v>1</v>
      </c>
      <c r="AB36" s="1">
        <f t="shared" si="31"/>
        <v>1</v>
      </c>
      <c r="AC36" s="1">
        <f t="shared" si="31"/>
        <v>0</v>
      </c>
      <c r="AD36" s="1">
        <f t="shared" si="31"/>
        <v>0</v>
      </c>
      <c r="AE36" s="1">
        <f t="shared" si="31"/>
        <v>0</v>
      </c>
      <c r="AF36" s="1">
        <f t="shared" si="31"/>
        <v>1</v>
      </c>
      <c r="AG36" s="1">
        <f t="shared" si="31"/>
        <v>1</v>
      </c>
      <c r="AH36" s="1">
        <f t="shared" si="31"/>
        <v>1</v>
      </c>
      <c r="AI36" s="1">
        <f t="shared" si="31"/>
        <v>1</v>
      </c>
      <c r="AJ36" s="1">
        <f t="shared" si="31"/>
        <v>1</v>
      </c>
      <c r="AK36" s="1">
        <f t="shared" si="31"/>
        <v>1</v>
      </c>
      <c r="AL36" s="1">
        <f t="shared" si="31"/>
        <v>1</v>
      </c>
      <c r="AM36" s="1">
        <f t="shared" si="31"/>
        <v>1</v>
      </c>
      <c r="AN36" s="1">
        <f t="shared" si="31"/>
        <v>1</v>
      </c>
      <c r="AO36" s="1">
        <f t="shared" si="31"/>
        <v>1</v>
      </c>
      <c r="AP36" s="1">
        <f t="shared" si="31"/>
        <v>1</v>
      </c>
      <c r="AQ36" s="1">
        <f t="shared" si="31"/>
        <v>1</v>
      </c>
      <c r="AR36" s="1">
        <f t="shared" si="31"/>
        <v>1</v>
      </c>
      <c r="AS36" s="1">
        <f t="shared" si="31"/>
        <v>1</v>
      </c>
      <c r="AT36" s="1">
        <f t="shared" si="31"/>
        <v>1</v>
      </c>
      <c r="AU36" s="1">
        <f t="shared" si="31"/>
        <v>1</v>
      </c>
      <c r="AV36" s="1">
        <f t="shared" si="31"/>
        <v>1</v>
      </c>
      <c r="AW36" s="1">
        <f t="shared" si="31"/>
        <v>1</v>
      </c>
      <c r="AX36" s="1">
        <f t="shared" si="31"/>
        <v>1</v>
      </c>
      <c r="AY36" s="1">
        <f t="shared" si="31"/>
        <v>1</v>
      </c>
      <c r="AZ36" s="1">
        <f t="shared" si="31"/>
        <v>1</v>
      </c>
    </row>
    <row r="37" spans="1:52" x14ac:dyDescent="0.25">
      <c r="A37" s="2">
        <v>27</v>
      </c>
      <c r="B37" s="12" t="s">
        <v>114</v>
      </c>
      <c r="C37" s="12" t="s">
        <v>136</v>
      </c>
      <c r="D37" s="1">
        <f t="shared" si="29"/>
        <v>1</v>
      </c>
      <c r="E37" s="1">
        <f t="shared" si="29"/>
        <v>1</v>
      </c>
      <c r="F37" s="1">
        <f t="shared" si="29"/>
        <v>1</v>
      </c>
      <c r="G37" s="1">
        <f t="shared" si="29"/>
        <v>1</v>
      </c>
      <c r="H37" s="1">
        <f t="shared" si="31"/>
        <v>1</v>
      </c>
      <c r="I37" s="1">
        <f t="shared" si="31"/>
        <v>1</v>
      </c>
      <c r="J37" s="1">
        <f t="shared" si="31"/>
        <v>1</v>
      </c>
      <c r="K37" s="1">
        <f t="shared" si="31"/>
        <v>1</v>
      </c>
      <c r="L37" s="1">
        <f t="shared" si="31"/>
        <v>1</v>
      </c>
      <c r="M37" s="1">
        <f t="shared" si="31"/>
        <v>1</v>
      </c>
      <c r="N37" s="1">
        <f t="shared" si="31"/>
        <v>1</v>
      </c>
      <c r="O37" s="1">
        <f t="shared" si="31"/>
        <v>1</v>
      </c>
      <c r="P37" s="1">
        <f t="shared" si="31"/>
        <v>1</v>
      </c>
      <c r="Q37" s="1">
        <f t="shared" si="31"/>
        <v>1</v>
      </c>
      <c r="R37" s="1">
        <f t="shared" si="31"/>
        <v>1</v>
      </c>
      <c r="S37" s="1">
        <f t="shared" si="31"/>
        <v>1</v>
      </c>
      <c r="T37" s="1">
        <f t="shared" si="31"/>
        <v>1</v>
      </c>
      <c r="U37" s="1">
        <f t="shared" si="31"/>
        <v>1</v>
      </c>
      <c r="V37" s="1">
        <f t="shared" si="31"/>
        <v>1</v>
      </c>
      <c r="W37" s="1">
        <f t="shared" si="31"/>
        <v>1</v>
      </c>
      <c r="X37" s="1">
        <f t="shared" si="31"/>
        <v>1</v>
      </c>
      <c r="Y37" s="1">
        <f t="shared" si="31"/>
        <v>1</v>
      </c>
      <c r="Z37" s="1">
        <f t="shared" si="31"/>
        <v>1</v>
      </c>
      <c r="AA37" s="1">
        <f t="shared" si="31"/>
        <v>1</v>
      </c>
      <c r="AB37" s="1">
        <f t="shared" si="31"/>
        <v>1</v>
      </c>
      <c r="AC37" s="1">
        <f t="shared" si="31"/>
        <v>1</v>
      </c>
      <c r="AD37" s="1">
        <f t="shared" si="31"/>
        <v>0</v>
      </c>
      <c r="AE37" s="1">
        <f t="shared" si="31"/>
        <v>0</v>
      </c>
      <c r="AF37" s="1">
        <f t="shared" si="31"/>
        <v>0</v>
      </c>
      <c r="AG37" s="1">
        <f t="shared" si="31"/>
        <v>1</v>
      </c>
      <c r="AH37" s="1">
        <f t="shared" si="31"/>
        <v>1</v>
      </c>
      <c r="AI37" s="1">
        <f t="shared" si="31"/>
        <v>1</v>
      </c>
      <c r="AJ37" s="1">
        <f t="shared" si="31"/>
        <v>1</v>
      </c>
      <c r="AK37" s="1">
        <f t="shared" si="31"/>
        <v>1</v>
      </c>
      <c r="AL37" s="1">
        <f t="shared" si="31"/>
        <v>1</v>
      </c>
      <c r="AM37" s="1">
        <f t="shared" si="31"/>
        <v>1</v>
      </c>
      <c r="AN37" s="1">
        <f t="shared" si="31"/>
        <v>1</v>
      </c>
      <c r="AO37" s="1">
        <f t="shared" si="31"/>
        <v>1</v>
      </c>
      <c r="AP37" s="1">
        <f t="shared" si="31"/>
        <v>1</v>
      </c>
      <c r="AQ37" s="1">
        <f t="shared" si="31"/>
        <v>1</v>
      </c>
      <c r="AR37" s="1">
        <f t="shared" si="31"/>
        <v>1</v>
      </c>
      <c r="AS37" s="1">
        <f t="shared" si="31"/>
        <v>1</v>
      </c>
      <c r="AT37" s="1">
        <f t="shared" si="31"/>
        <v>1</v>
      </c>
      <c r="AU37" s="1">
        <f t="shared" si="31"/>
        <v>1</v>
      </c>
      <c r="AV37" s="1">
        <f t="shared" si="31"/>
        <v>1</v>
      </c>
      <c r="AW37" s="1">
        <f t="shared" si="31"/>
        <v>1</v>
      </c>
      <c r="AX37" s="1">
        <f t="shared" si="31"/>
        <v>1</v>
      </c>
      <c r="AY37" s="1">
        <f t="shared" si="31"/>
        <v>1</v>
      </c>
      <c r="AZ37" s="1">
        <f t="shared" si="31"/>
        <v>1</v>
      </c>
    </row>
    <row r="38" spans="1:52" x14ac:dyDescent="0.25">
      <c r="A38" s="2">
        <v>28</v>
      </c>
      <c r="B38" s="12" t="s">
        <v>115</v>
      </c>
      <c r="C38" s="12" t="s">
        <v>136</v>
      </c>
      <c r="D38" s="1">
        <f t="shared" si="29"/>
        <v>1</v>
      </c>
      <c r="E38" s="1">
        <f t="shared" si="29"/>
        <v>1</v>
      </c>
      <c r="F38" s="1">
        <f t="shared" si="29"/>
        <v>1</v>
      </c>
      <c r="G38" s="1">
        <f t="shared" si="29"/>
        <v>1</v>
      </c>
      <c r="H38" s="1">
        <f t="shared" si="31"/>
        <v>1</v>
      </c>
      <c r="I38" s="1">
        <f t="shared" si="31"/>
        <v>1</v>
      </c>
      <c r="J38" s="1">
        <f t="shared" si="31"/>
        <v>1</v>
      </c>
      <c r="K38" s="1">
        <f t="shared" si="31"/>
        <v>1</v>
      </c>
      <c r="L38" s="1">
        <f t="shared" si="31"/>
        <v>1</v>
      </c>
      <c r="M38" s="1">
        <f t="shared" si="31"/>
        <v>1</v>
      </c>
      <c r="N38" s="1">
        <f t="shared" si="31"/>
        <v>1</v>
      </c>
      <c r="O38" s="1">
        <f t="shared" si="31"/>
        <v>1</v>
      </c>
      <c r="P38" s="1">
        <f t="shared" si="31"/>
        <v>1</v>
      </c>
      <c r="Q38" s="1">
        <f t="shared" si="31"/>
        <v>1</v>
      </c>
      <c r="R38" s="1">
        <f t="shared" si="31"/>
        <v>1</v>
      </c>
      <c r="S38" s="1">
        <f t="shared" si="31"/>
        <v>1</v>
      </c>
      <c r="T38" s="1">
        <f t="shared" si="31"/>
        <v>1</v>
      </c>
      <c r="U38" s="1">
        <f t="shared" si="31"/>
        <v>1</v>
      </c>
      <c r="V38" s="1">
        <f t="shared" si="31"/>
        <v>1</v>
      </c>
      <c r="W38" s="1">
        <f t="shared" si="31"/>
        <v>1</v>
      </c>
      <c r="X38" s="1">
        <f t="shared" si="31"/>
        <v>1</v>
      </c>
      <c r="Y38" s="1">
        <f t="shared" si="31"/>
        <v>1</v>
      </c>
      <c r="Z38" s="1">
        <f t="shared" si="31"/>
        <v>1</v>
      </c>
      <c r="AA38" s="1">
        <f t="shared" si="31"/>
        <v>1</v>
      </c>
      <c r="AB38" s="1">
        <f t="shared" si="31"/>
        <v>1</v>
      </c>
      <c r="AC38" s="1">
        <f t="shared" si="31"/>
        <v>1</v>
      </c>
      <c r="AD38" s="1">
        <f t="shared" si="31"/>
        <v>1</v>
      </c>
      <c r="AE38" s="1">
        <f t="shared" si="31"/>
        <v>0</v>
      </c>
      <c r="AF38" s="1">
        <f t="shared" si="31"/>
        <v>0</v>
      </c>
      <c r="AG38" s="1">
        <f t="shared" si="31"/>
        <v>0</v>
      </c>
      <c r="AH38" s="1">
        <f t="shared" si="31"/>
        <v>1</v>
      </c>
      <c r="AI38" s="1">
        <f t="shared" si="31"/>
        <v>1</v>
      </c>
      <c r="AJ38" s="1">
        <f t="shared" si="31"/>
        <v>1</v>
      </c>
      <c r="AK38" s="1">
        <f t="shared" si="31"/>
        <v>1</v>
      </c>
      <c r="AL38" s="1">
        <f t="shared" si="31"/>
        <v>1</v>
      </c>
      <c r="AM38" s="1">
        <f t="shared" si="31"/>
        <v>1</v>
      </c>
      <c r="AN38" s="1">
        <f t="shared" si="31"/>
        <v>1</v>
      </c>
      <c r="AO38" s="1">
        <f t="shared" si="31"/>
        <v>1</v>
      </c>
      <c r="AP38" s="1">
        <f t="shared" si="31"/>
        <v>1</v>
      </c>
      <c r="AQ38" s="1">
        <f t="shared" si="31"/>
        <v>1</v>
      </c>
      <c r="AR38" s="1">
        <f t="shared" ref="H38:AZ44" si="32">IF(OR(ABS(AR$8-$A38)&lt;2,AND(((($A38-1)/8)=ROUND((($A38-1)/8),0)),((AR$8-$A38)=7)),AND((($A38/8)=ROUND(($A38/8),0)),(($A38-AR$8)=7))),0,1)</f>
        <v>1</v>
      </c>
      <c r="AS38" s="1">
        <f t="shared" si="32"/>
        <v>1</v>
      </c>
      <c r="AT38" s="1">
        <f t="shared" si="32"/>
        <v>1</v>
      </c>
      <c r="AU38" s="1">
        <f t="shared" si="32"/>
        <v>1</v>
      </c>
      <c r="AV38" s="1">
        <f t="shared" si="32"/>
        <v>1</v>
      </c>
      <c r="AW38" s="1">
        <f t="shared" si="32"/>
        <v>1</v>
      </c>
      <c r="AX38" s="1">
        <f t="shared" si="32"/>
        <v>1</v>
      </c>
      <c r="AY38" s="1">
        <f t="shared" si="32"/>
        <v>1</v>
      </c>
      <c r="AZ38" s="1">
        <f t="shared" si="32"/>
        <v>1</v>
      </c>
    </row>
    <row r="39" spans="1:52" x14ac:dyDescent="0.25">
      <c r="A39" s="2">
        <v>29</v>
      </c>
      <c r="B39" s="12" t="s">
        <v>116</v>
      </c>
      <c r="C39" s="12" t="s">
        <v>136</v>
      </c>
      <c r="D39" s="1">
        <f t="shared" si="29"/>
        <v>1</v>
      </c>
      <c r="E39" s="1">
        <f t="shared" si="29"/>
        <v>1</v>
      </c>
      <c r="F39" s="1">
        <f t="shared" si="29"/>
        <v>1</v>
      </c>
      <c r="G39" s="1">
        <f t="shared" si="29"/>
        <v>1</v>
      </c>
      <c r="H39" s="1">
        <f t="shared" si="32"/>
        <v>1</v>
      </c>
      <c r="I39" s="1">
        <f t="shared" si="32"/>
        <v>1</v>
      </c>
      <c r="J39" s="1">
        <f t="shared" si="32"/>
        <v>1</v>
      </c>
      <c r="K39" s="1">
        <f t="shared" si="32"/>
        <v>1</v>
      </c>
      <c r="L39" s="1">
        <f t="shared" si="32"/>
        <v>1</v>
      </c>
      <c r="M39" s="1">
        <f t="shared" si="32"/>
        <v>1</v>
      </c>
      <c r="N39" s="1">
        <f t="shared" si="32"/>
        <v>1</v>
      </c>
      <c r="O39" s="1">
        <f t="shared" si="32"/>
        <v>1</v>
      </c>
      <c r="P39" s="1">
        <f t="shared" si="32"/>
        <v>1</v>
      </c>
      <c r="Q39" s="1">
        <f t="shared" si="32"/>
        <v>1</v>
      </c>
      <c r="R39" s="1">
        <f t="shared" si="32"/>
        <v>1</v>
      </c>
      <c r="S39" s="1">
        <f t="shared" si="32"/>
        <v>1</v>
      </c>
      <c r="T39" s="1">
        <f t="shared" si="32"/>
        <v>1</v>
      </c>
      <c r="U39" s="1">
        <f t="shared" si="32"/>
        <v>1</v>
      </c>
      <c r="V39" s="1">
        <f t="shared" si="32"/>
        <v>1</v>
      </c>
      <c r="W39" s="1">
        <f t="shared" si="32"/>
        <v>1</v>
      </c>
      <c r="X39" s="1">
        <f t="shared" si="32"/>
        <v>1</v>
      </c>
      <c r="Y39" s="1">
        <f t="shared" si="32"/>
        <v>1</v>
      </c>
      <c r="Z39" s="1">
        <f t="shared" si="32"/>
        <v>1</v>
      </c>
      <c r="AA39" s="1">
        <f t="shared" si="32"/>
        <v>1</v>
      </c>
      <c r="AB39" s="1">
        <f t="shared" si="32"/>
        <v>1</v>
      </c>
      <c r="AC39" s="1">
        <f t="shared" si="32"/>
        <v>1</v>
      </c>
      <c r="AD39" s="1">
        <f t="shared" si="32"/>
        <v>1</v>
      </c>
      <c r="AE39" s="1">
        <f t="shared" si="32"/>
        <v>1</v>
      </c>
      <c r="AF39" s="1">
        <f t="shared" si="32"/>
        <v>0</v>
      </c>
      <c r="AG39" s="1">
        <f t="shared" si="32"/>
        <v>0</v>
      </c>
      <c r="AH39" s="1">
        <f t="shared" si="32"/>
        <v>0</v>
      </c>
      <c r="AI39" s="1">
        <f t="shared" si="32"/>
        <v>1</v>
      </c>
      <c r="AJ39" s="1">
        <f t="shared" si="32"/>
        <v>1</v>
      </c>
      <c r="AK39" s="1">
        <f t="shared" si="32"/>
        <v>1</v>
      </c>
      <c r="AL39" s="1">
        <f t="shared" si="32"/>
        <v>1</v>
      </c>
      <c r="AM39" s="1">
        <f t="shared" si="32"/>
        <v>1</v>
      </c>
      <c r="AN39" s="1">
        <f t="shared" si="32"/>
        <v>1</v>
      </c>
      <c r="AO39" s="1">
        <f t="shared" si="32"/>
        <v>1</v>
      </c>
      <c r="AP39" s="1">
        <f t="shared" si="32"/>
        <v>1</v>
      </c>
      <c r="AQ39" s="1">
        <f t="shared" si="32"/>
        <v>1</v>
      </c>
      <c r="AR39" s="1">
        <f t="shared" si="32"/>
        <v>1</v>
      </c>
      <c r="AS39" s="1">
        <f t="shared" si="32"/>
        <v>1</v>
      </c>
      <c r="AT39" s="1">
        <f t="shared" si="32"/>
        <v>1</v>
      </c>
      <c r="AU39" s="1">
        <f t="shared" si="32"/>
        <v>1</v>
      </c>
      <c r="AV39" s="1">
        <f t="shared" si="32"/>
        <v>1</v>
      </c>
      <c r="AW39" s="1">
        <f t="shared" si="32"/>
        <v>1</v>
      </c>
      <c r="AX39" s="1">
        <f t="shared" si="32"/>
        <v>1</v>
      </c>
      <c r="AY39" s="1">
        <f t="shared" si="32"/>
        <v>1</v>
      </c>
      <c r="AZ39" s="1">
        <f t="shared" si="32"/>
        <v>1</v>
      </c>
    </row>
    <row r="40" spans="1:52" x14ac:dyDescent="0.25">
      <c r="A40" s="2">
        <v>30</v>
      </c>
      <c r="B40" s="12" t="s">
        <v>117</v>
      </c>
      <c r="C40" s="12" t="s">
        <v>136</v>
      </c>
      <c r="D40" s="1">
        <f t="shared" si="29"/>
        <v>1</v>
      </c>
      <c r="E40" s="1">
        <f t="shared" si="29"/>
        <v>1</v>
      </c>
      <c r="F40" s="1">
        <f t="shared" si="29"/>
        <v>1</v>
      </c>
      <c r="G40" s="1">
        <f t="shared" si="29"/>
        <v>1</v>
      </c>
      <c r="H40" s="1">
        <f t="shared" si="32"/>
        <v>1</v>
      </c>
      <c r="I40" s="1">
        <f t="shared" si="32"/>
        <v>1</v>
      </c>
      <c r="J40" s="1">
        <f t="shared" si="32"/>
        <v>1</v>
      </c>
      <c r="K40" s="1">
        <f t="shared" si="32"/>
        <v>1</v>
      </c>
      <c r="L40" s="1">
        <f t="shared" si="32"/>
        <v>1</v>
      </c>
      <c r="M40" s="1">
        <f t="shared" si="32"/>
        <v>1</v>
      </c>
      <c r="N40" s="1">
        <f t="shared" si="32"/>
        <v>1</v>
      </c>
      <c r="O40" s="1">
        <f t="shared" si="32"/>
        <v>1</v>
      </c>
      <c r="P40" s="1">
        <f t="shared" si="32"/>
        <v>1</v>
      </c>
      <c r="Q40" s="1">
        <f t="shared" si="32"/>
        <v>1</v>
      </c>
      <c r="R40" s="1">
        <f t="shared" si="32"/>
        <v>1</v>
      </c>
      <c r="S40" s="1">
        <f t="shared" si="32"/>
        <v>1</v>
      </c>
      <c r="T40" s="1">
        <f t="shared" si="32"/>
        <v>1</v>
      </c>
      <c r="U40" s="1">
        <f t="shared" si="32"/>
        <v>1</v>
      </c>
      <c r="V40" s="1">
        <f t="shared" si="32"/>
        <v>1</v>
      </c>
      <c r="W40" s="1">
        <f t="shared" si="32"/>
        <v>1</v>
      </c>
      <c r="X40" s="1">
        <f t="shared" si="32"/>
        <v>1</v>
      </c>
      <c r="Y40" s="1">
        <f t="shared" si="32"/>
        <v>1</v>
      </c>
      <c r="Z40" s="1">
        <f t="shared" si="32"/>
        <v>1</v>
      </c>
      <c r="AA40" s="1">
        <f t="shared" si="32"/>
        <v>1</v>
      </c>
      <c r="AB40" s="1">
        <f t="shared" si="32"/>
        <v>1</v>
      </c>
      <c r="AC40" s="1">
        <f t="shared" si="32"/>
        <v>1</v>
      </c>
      <c r="AD40" s="1">
        <f t="shared" si="32"/>
        <v>1</v>
      </c>
      <c r="AE40" s="1">
        <f t="shared" si="32"/>
        <v>1</v>
      </c>
      <c r="AF40" s="1">
        <f t="shared" si="32"/>
        <v>1</v>
      </c>
      <c r="AG40" s="1">
        <f t="shared" si="32"/>
        <v>0</v>
      </c>
      <c r="AH40" s="1">
        <f t="shared" si="32"/>
        <v>0</v>
      </c>
      <c r="AI40" s="1">
        <f t="shared" si="32"/>
        <v>0</v>
      </c>
      <c r="AJ40" s="1">
        <f t="shared" si="32"/>
        <v>1</v>
      </c>
      <c r="AK40" s="1">
        <f t="shared" si="32"/>
        <v>1</v>
      </c>
      <c r="AL40" s="1">
        <f t="shared" si="32"/>
        <v>1</v>
      </c>
      <c r="AM40" s="1">
        <f t="shared" si="32"/>
        <v>1</v>
      </c>
      <c r="AN40" s="1">
        <f t="shared" si="32"/>
        <v>1</v>
      </c>
      <c r="AO40" s="1">
        <f t="shared" si="32"/>
        <v>1</v>
      </c>
      <c r="AP40" s="1">
        <f t="shared" si="32"/>
        <v>1</v>
      </c>
      <c r="AQ40" s="1">
        <f t="shared" si="32"/>
        <v>1</v>
      </c>
      <c r="AR40" s="1">
        <f t="shared" si="32"/>
        <v>1</v>
      </c>
      <c r="AS40" s="1">
        <f t="shared" si="32"/>
        <v>1</v>
      </c>
      <c r="AT40" s="1">
        <f t="shared" si="32"/>
        <v>1</v>
      </c>
      <c r="AU40" s="1">
        <f t="shared" si="32"/>
        <v>1</v>
      </c>
      <c r="AV40" s="1">
        <f t="shared" si="32"/>
        <v>1</v>
      </c>
      <c r="AW40" s="1">
        <f t="shared" si="32"/>
        <v>1</v>
      </c>
      <c r="AX40" s="1">
        <f t="shared" si="32"/>
        <v>1</v>
      </c>
      <c r="AY40" s="1">
        <f t="shared" si="32"/>
        <v>1</v>
      </c>
      <c r="AZ40" s="1">
        <f t="shared" si="32"/>
        <v>1</v>
      </c>
    </row>
    <row r="41" spans="1:52" x14ac:dyDescent="0.25">
      <c r="A41" s="2">
        <v>31</v>
      </c>
      <c r="B41" s="12" t="s">
        <v>118</v>
      </c>
      <c r="C41" s="12" t="s">
        <v>136</v>
      </c>
      <c r="D41" s="1">
        <f t="shared" si="29"/>
        <v>1</v>
      </c>
      <c r="E41" s="1">
        <f t="shared" si="29"/>
        <v>1</v>
      </c>
      <c r="F41" s="1">
        <f t="shared" si="29"/>
        <v>1</v>
      </c>
      <c r="G41" s="1">
        <f t="shared" si="29"/>
        <v>1</v>
      </c>
      <c r="H41" s="1">
        <f t="shared" si="32"/>
        <v>1</v>
      </c>
      <c r="I41" s="1">
        <f t="shared" si="32"/>
        <v>1</v>
      </c>
      <c r="J41" s="1">
        <f t="shared" si="32"/>
        <v>1</v>
      </c>
      <c r="K41" s="1">
        <f t="shared" si="32"/>
        <v>1</v>
      </c>
      <c r="L41" s="1">
        <f t="shared" si="32"/>
        <v>1</v>
      </c>
      <c r="M41" s="1">
        <f t="shared" si="32"/>
        <v>1</v>
      </c>
      <c r="N41" s="1">
        <f t="shared" si="32"/>
        <v>1</v>
      </c>
      <c r="O41" s="1">
        <f t="shared" si="32"/>
        <v>1</v>
      </c>
      <c r="P41" s="1">
        <f t="shared" si="32"/>
        <v>1</v>
      </c>
      <c r="Q41" s="1">
        <f t="shared" si="32"/>
        <v>1</v>
      </c>
      <c r="R41" s="1">
        <f t="shared" si="32"/>
        <v>1</v>
      </c>
      <c r="S41" s="1">
        <f t="shared" si="32"/>
        <v>1</v>
      </c>
      <c r="T41" s="1">
        <f t="shared" si="32"/>
        <v>1</v>
      </c>
      <c r="U41" s="1">
        <f t="shared" si="32"/>
        <v>1</v>
      </c>
      <c r="V41" s="1">
        <f t="shared" si="32"/>
        <v>1</v>
      </c>
      <c r="W41" s="1">
        <f t="shared" si="32"/>
        <v>1</v>
      </c>
      <c r="X41" s="1">
        <f t="shared" si="32"/>
        <v>1</v>
      </c>
      <c r="Y41" s="1">
        <f t="shared" si="32"/>
        <v>1</v>
      </c>
      <c r="Z41" s="1">
        <f t="shared" si="32"/>
        <v>1</v>
      </c>
      <c r="AA41" s="1">
        <f t="shared" si="32"/>
        <v>1</v>
      </c>
      <c r="AB41" s="1">
        <f t="shared" si="32"/>
        <v>1</v>
      </c>
      <c r="AC41" s="1">
        <f t="shared" si="32"/>
        <v>1</v>
      </c>
      <c r="AD41" s="1">
        <f t="shared" si="32"/>
        <v>1</v>
      </c>
      <c r="AE41" s="1">
        <f t="shared" si="32"/>
        <v>1</v>
      </c>
      <c r="AF41" s="1">
        <f t="shared" si="32"/>
        <v>1</v>
      </c>
      <c r="AG41" s="1">
        <f t="shared" si="32"/>
        <v>1</v>
      </c>
      <c r="AH41" s="1">
        <f t="shared" si="32"/>
        <v>0</v>
      </c>
      <c r="AI41" s="1">
        <f t="shared" si="32"/>
        <v>0</v>
      </c>
      <c r="AJ41" s="1">
        <f t="shared" si="32"/>
        <v>0</v>
      </c>
      <c r="AK41" s="1">
        <f t="shared" si="32"/>
        <v>1</v>
      </c>
      <c r="AL41" s="1">
        <f t="shared" si="32"/>
        <v>1</v>
      </c>
      <c r="AM41" s="1">
        <f t="shared" si="32"/>
        <v>1</v>
      </c>
      <c r="AN41" s="1">
        <f t="shared" si="32"/>
        <v>1</v>
      </c>
      <c r="AO41" s="1">
        <f t="shared" si="32"/>
        <v>1</v>
      </c>
      <c r="AP41" s="1">
        <f t="shared" si="32"/>
        <v>1</v>
      </c>
      <c r="AQ41" s="1">
        <f t="shared" si="32"/>
        <v>1</v>
      </c>
      <c r="AR41" s="1">
        <f t="shared" si="32"/>
        <v>1</v>
      </c>
      <c r="AS41" s="1">
        <f t="shared" si="32"/>
        <v>1</v>
      </c>
      <c r="AT41" s="1">
        <f t="shared" si="32"/>
        <v>1</v>
      </c>
      <c r="AU41" s="1">
        <f t="shared" si="32"/>
        <v>1</v>
      </c>
      <c r="AV41" s="1">
        <f t="shared" si="32"/>
        <v>1</v>
      </c>
      <c r="AW41" s="1">
        <f t="shared" si="32"/>
        <v>1</v>
      </c>
      <c r="AX41" s="1">
        <f t="shared" si="32"/>
        <v>1</v>
      </c>
      <c r="AY41" s="1">
        <f t="shared" si="32"/>
        <v>1</v>
      </c>
      <c r="AZ41" s="1">
        <f t="shared" si="32"/>
        <v>1</v>
      </c>
    </row>
    <row r="42" spans="1:52" x14ac:dyDescent="0.25">
      <c r="A42" s="2">
        <v>32</v>
      </c>
      <c r="B42" s="12" t="s">
        <v>119</v>
      </c>
      <c r="C42" s="12" t="s">
        <v>136</v>
      </c>
      <c r="D42" s="1">
        <f t="shared" si="29"/>
        <v>1</v>
      </c>
      <c r="E42" s="1">
        <f t="shared" si="29"/>
        <v>1</v>
      </c>
      <c r="F42" s="1">
        <f t="shared" si="29"/>
        <v>1</v>
      </c>
      <c r="G42" s="1">
        <f t="shared" si="29"/>
        <v>1</v>
      </c>
      <c r="H42" s="1">
        <f t="shared" si="32"/>
        <v>1</v>
      </c>
      <c r="I42" s="1">
        <f t="shared" si="32"/>
        <v>1</v>
      </c>
      <c r="J42" s="1">
        <f t="shared" si="32"/>
        <v>1</v>
      </c>
      <c r="K42" s="1">
        <f t="shared" si="32"/>
        <v>1</v>
      </c>
      <c r="L42" s="1">
        <f t="shared" si="32"/>
        <v>1</v>
      </c>
      <c r="M42" s="1">
        <f t="shared" si="32"/>
        <v>1</v>
      </c>
      <c r="N42" s="1">
        <f t="shared" si="32"/>
        <v>1</v>
      </c>
      <c r="O42" s="1">
        <f t="shared" si="32"/>
        <v>1</v>
      </c>
      <c r="P42" s="1">
        <f t="shared" si="32"/>
        <v>1</v>
      </c>
      <c r="Q42" s="1">
        <f t="shared" si="32"/>
        <v>1</v>
      </c>
      <c r="R42" s="1">
        <f t="shared" si="32"/>
        <v>1</v>
      </c>
      <c r="S42" s="1">
        <f t="shared" si="32"/>
        <v>1</v>
      </c>
      <c r="T42" s="1">
        <f t="shared" si="32"/>
        <v>1</v>
      </c>
      <c r="U42" s="1">
        <f t="shared" si="32"/>
        <v>1</v>
      </c>
      <c r="V42" s="1">
        <f t="shared" si="32"/>
        <v>1</v>
      </c>
      <c r="W42" s="1">
        <f t="shared" si="32"/>
        <v>1</v>
      </c>
      <c r="X42" s="1">
        <f t="shared" si="32"/>
        <v>1</v>
      </c>
      <c r="Y42" s="1">
        <f t="shared" si="32"/>
        <v>1</v>
      </c>
      <c r="Z42" s="1">
        <f t="shared" si="32"/>
        <v>1</v>
      </c>
      <c r="AA42" s="1">
        <f t="shared" si="32"/>
        <v>1</v>
      </c>
      <c r="AB42" s="1">
        <f t="shared" si="32"/>
        <v>1</v>
      </c>
      <c r="AC42" s="1">
        <f t="shared" si="32"/>
        <v>0</v>
      </c>
      <c r="AD42" s="1">
        <f t="shared" si="32"/>
        <v>1</v>
      </c>
      <c r="AE42" s="1">
        <f t="shared" si="32"/>
        <v>1</v>
      </c>
      <c r="AF42" s="1">
        <f t="shared" si="32"/>
        <v>1</v>
      </c>
      <c r="AG42" s="1">
        <f t="shared" si="32"/>
        <v>1</v>
      </c>
      <c r="AH42" s="1">
        <f t="shared" si="32"/>
        <v>1</v>
      </c>
      <c r="AI42" s="1">
        <f t="shared" si="32"/>
        <v>0</v>
      </c>
      <c r="AJ42" s="1">
        <f t="shared" si="32"/>
        <v>0</v>
      </c>
      <c r="AK42" s="1">
        <f t="shared" si="32"/>
        <v>0</v>
      </c>
      <c r="AL42" s="1">
        <f t="shared" si="32"/>
        <v>1</v>
      </c>
      <c r="AM42" s="1">
        <f t="shared" si="32"/>
        <v>1</v>
      </c>
      <c r="AN42" s="1">
        <f t="shared" si="32"/>
        <v>1</v>
      </c>
      <c r="AO42" s="1">
        <f t="shared" si="32"/>
        <v>1</v>
      </c>
      <c r="AP42" s="1">
        <f t="shared" si="32"/>
        <v>1</v>
      </c>
      <c r="AQ42" s="1">
        <f t="shared" si="32"/>
        <v>1</v>
      </c>
      <c r="AR42" s="1">
        <f t="shared" si="32"/>
        <v>1</v>
      </c>
      <c r="AS42" s="1">
        <f t="shared" si="32"/>
        <v>1</v>
      </c>
      <c r="AT42" s="1">
        <f t="shared" si="32"/>
        <v>1</v>
      </c>
      <c r="AU42" s="1">
        <f t="shared" si="32"/>
        <v>1</v>
      </c>
      <c r="AV42" s="1">
        <f t="shared" si="32"/>
        <v>1</v>
      </c>
      <c r="AW42" s="1">
        <f t="shared" si="32"/>
        <v>1</v>
      </c>
      <c r="AX42" s="1">
        <f t="shared" si="32"/>
        <v>1</v>
      </c>
      <c r="AY42" s="1">
        <f t="shared" si="32"/>
        <v>1</v>
      </c>
      <c r="AZ42" s="1">
        <f t="shared" si="32"/>
        <v>1</v>
      </c>
    </row>
    <row r="43" spans="1:52" x14ac:dyDescent="0.25">
      <c r="A43" s="2">
        <v>33</v>
      </c>
      <c r="B43" s="12" t="s">
        <v>120</v>
      </c>
      <c r="C43" s="12" t="s">
        <v>137</v>
      </c>
      <c r="D43" s="1">
        <f t="shared" si="29"/>
        <v>1</v>
      </c>
      <c r="E43" s="1">
        <f t="shared" si="29"/>
        <v>1</v>
      </c>
      <c r="F43" s="1">
        <f t="shared" si="29"/>
        <v>1</v>
      </c>
      <c r="G43" s="1">
        <f t="shared" si="29"/>
        <v>1</v>
      </c>
      <c r="H43" s="1">
        <f t="shared" si="32"/>
        <v>1</v>
      </c>
      <c r="I43" s="1">
        <f t="shared" si="32"/>
        <v>1</v>
      </c>
      <c r="J43" s="1">
        <f t="shared" si="32"/>
        <v>1</v>
      </c>
      <c r="K43" s="1">
        <f t="shared" si="32"/>
        <v>1</v>
      </c>
      <c r="L43" s="1">
        <f t="shared" si="32"/>
        <v>1</v>
      </c>
      <c r="M43" s="1">
        <f t="shared" si="32"/>
        <v>1</v>
      </c>
      <c r="N43" s="1">
        <f t="shared" si="32"/>
        <v>1</v>
      </c>
      <c r="O43" s="1">
        <f t="shared" si="32"/>
        <v>1</v>
      </c>
      <c r="P43" s="1">
        <f t="shared" si="32"/>
        <v>1</v>
      </c>
      <c r="Q43" s="1">
        <f t="shared" si="32"/>
        <v>1</v>
      </c>
      <c r="R43" s="1">
        <f t="shared" si="32"/>
        <v>1</v>
      </c>
      <c r="S43" s="1">
        <f t="shared" si="32"/>
        <v>1</v>
      </c>
      <c r="T43" s="1">
        <f t="shared" si="32"/>
        <v>1</v>
      </c>
      <c r="U43" s="1">
        <f t="shared" si="32"/>
        <v>1</v>
      </c>
      <c r="V43" s="1">
        <f t="shared" si="32"/>
        <v>1</v>
      </c>
      <c r="W43" s="1">
        <f t="shared" si="32"/>
        <v>1</v>
      </c>
      <c r="X43" s="1">
        <f t="shared" si="32"/>
        <v>1</v>
      </c>
      <c r="Y43" s="1">
        <f t="shared" si="32"/>
        <v>1</v>
      </c>
      <c r="Z43" s="1">
        <f t="shared" si="32"/>
        <v>1</v>
      </c>
      <c r="AA43" s="1">
        <f t="shared" si="32"/>
        <v>1</v>
      </c>
      <c r="AB43" s="1">
        <f t="shared" si="32"/>
        <v>1</v>
      </c>
      <c r="AC43" s="1">
        <f t="shared" si="32"/>
        <v>1</v>
      </c>
      <c r="AD43" s="1">
        <f t="shared" si="32"/>
        <v>1</v>
      </c>
      <c r="AE43" s="1">
        <f t="shared" si="32"/>
        <v>1</v>
      </c>
      <c r="AF43" s="1">
        <f t="shared" si="32"/>
        <v>1</v>
      </c>
      <c r="AG43" s="1">
        <f t="shared" si="32"/>
        <v>1</v>
      </c>
      <c r="AH43" s="1">
        <f t="shared" si="32"/>
        <v>1</v>
      </c>
      <c r="AI43" s="1">
        <f t="shared" si="32"/>
        <v>1</v>
      </c>
      <c r="AJ43" s="1">
        <f t="shared" si="32"/>
        <v>0</v>
      </c>
      <c r="AK43" s="1">
        <f t="shared" si="32"/>
        <v>0</v>
      </c>
      <c r="AL43" s="1">
        <f t="shared" si="32"/>
        <v>0</v>
      </c>
      <c r="AM43" s="1">
        <f t="shared" si="32"/>
        <v>1</v>
      </c>
      <c r="AN43" s="1">
        <f t="shared" si="32"/>
        <v>1</v>
      </c>
      <c r="AO43" s="1">
        <f t="shared" si="32"/>
        <v>1</v>
      </c>
      <c r="AP43" s="1">
        <f t="shared" si="32"/>
        <v>1</v>
      </c>
      <c r="AQ43" s="1">
        <f t="shared" si="32"/>
        <v>1</v>
      </c>
      <c r="AR43" s="1">
        <f t="shared" si="32"/>
        <v>0</v>
      </c>
      <c r="AS43" s="1">
        <f t="shared" si="32"/>
        <v>1</v>
      </c>
      <c r="AT43" s="1">
        <f t="shared" si="32"/>
        <v>1</v>
      </c>
      <c r="AU43" s="1">
        <f t="shared" si="32"/>
        <v>1</v>
      </c>
      <c r="AV43" s="1">
        <f t="shared" si="32"/>
        <v>1</v>
      </c>
      <c r="AW43" s="1">
        <f t="shared" si="32"/>
        <v>1</v>
      </c>
      <c r="AX43" s="1">
        <f t="shared" si="32"/>
        <v>1</v>
      </c>
      <c r="AY43" s="1">
        <f t="shared" si="32"/>
        <v>1</v>
      </c>
      <c r="AZ43" s="1">
        <f t="shared" si="32"/>
        <v>1</v>
      </c>
    </row>
    <row r="44" spans="1:52" x14ac:dyDescent="0.25">
      <c r="A44" s="2">
        <v>34</v>
      </c>
      <c r="B44" s="12" t="s">
        <v>121</v>
      </c>
      <c r="C44" s="12" t="s">
        <v>137</v>
      </c>
      <c r="D44" s="1">
        <f t="shared" si="29"/>
        <v>1</v>
      </c>
      <c r="E44" s="1">
        <f t="shared" si="29"/>
        <v>1</v>
      </c>
      <c r="F44" s="1">
        <f t="shared" si="29"/>
        <v>1</v>
      </c>
      <c r="G44" s="1">
        <f t="shared" si="29"/>
        <v>1</v>
      </c>
      <c r="H44" s="1">
        <f t="shared" si="32"/>
        <v>1</v>
      </c>
      <c r="I44" s="1">
        <f t="shared" si="32"/>
        <v>1</v>
      </c>
      <c r="J44" s="1">
        <f t="shared" si="32"/>
        <v>1</v>
      </c>
      <c r="K44" s="1">
        <f t="shared" si="32"/>
        <v>1</v>
      </c>
      <c r="L44" s="1">
        <f t="shared" si="32"/>
        <v>1</v>
      </c>
      <c r="M44" s="1">
        <f t="shared" si="32"/>
        <v>1</v>
      </c>
      <c r="N44" s="1">
        <f t="shared" si="32"/>
        <v>1</v>
      </c>
      <c r="O44" s="1">
        <f t="shared" si="32"/>
        <v>1</v>
      </c>
      <c r="P44" s="1">
        <f t="shared" si="32"/>
        <v>1</v>
      </c>
      <c r="Q44" s="1">
        <f t="shared" si="32"/>
        <v>1</v>
      </c>
      <c r="R44" s="1">
        <f t="shared" si="32"/>
        <v>1</v>
      </c>
      <c r="S44" s="1">
        <f t="shared" si="32"/>
        <v>1</v>
      </c>
      <c r="T44" s="1">
        <f t="shared" si="32"/>
        <v>1</v>
      </c>
      <c r="U44" s="1">
        <f t="shared" si="32"/>
        <v>1</v>
      </c>
      <c r="V44" s="1">
        <f t="shared" si="32"/>
        <v>1</v>
      </c>
      <c r="W44" s="1">
        <f t="shared" si="32"/>
        <v>1</v>
      </c>
      <c r="X44" s="1">
        <f t="shared" si="32"/>
        <v>1</v>
      </c>
      <c r="Y44" s="1">
        <f t="shared" si="32"/>
        <v>1</v>
      </c>
      <c r="Z44" s="1">
        <f t="shared" si="32"/>
        <v>1</v>
      </c>
      <c r="AA44" s="1">
        <f t="shared" si="32"/>
        <v>1</v>
      </c>
      <c r="AB44" s="1">
        <f t="shared" si="32"/>
        <v>1</v>
      </c>
      <c r="AC44" s="1">
        <f t="shared" ref="H44:AZ50" si="33">IF(OR(ABS(AC$8-$A44)&lt;2,AND(((($A44-1)/8)=ROUND((($A44-1)/8),0)),((AC$8-$A44)=7)),AND((($A44/8)=ROUND(($A44/8),0)),(($A44-AC$8)=7))),0,1)</f>
        <v>1</v>
      </c>
      <c r="AD44" s="1">
        <f t="shared" si="33"/>
        <v>1</v>
      </c>
      <c r="AE44" s="1">
        <f t="shared" si="33"/>
        <v>1</v>
      </c>
      <c r="AF44" s="1">
        <f t="shared" si="33"/>
        <v>1</v>
      </c>
      <c r="AG44" s="1">
        <f t="shared" si="33"/>
        <v>1</v>
      </c>
      <c r="AH44" s="1">
        <f t="shared" si="33"/>
        <v>1</v>
      </c>
      <c r="AI44" s="1">
        <f t="shared" si="33"/>
        <v>1</v>
      </c>
      <c r="AJ44" s="1">
        <f t="shared" si="33"/>
        <v>1</v>
      </c>
      <c r="AK44" s="1">
        <f t="shared" si="33"/>
        <v>0</v>
      </c>
      <c r="AL44" s="1">
        <f t="shared" si="33"/>
        <v>0</v>
      </c>
      <c r="AM44" s="1">
        <f t="shared" si="33"/>
        <v>0</v>
      </c>
      <c r="AN44" s="1">
        <f t="shared" si="33"/>
        <v>1</v>
      </c>
      <c r="AO44" s="1">
        <f t="shared" si="33"/>
        <v>1</v>
      </c>
      <c r="AP44" s="1">
        <f t="shared" si="33"/>
        <v>1</v>
      </c>
      <c r="AQ44" s="1">
        <f t="shared" si="33"/>
        <v>1</v>
      </c>
      <c r="AR44" s="1">
        <f t="shared" si="33"/>
        <v>1</v>
      </c>
      <c r="AS44" s="1">
        <f t="shared" si="33"/>
        <v>1</v>
      </c>
      <c r="AT44" s="1">
        <f t="shared" si="33"/>
        <v>1</v>
      </c>
      <c r="AU44" s="1">
        <f t="shared" si="33"/>
        <v>1</v>
      </c>
      <c r="AV44" s="1">
        <f t="shared" si="33"/>
        <v>1</v>
      </c>
      <c r="AW44" s="1">
        <f t="shared" si="33"/>
        <v>1</v>
      </c>
      <c r="AX44" s="1">
        <f t="shared" si="33"/>
        <v>1</v>
      </c>
      <c r="AY44" s="1">
        <f t="shared" si="33"/>
        <v>1</v>
      </c>
      <c r="AZ44" s="1">
        <f t="shared" si="33"/>
        <v>1</v>
      </c>
    </row>
    <row r="45" spans="1:52" x14ac:dyDescent="0.25">
      <c r="A45" s="2">
        <v>35</v>
      </c>
      <c r="B45" s="12" t="s">
        <v>122</v>
      </c>
      <c r="C45" s="12" t="s">
        <v>137</v>
      </c>
      <c r="D45" s="1">
        <f t="shared" si="29"/>
        <v>1</v>
      </c>
      <c r="E45" s="1">
        <f t="shared" si="29"/>
        <v>1</v>
      </c>
      <c r="F45" s="1">
        <f t="shared" si="29"/>
        <v>1</v>
      </c>
      <c r="G45" s="1">
        <f t="shared" si="29"/>
        <v>1</v>
      </c>
      <c r="H45" s="1">
        <f t="shared" si="33"/>
        <v>1</v>
      </c>
      <c r="I45" s="1">
        <f t="shared" si="33"/>
        <v>1</v>
      </c>
      <c r="J45" s="1">
        <f t="shared" si="33"/>
        <v>1</v>
      </c>
      <c r="K45" s="1">
        <f t="shared" si="33"/>
        <v>1</v>
      </c>
      <c r="L45" s="1">
        <f t="shared" si="33"/>
        <v>1</v>
      </c>
      <c r="M45" s="1">
        <f t="shared" si="33"/>
        <v>1</v>
      </c>
      <c r="N45" s="1">
        <f t="shared" si="33"/>
        <v>1</v>
      </c>
      <c r="O45" s="1">
        <f t="shared" si="33"/>
        <v>1</v>
      </c>
      <c r="P45" s="1">
        <f t="shared" si="33"/>
        <v>1</v>
      </c>
      <c r="Q45" s="1">
        <f t="shared" si="33"/>
        <v>1</v>
      </c>
      <c r="R45" s="1">
        <f t="shared" si="33"/>
        <v>1</v>
      </c>
      <c r="S45" s="1">
        <f t="shared" si="33"/>
        <v>1</v>
      </c>
      <c r="T45" s="1">
        <f t="shared" si="33"/>
        <v>1</v>
      </c>
      <c r="U45" s="1">
        <f t="shared" si="33"/>
        <v>1</v>
      </c>
      <c r="V45" s="1">
        <f t="shared" si="33"/>
        <v>1</v>
      </c>
      <c r="W45" s="1">
        <f t="shared" si="33"/>
        <v>1</v>
      </c>
      <c r="X45" s="1">
        <f t="shared" si="33"/>
        <v>1</v>
      </c>
      <c r="Y45" s="1">
        <f t="shared" si="33"/>
        <v>1</v>
      </c>
      <c r="Z45" s="1">
        <f t="shared" si="33"/>
        <v>1</v>
      </c>
      <c r="AA45" s="1">
        <f t="shared" si="33"/>
        <v>1</v>
      </c>
      <c r="AB45" s="1">
        <f t="shared" si="33"/>
        <v>1</v>
      </c>
      <c r="AC45" s="1">
        <f t="shared" si="33"/>
        <v>1</v>
      </c>
      <c r="AD45" s="1">
        <f t="shared" si="33"/>
        <v>1</v>
      </c>
      <c r="AE45" s="1">
        <f t="shared" si="33"/>
        <v>1</v>
      </c>
      <c r="AF45" s="1">
        <f t="shared" si="33"/>
        <v>1</v>
      </c>
      <c r="AG45" s="1">
        <f t="shared" si="33"/>
        <v>1</v>
      </c>
      <c r="AH45" s="1">
        <f t="shared" si="33"/>
        <v>1</v>
      </c>
      <c r="AI45" s="1">
        <f t="shared" si="33"/>
        <v>1</v>
      </c>
      <c r="AJ45" s="1">
        <f t="shared" si="33"/>
        <v>1</v>
      </c>
      <c r="AK45" s="1">
        <f t="shared" si="33"/>
        <v>1</v>
      </c>
      <c r="AL45" s="1">
        <f t="shared" si="33"/>
        <v>0</v>
      </c>
      <c r="AM45" s="1">
        <f t="shared" si="33"/>
        <v>0</v>
      </c>
      <c r="AN45" s="1">
        <f t="shared" si="33"/>
        <v>0</v>
      </c>
      <c r="AO45" s="1">
        <f t="shared" si="33"/>
        <v>1</v>
      </c>
      <c r="AP45" s="1">
        <f t="shared" si="33"/>
        <v>1</v>
      </c>
      <c r="AQ45" s="1">
        <f t="shared" si="33"/>
        <v>1</v>
      </c>
      <c r="AR45" s="1">
        <f t="shared" si="33"/>
        <v>1</v>
      </c>
      <c r="AS45" s="1">
        <f t="shared" si="33"/>
        <v>1</v>
      </c>
      <c r="AT45" s="1">
        <f t="shared" si="33"/>
        <v>1</v>
      </c>
      <c r="AU45" s="1">
        <f t="shared" si="33"/>
        <v>1</v>
      </c>
      <c r="AV45" s="1">
        <f t="shared" si="33"/>
        <v>1</v>
      </c>
      <c r="AW45" s="1">
        <f t="shared" si="33"/>
        <v>1</v>
      </c>
      <c r="AX45" s="1">
        <f t="shared" si="33"/>
        <v>1</v>
      </c>
      <c r="AY45" s="1">
        <f t="shared" si="33"/>
        <v>1</v>
      </c>
      <c r="AZ45" s="1">
        <f t="shared" si="33"/>
        <v>1</v>
      </c>
    </row>
    <row r="46" spans="1:52" x14ac:dyDescent="0.25">
      <c r="A46" s="2">
        <v>36</v>
      </c>
      <c r="B46" s="12" t="s">
        <v>123</v>
      </c>
      <c r="C46" s="12" t="s">
        <v>137</v>
      </c>
      <c r="D46" s="1">
        <f t="shared" si="29"/>
        <v>1</v>
      </c>
      <c r="E46" s="1">
        <f t="shared" si="29"/>
        <v>1</v>
      </c>
      <c r="F46" s="1">
        <f t="shared" si="29"/>
        <v>1</v>
      </c>
      <c r="G46" s="1">
        <f t="shared" si="29"/>
        <v>1</v>
      </c>
      <c r="H46" s="1">
        <f t="shared" si="33"/>
        <v>1</v>
      </c>
      <c r="I46" s="1">
        <f t="shared" si="33"/>
        <v>1</v>
      </c>
      <c r="J46" s="1">
        <f t="shared" si="33"/>
        <v>1</v>
      </c>
      <c r="K46" s="1">
        <f t="shared" si="33"/>
        <v>1</v>
      </c>
      <c r="L46" s="1">
        <f t="shared" si="33"/>
        <v>1</v>
      </c>
      <c r="M46" s="1">
        <f t="shared" si="33"/>
        <v>1</v>
      </c>
      <c r="N46" s="1">
        <f t="shared" si="33"/>
        <v>1</v>
      </c>
      <c r="O46" s="1">
        <f t="shared" si="33"/>
        <v>1</v>
      </c>
      <c r="P46" s="1">
        <f t="shared" si="33"/>
        <v>1</v>
      </c>
      <c r="Q46" s="1">
        <f t="shared" si="33"/>
        <v>1</v>
      </c>
      <c r="R46" s="1">
        <f t="shared" si="33"/>
        <v>1</v>
      </c>
      <c r="S46" s="1">
        <f t="shared" si="33"/>
        <v>1</v>
      </c>
      <c r="T46" s="1">
        <f t="shared" si="33"/>
        <v>1</v>
      </c>
      <c r="U46" s="1">
        <f t="shared" si="33"/>
        <v>1</v>
      </c>
      <c r="V46" s="1">
        <f t="shared" si="33"/>
        <v>1</v>
      </c>
      <c r="W46" s="1">
        <f t="shared" si="33"/>
        <v>1</v>
      </c>
      <c r="X46" s="1">
        <f t="shared" si="33"/>
        <v>1</v>
      </c>
      <c r="Y46" s="1">
        <f t="shared" si="33"/>
        <v>1</v>
      </c>
      <c r="Z46" s="1">
        <f t="shared" si="33"/>
        <v>1</v>
      </c>
      <c r="AA46" s="1">
        <f t="shared" si="33"/>
        <v>1</v>
      </c>
      <c r="AB46" s="1">
        <f t="shared" si="33"/>
        <v>1</v>
      </c>
      <c r="AC46" s="1">
        <f t="shared" si="33"/>
        <v>1</v>
      </c>
      <c r="AD46" s="1">
        <f t="shared" si="33"/>
        <v>1</v>
      </c>
      <c r="AE46" s="1">
        <f t="shared" si="33"/>
        <v>1</v>
      </c>
      <c r="AF46" s="1">
        <f t="shared" si="33"/>
        <v>1</v>
      </c>
      <c r="AG46" s="1">
        <f t="shared" si="33"/>
        <v>1</v>
      </c>
      <c r="AH46" s="1">
        <f t="shared" si="33"/>
        <v>1</v>
      </c>
      <c r="AI46" s="1">
        <f t="shared" si="33"/>
        <v>1</v>
      </c>
      <c r="AJ46" s="1">
        <f t="shared" si="33"/>
        <v>1</v>
      </c>
      <c r="AK46" s="1">
        <f t="shared" si="33"/>
        <v>1</v>
      </c>
      <c r="AL46" s="1">
        <f t="shared" si="33"/>
        <v>1</v>
      </c>
      <c r="AM46" s="1">
        <f t="shared" si="33"/>
        <v>0</v>
      </c>
      <c r="AN46" s="1">
        <f t="shared" si="33"/>
        <v>0</v>
      </c>
      <c r="AO46" s="1">
        <f t="shared" si="33"/>
        <v>0</v>
      </c>
      <c r="AP46" s="1">
        <f t="shared" si="33"/>
        <v>1</v>
      </c>
      <c r="AQ46" s="1">
        <f t="shared" si="33"/>
        <v>1</v>
      </c>
      <c r="AR46" s="1">
        <f t="shared" si="33"/>
        <v>1</v>
      </c>
      <c r="AS46" s="1">
        <f t="shared" si="33"/>
        <v>1</v>
      </c>
      <c r="AT46" s="1">
        <f t="shared" si="33"/>
        <v>1</v>
      </c>
      <c r="AU46" s="1">
        <f t="shared" si="33"/>
        <v>1</v>
      </c>
      <c r="AV46" s="1">
        <f t="shared" si="33"/>
        <v>1</v>
      </c>
      <c r="AW46" s="1">
        <f t="shared" si="33"/>
        <v>1</v>
      </c>
      <c r="AX46" s="1">
        <f t="shared" si="33"/>
        <v>1</v>
      </c>
      <c r="AY46" s="1">
        <f t="shared" si="33"/>
        <v>1</v>
      </c>
      <c r="AZ46" s="1">
        <f t="shared" si="33"/>
        <v>1</v>
      </c>
    </row>
    <row r="47" spans="1:52" x14ac:dyDescent="0.25">
      <c r="A47" s="2">
        <v>37</v>
      </c>
      <c r="B47" s="12" t="s">
        <v>124</v>
      </c>
      <c r="C47" s="12" t="s">
        <v>137</v>
      </c>
      <c r="D47" s="1">
        <f t="shared" si="29"/>
        <v>1</v>
      </c>
      <c r="E47" s="1">
        <f t="shared" si="29"/>
        <v>1</v>
      </c>
      <c r="F47" s="1">
        <f t="shared" si="29"/>
        <v>1</v>
      </c>
      <c r="G47" s="1">
        <f t="shared" si="29"/>
        <v>1</v>
      </c>
      <c r="H47" s="1">
        <f t="shared" si="33"/>
        <v>1</v>
      </c>
      <c r="I47" s="1">
        <f t="shared" si="33"/>
        <v>1</v>
      </c>
      <c r="J47" s="1">
        <f t="shared" si="33"/>
        <v>1</v>
      </c>
      <c r="K47" s="1">
        <f t="shared" si="33"/>
        <v>1</v>
      </c>
      <c r="L47" s="1">
        <f t="shared" si="33"/>
        <v>1</v>
      </c>
      <c r="M47" s="1">
        <f t="shared" si="33"/>
        <v>1</v>
      </c>
      <c r="N47" s="1">
        <f t="shared" si="33"/>
        <v>1</v>
      </c>
      <c r="O47" s="1">
        <f t="shared" si="33"/>
        <v>1</v>
      </c>
      <c r="P47" s="1">
        <f t="shared" si="33"/>
        <v>1</v>
      </c>
      <c r="Q47" s="1">
        <f t="shared" si="33"/>
        <v>1</v>
      </c>
      <c r="R47" s="1">
        <f t="shared" si="33"/>
        <v>1</v>
      </c>
      <c r="S47" s="1">
        <f t="shared" si="33"/>
        <v>1</v>
      </c>
      <c r="T47" s="1">
        <f t="shared" si="33"/>
        <v>1</v>
      </c>
      <c r="U47" s="1">
        <f t="shared" si="33"/>
        <v>1</v>
      </c>
      <c r="V47" s="1">
        <f t="shared" si="33"/>
        <v>1</v>
      </c>
      <c r="W47" s="1">
        <f t="shared" si="33"/>
        <v>1</v>
      </c>
      <c r="X47" s="1">
        <f t="shared" si="33"/>
        <v>1</v>
      </c>
      <c r="Y47" s="1">
        <f t="shared" si="33"/>
        <v>1</v>
      </c>
      <c r="Z47" s="1">
        <f t="shared" si="33"/>
        <v>1</v>
      </c>
      <c r="AA47" s="1">
        <f t="shared" si="33"/>
        <v>1</v>
      </c>
      <c r="AB47" s="1">
        <f t="shared" si="33"/>
        <v>1</v>
      </c>
      <c r="AC47" s="1">
        <f t="shared" si="33"/>
        <v>1</v>
      </c>
      <c r="AD47" s="1">
        <f t="shared" si="33"/>
        <v>1</v>
      </c>
      <c r="AE47" s="1">
        <f t="shared" si="33"/>
        <v>1</v>
      </c>
      <c r="AF47" s="1">
        <f t="shared" si="33"/>
        <v>1</v>
      </c>
      <c r="AG47" s="1">
        <f t="shared" si="33"/>
        <v>1</v>
      </c>
      <c r="AH47" s="1">
        <f t="shared" si="33"/>
        <v>1</v>
      </c>
      <c r="AI47" s="1">
        <f t="shared" si="33"/>
        <v>1</v>
      </c>
      <c r="AJ47" s="1">
        <f t="shared" si="33"/>
        <v>1</v>
      </c>
      <c r="AK47" s="1">
        <f t="shared" si="33"/>
        <v>1</v>
      </c>
      <c r="AL47" s="1">
        <f t="shared" si="33"/>
        <v>1</v>
      </c>
      <c r="AM47" s="1">
        <f t="shared" si="33"/>
        <v>1</v>
      </c>
      <c r="AN47" s="1">
        <f t="shared" si="33"/>
        <v>0</v>
      </c>
      <c r="AO47" s="1">
        <f t="shared" si="33"/>
        <v>0</v>
      </c>
      <c r="AP47" s="1">
        <f t="shared" si="33"/>
        <v>0</v>
      </c>
      <c r="AQ47" s="1">
        <f t="shared" si="33"/>
        <v>1</v>
      </c>
      <c r="AR47" s="1">
        <f t="shared" si="33"/>
        <v>1</v>
      </c>
      <c r="AS47" s="1">
        <f t="shared" si="33"/>
        <v>1</v>
      </c>
      <c r="AT47" s="1">
        <f t="shared" si="33"/>
        <v>1</v>
      </c>
      <c r="AU47" s="1">
        <f t="shared" si="33"/>
        <v>1</v>
      </c>
      <c r="AV47" s="1">
        <f t="shared" si="33"/>
        <v>1</v>
      </c>
      <c r="AW47" s="1">
        <f t="shared" si="33"/>
        <v>1</v>
      </c>
      <c r="AX47" s="1">
        <f t="shared" si="33"/>
        <v>1</v>
      </c>
      <c r="AY47" s="1">
        <f t="shared" si="33"/>
        <v>1</v>
      </c>
      <c r="AZ47" s="1">
        <f t="shared" si="33"/>
        <v>1</v>
      </c>
    </row>
    <row r="48" spans="1:52" x14ac:dyDescent="0.25">
      <c r="A48" s="2">
        <v>38</v>
      </c>
      <c r="B48" s="12" t="s">
        <v>125</v>
      </c>
      <c r="C48" s="12" t="s">
        <v>137</v>
      </c>
      <c r="D48" s="1">
        <f t="shared" si="29"/>
        <v>1</v>
      </c>
      <c r="E48" s="1">
        <f t="shared" si="29"/>
        <v>1</v>
      </c>
      <c r="F48" s="1">
        <f t="shared" si="29"/>
        <v>1</v>
      </c>
      <c r="G48" s="1">
        <f t="shared" si="29"/>
        <v>1</v>
      </c>
      <c r="H48" s="1">
        <f t="shared" si="33"/>
        <v>1</v>
      </c>
      <c r="I48" s="1">
        <f t="shared" si="33"/>
        <v>1</v>
      </c>
      <c r="J48" s="1">
        <f t="shared" si="33"/>
        <v>1</v>
      </c>
      <c r="K48" s="1">
        <f t="shared" si="33"/>
        <v>1</v>
      </c>
      <c r="L48" s="1">
        <f t="shared" si="33"/>
        <v>1</v>
      </c>
      <c r="M48" s="1">
        <f t="shared" si="33"/>
        <v>1</v>
      </c>
      <c r="N48" s="1">
        <f t="shared" si="33"/>
        <v>1</v>
      </c>
      <c r="O48" s="1">
        <f t="shared" si="33"/>
        <v>1</v>
      </c>
      <c r="P48" s="1">
        <f t="shared" si="33"/>
        <v>1</v>
      </c>
      <c r="Q48" s="1">
        <f t="shared" si="33"/>
        <v>1</v>
      </c>
      <c r="R48" s="1">
        <f t="shared" si="33"/>
        <v>1</v>
      </c>
      <c r="S48" s="1">
        <f t="shared" si="33"/>
        <v>1</v>
      </c>
      <c r="T48" s="1">
        <f t="shared" si="33"/>
        <v>1</v>
      </c>
      <c r="U48" s="1">
        <f t="shared" si="33"/>
        <v>1</v>
      </c>
      <c r="V48" s="1">
        <f t="shared" si="33"/>
        <v>1</v>
      </c>
      <c r="W48" s="1">
        <f t="shared" si="33"/>
        <v>1</v>
      </c>
      <c r="X48" s="1">
        <f t="shared" si="33"/>
        <v>1</v>
      </c>
      <c r="Y48" s="1">
        <f t="shared" si="33"/>
        <v>1</v>
      </c>
      <c r="Z48" s="1">
        <f t="shared" si="33"/>
        <v>1</v>
      </c>
      <c r="AA48" s="1">
        <f t="shared" si="33"/>
        <v>1</v>
      </c>
      <c r="AB48" s="1">
        <f t="shared" si="33"/>
        <v>1</v>
      </c>
      <c r="AC48" s="1">
        <f t="shared" si="33"/>
        <v>1</v>
      </c>
      <c r="AD48" s="1">
        <f t="shared" si="33"/>
        <v>1</v>
      </c>
      <c r="AE48" s="1">
        <f t="shared" si="33"/>
        <v>1</v>
      </c>
      <c r="AF48" s="1">
        <f t="shared" si="33"/>
        <v>1</v>
      </c>
      <c r="AG48" s="1">
        <f t="shared" si="33"/>
        <v>1</v>
      </c>
      <c r="AH48" s="1">
        <f t="shared" si="33"/>
        <v>1</v>
      </c>
      <c r="AI48" s="1">
        <f t="shared" si="33"/>
        <v>1</v>
      </c>
      <c r="AJ48" s="1">
        <f t="shared" si="33"/>
        <v>1</v>
      </c>
      <c r="AK48" s="1">
        <f t="shared" si="33"/>
        <v>1</v>
      </c>
      <c r="AL48" s="1">
        <f t="shared" si="33"/>
        <v>1</v>
      </c>
      <c r="AM48" s="1">
        <f t="shared" si="33"/>
        <v>1</v>
      </c>
      <c r="AN48" s="1">
        <f t="shared" si="33"/>
        <v>1</v>
      </c>
      <c r="AO48" s="1">
        <f t="shared" si="33"/>
        <v>0</v>
      </c>
      <c r="AP48" s="1">
        <f t="shared" si="33"/>
        <v>0</v>
      </c>
      <c r="AQ48" s="1">
        <f t="shared" si="33"/>
        <v>0</v>
      </c>
      <c r="AR48" s="1">
        <f t="shared" si="33"/>
        <v>1</v>
      </c>
      <c r="AS48" s="1">
        <f t="shared" si="33"/>
        <v>1</v>
      </c>
      <c r="AT48" s="1">
        <f t="shared" si="33"/>
        <v>1</v>
      </c>
      <c r="AU48" s="1">
        <f t="shared" si="33"/>
        <v>1</v>
      </c>
      <c r="AV48" s="1">
        <f t="shared" si="33"/>
        <v>1</v>
      </c>
      <c r="AW48" s="1">
        <f t="shared" si="33"/>
        <v>1</v>
      </c>
      <c r="AX48" s="1">
        <f t="shared" si="33"/>
        <v>1</v>
      </c>
      <c r="AY48" s="1">
        <f t="shared" si="33"/>
        <v>1</v>
      </c>
      <c r="AZ48" s="1">
        <f t="shared" si="33"/>
        <v>1</v>
      </c>
    </row>
    <row r="49" spans="1:52" x14ac:dyDescent="0.25">
      <c r="A49" s="2">
        <v>39</v>
      </c>
      <c r="B49" s="12" t="s">
        <v>126</v>
      </c>
      <c r="C49" s="12" t="s">
        <v>137</v>
      </c>
      <c r="D49" s="1">
        <f t="shared" si="29"/>
        <v>1</v>
      </c>
      <c r="E49" s="1">
        <f t="shared" si="29"/>
        <v>1</v>
      </c>
      <c r="F49" s="1">
        <f t="shared" si="29"/>
        <v>1</v>
      </c>
      <c r="G49" s="1">
        <f t="shared" si="29"/>
        <v>1</v>
      </c>
      <c r="H49" s="1">
        <f t="shared" si="33"/>
        <v>1</v>
      </c>
      <c r="I49" s="1">
        <f t="shared" si="33"/>
        <v>1</v>
      </c>
      <c r="J49" s="1">
        <f t="shared" si="33"/>
        <v>1</v>
      </c>
      <c r="K49" s="1">
        <f t="shared" si="33"/>
        <v>1</v>
      </c>
      <c r="L49" s="1">
        <f t="shared" si="33"/>
        <v>1</v>
      </c>
      <c r="M49" s="1">
        <f t="shared" si="33"/>
        <v>1</v>
      </c>
      <c r="N49" s="1">
        <f t="shared" si="33"/>
        <v>1</v>
      </c>
      <c r="O49" s="1">
        <f t="shared" si="33"/>
        <v>1</v>
      </c>
      <c r="P49" s="1">
        <f t="shared" si="33"/>
        <v>1</v>
      </c>
      <c r="Q49" s="1">
        <f t="shared" si="33"/>
        <v>1</v>
      </c>
      <c r="R49" s="1">
        <f t="shared" si="33"/>
        <v>1</v>
      </c>
      <c r="S49" s="1">
        <f t="shared" si="33"/>
        <v>1</v>
      </c>
      <c r="T49" s="1">
        <f t="shared" si="33"/>
        <v>1</v>
      </c>
      <c r="U49" s="1">
        <f t="shared" si="33"/>
        <v>1</v>
      </c>
      <c r="V49" s="1">
        <f t="shared" si="33"/>
        <v>1</v>
      </c>
      <c r="W49" s="1">
        <f t="shared" si="33"/>
        <v>1</v>
      </c>
      <c r="X49" s="1">
        <f t="shared" si="33"/>
        <v>1</v>
      </c>
      <c r="Y49" s="1">
        <f t="shared" si="33"/>
        <v>1</v>
      </c>
      <c r="Z49" s="1">
        <f t="shared" si="33"/>
        <v>1</v>
      </c>
      <c r="AA49" s="1">
        <f t="shared" si="33"/>
        <v>1</v>
      </c>
      <c r="AB49" s="1">
        <f t="shared" si="33"/>
        <v>1</v>
      </c>
      <c r="AC49" s="1">
        <f t="shared" si="33"/>
        <v>1</v>
      </c>
      <c r="AD49" s="1">
        <f t="shared" si="33"/>
        <v>1</v>
      </c>
      <c r="AE49" s="1">
        <f t="shared" si="33"/>
        <v>1</v>
      </c>
      <c r="AF49" s="1">
        <f t="shared" si="33"/>
        <v>1</v>
      </c>
      <c r="AG49" s="1">
        <f t="shared" si="33"/>
        <v>1</v>
      </c>
      <c r="AH49" s="1">
        <f t="shared" si="33"/>
        <v>1</v>
      </c>
      <c r="AI49" s="1">
        <f t="shared" si="33"/>
        <v>1</v>
      </c>
      <c r="AJ49" s="1">
        <f t="shared" si="33"/>
        <v>1</v>
      </c>
      <c r="AK49" s="1">
        <f t="shared" si="33"/>
        <v>1</v>
      </c>
      <c r="AL49" s="1">
        <f t="shared" si="33"/>
        <v>1</v>
      </c>
      <c r="AM49" s="1">
        <f t="shared" si="33"/>
        <v>1</v>
      </c>
      <c r="AN49" s="1">
        <f t="shared" si="33"/>
        <v>1</v>
      </c>
      <c r="AO49" s="1">
        <f t="shared" si="33"/>
        <v>1</v>
      </c>
      <c r="AP49" s="1">
        <f t="shared" si="33"/>
        <v>0</v>
      </c>
      <c r="AQ49" s="1">
        <f t="shared" si="33"/>
        <v>0</v>
      </c>
      <c r="AR49" s="1">
        <f t="shared" si="33"/>
        <v>0</v>
      </c>
      <c r="AS49" s="1">
        <f t="shared" si="33"/>
        <v>1</v>
      </c>
      <c r="AT49" s="1">
        <f t="shared" si="33"/>
        <v>1</v>
      </c>
      <c r="AU49" s="1">
        <f t="shared" si="33"/>
        <v>1</v>
      </c>
      <c r="AV49" s="1">
        <f t="shared" si="33"/>
        <v>1</v>
      </c>
      <c r="AW49" s="1">
        <f t="shared" si="33"/>
        <v>1</v>
      </c>
      <c r="AX49" s="1">
        <f t="shared" si="33"/>
        <v>1</v>
      </c>
      <c r="AY49" s="1">
        <f t="shared" si="33"/>
        <v>1</v>
      </c>
      <c r="AZ49" s="1">
        <f t="shared" si="33"/>
        <v>1</v>
      </c>
    </row>
    <row r="50" spans="1:52" x14ac:dyDescent="0.25">
      <c r="A50" s="2">
        <v>40</v>
      </c>
      <c r="B50" s="12" t="s">
        <v>127</v>
      </c>
      <c r="C50" s="12" t="s">
        <v>137</v>
      </c>
      <c r="D50" s="1">
        <f t="shared" si="29"/>
        <v>1</v>
      </c>
      <c r="E50" s="1">
        <f t="shared" si="29"/>
        <v>1</v>
      </c>
      <c r="F50" s="1">
        <f t="shared" si="29"/>
        <v>1</v>
      </c>
      <c r="G50" s="1">
        <f t="shared" si="29"/>
        <v>1</v>
      </c>
      <c r="H50" s="1">
        <f t="shared" si="33"/>
        <v>1</v>
      </c>
      <c r="I50" s="1">
        <f t="shared" si="33"/>
        <v>1</v>
      </c>
      <c r="J50" s="1">
        <f t="shared" si="33"/>
        <v>1</v>
      </c>
      <c r="K50" s="1">
        <f t="shared" si="33"/>
        <v>1</v>
      </c>
      <c r="L50" s="1">
        <f t="shared" si="33"/>
        <v>1</v>
      </c>
      <c r="M50" s="1">
        <f t="shared" si="33"/>
        <v>1</v>
      </c>
      <c r="N50" s="1">
        <f t="shared" ref="H50:AZ55" si="34">IF(OR(ABS(N$8-$A50)&lt;2,AND(((($A50-1)/8)=ROUND((($A50-1)/8),0)),((N$8-$A50)=7)),AND((($A50/8)=ROUND(($A50/8),0)),(($A50-N$8)=7))),0,1)</f>
        <v>1</v>
      </c>
      <c r="O50" s="1">
        <f t="shared" si="34"/>
        <v>1</v>
      </c>
      <c r="P50" s="1">
        <f t="shared" si="34"/>
        <v>1</v>
      </c>
      <c r="Q50" s="1">
        <f t="shared" si="34"/>
        <v>1</v>
      </c>
      <c r="R50" s="1">
        <f t="shared" si="34"/>
        <v>1</v>
      </c>
      <c r="S50" s="1">
        <f t="shared" si="34"/>
        <v>1</v>
      </c>
      <c r="T50" s="1">
        <f t="shared" si="34"/>
        <v>1</v>
      </c>
      <c r="U50" s="1">
        <f t="shared" si="34"/>
        <v>1</v>
      </c>
      <c r="V50" s="1">
        <f t="shared" si="34"/>
        <v>1</v>
      </c>
      <c r="W50" s="1">
        <f t="shared" si="34"/>
        <v>1</v>
      </c>
      <c r="X50" s="1">
        <f t="shared" si="34"/>
        <v>1</v>
      </c>
      <c r="Y50" s="1">
        <f t="shared" si="34"/>
        <v>1</v>
      </c>
      <c r="Z50" s="1">
        <f t="shared" si="34"/>
        <v>1</v>
      </c>
      <c r="AA50" s="1">
        <f t="shared" si="34"/>
        <v>1</v>
      </c>
      <c r="AB50" s="1">
        <f t="shared" si="34"/>
        <v>1</v>
      </c>
      <c r="AC50" s="1">
        <f t="shared" si="34"/>
        <v>1</v>
      </c>
      <c r="AD50" s="1">
        <f t="shared" si="34"/>
        <v>1</v>
      </c>
      <c r="AE50" s="1">
        <f t="shared" si="34"/>
        <v>1</v>
      </c>
      <c r="AF50" s="1">
        <f t="shared" si="34"/>
        <v>1</v>
      </c>
      <c r="AG50" s="1">
        <f t="shared" si="34"/>
        <v>1</v>
      </c>
      <c r="AH50" s="1">
        <f t="shared" si="34"/>
        <v>1</v>
      </c>
      <c r="AI50" s="1">
        <f t="shared" si="34"/>
        <v>1</v>
      </c>
      <c r="AJ50" s="1">
        <f t="shared" si="34"/>
        <v>1</v>
      </c>
      <c r="AK50" s="1">
        <f t="shared" si="34"/>
        <v>0</v>
      </c>
      <c r="AL50" s="1">
        <f t="shared" si="34"/>
        <v>1</v>
      </c>
      <c r="AM50" s="1">
        <f t="shared" si="34"/>
        <v>1</v>
      </c>
      <c r="AN50" s="1">
        <f t="shared" si="34"/>
        <v>1</v>
      </c>
      <c r="AO50" s="1">
        <f t="shared" si="34"/>
        <v>1</v>
      </c>
      <c r="AP50" s="1">
        <f t="shared" si="34"/>
        <v>1</v>
      </c>
      <c r="AQ50" s="1">
        <f t="shared" si="34"/>
        <v>0</v>
      </c>
      <c r="AR50" s="1">
        <f t="shared" si="34"/>
        <v>0</v>
      </c>
      <c r="AS50" s="1">
        <f t="shared" si="34"/>
        <v>0</v>
      </c>
      <c r="AT50" s="1">
        <f t="shared" si="34"/>
        <v>1</v>
      </c>
      <c r="AU50" s="1">
        <f t="shared" si="34"/>
        <v>1</v>
      </c>
      <c r="AV50" s="1">
        <f t="shared" si="34"/>
        <v>1</v>
      </c>
      <c r="AW50" s="1">
        <f t="shared" si="34"/>
        <v>1</v>
      </c>
      <c r="AX50" s="1">
        <f t="shared" si="34"/>
        <v>1</v>
      </c>
      <c r="AY50" s="1">
        <f t="shared" si="34"/>
        <v>1</v>
      </c>
      <c r="AZ50" s="1">
        <f t="shared" si="34"/>
        <v>1</v>
      </c>
    </row>
    <row r="51" spans="1:52" x14ac:dyDescent="0.25">
      <c r="A51" s="2">
        <v>41</v>
      </c>
      <c r="B51" s="12" t="s">
        <v>128</v>
      </c>
      <c r="C51" s="12" t="s">
        <v>137</v>
      </c>
      <c r="D51" s="1">
        <f t="shared" si="29"/>
        <v>1</v>
      </c>
      <c r="E51" s="1">
        <f t="shared" si="29"/>
        <v>1</v>
      </c>
      <c r="F51" s="1">
        <f t="shared" si="29"/>
        <v>1</v>
      </c>
      <c r="G51" s="1">
        <f t="shared" si="29"/>
        <v>1</v>
      </c>
      <c r="H51" s="1">
        <f t="shared" si="34"/>
        <v>1</v>
      </c>
      <c r="I51" s="1">
        <f t="shared" si="34"/>
        <v>1</v>
      </c>
      <c r="J51" s="1">
        <f t="shared" si="34"/>
        <v>1</v>
      </c>
      <c r="K51" s="1">
        <f t="shared" si="34"/>
        <v>1</v>
      </c>
      <c r="L51" s="1">
        <f t="shared" si="34"/>
        <v>1</v>
      </c>
      <c r="M51" s="1">
        <f t="shared" si="34"/>
        <v>1</v>
      </c>
      <c r="N51" s="1">
        <f t="shared" si="34"/>
        <v>1</v>
      </c>
      <c r="O51" s="1">
        <f t="shared" si="34"/>
        <v>1</v>
      </c>
      <c r="P51" s="1">
        <f t="shared" si="34"/>
        <v>1</v>
      </c>
      <c r="Q51" s="1">
        <f t="shared" si="34"/>
        <v>1</v>
      </c>
      <c r="R51" s="1">
        <f t="shared" si="34"/>
        <v>1</v>
      </c>
      <c r="S51" s="1">
        <f t="shared" si="34"/>
        <v>1</v>
      </c>
      <c r="T51" s="1">
        <f t="shared" si="34"/>
        <v>1</v>
      </c>
      <c r="U51" s="1">
        <f t="shared" si="34"/>
        <v>1</v>
      </c>
      <c r="V51" s="1">
        <f t="shared" si="34"/>
        <v>1</v>
      </c>
      <c r="W51" s="1">
        <f t="shared" si="34"/>
        <v>1</v>
      </c>
      <c r="X51" s="1">
        <f t="shared" si="34"/>
        <v>1</v>
      </c>
      <c r="Y51" s="1">
        <f t="shared" si="34"/>
        <v>1</v>
      </c>
      <c r="Z51" s="1">
        <f t="shared" si="34"/>
        <v>1</v>
      </c>
      <c r="AA51" s="1">
        <f t="shared" si="34"/>
        <v>1</v>
      </c>
      <c r="AB51" s="1">
        <f t="shared" si="34"/>
        <v>1</v>
      </c>
      <c r="AC51" s="1">
        <f t="shared" si="34"/>
        <v>1</v>
      </c>
      <c r="AD51" s="1">
        <f t="shared" si="34"/>
        <v>1</v>
      </c>
      <c r="AE51" s="1">
        <f t="shared" si="34"/>
        <v>1</v>
      </c>
      <c r="AF51" s="1">
        <f t="shared" si="34"/>
        <v>1</v>
      </c>
      <c r="AG51" s="1">
        <f t="shared" si="34"/>
        <v>1</v>
      </c>
      <c r="AH51" s="1">
        <f t="shared" si="34"/>
        <v>1</v>
      </c>
      <c r="AI51" s="1">
        <f t="shared" si="34"/>
        <v>1</v>
      </c>
      <c r="AJ51" s="1">
        <f t="shared" si="34"/>
        <v>1</v>
      </c>
      <c r="AK51" s="1">
        <f t="shared" si="34"/>
        <v>1</v>
      </c>
      <c r="AL51" s="1">
        <f t="shared" si="34"/>
        <v>1</v>
      </c>
      <c r="AM51" s="1">
        <f t="shared" si="34"/>
        <v>1</v>
      </c>
      <c r="AN51" s="1">
        <f t="shared" si="34"/>
        <v>1</v>
      </c>
      <c r="AO51" s="1">
        <f t="shared" si="34"/>
        <v>1</v>
      </c>
      <c r="AP51" s="1">
        <f t="shared" si="34"/>
        <v>1</v>
      </c>
      <c r="AQ51" s="1">
        <f t="shared" si="34"/>
        <v>1</v>
      </c>
      <c r="AR51" s="1">
        <f t="shared" si="34"/>
        <v>0</v>
      </c>
      <c r="AS51" s="1">
        <f t="shared" si="34"/>
        <v>0</v>
      </c>
      <c r="AT51" s="1">
        <f t="shared" si="34"/>
        <v>0</v>
      </c>
      <c r="AU51" s="1">
        <f t="shared" si="34"/>
        <v>1</v>
      </c>
      <c r="AV51" s="1">
        <f t="shared" si="34"/>
        <v>1</v>
      </c>
      <c r="AW51" s="1">
        <f t="shared" si="34"/>
        <v>1</v>
      </c>
      <c r="AX51" s="1">
        <f t="shared" si="34"/>
        <v>1</v>
      </c>
      <c r="AY51" s="1">
        <f t="shared" si="34"/>
        <v>1</v>
      </c>
      <c r="AZ51" s="1">
        <f t="shared" si="34"/>
        <v>0</v>
      </c>
    </row>
    <row r="52" spans="1:52" x14ac:dyDescent="0.25">
      <c r="A52" s="2">
        <v>42</v>
      </c>
      <c r="B52" s="12" t="s">
        <v>129</v>
      </c>
      <c r="C52" s="12" t="s">
        <v>137</v>
      </c>
      <c r="D52" s="1">
        <f t="shared" si="29"/>
        <v>1</v>
      </c>
      <c r="E52" s="1">
        <f t="shared" si="29"/>
        <v>1</v>
      </c>
      <c r="F52" s="1">
        <f t="shared" si="29"/>
        <v>1</v>
      </c>
      <c r="G52" s="1">
        <f t="shared" si="29"/>
        <v>1</v>
      </c>
      <c r="H52" s="1">
        <f t="shared" si="34"/>
        <v>1</v>
      </c>
      <c r="I52" s="1">
        <f t="shared" si="34"/>
        <v>1</v>
      </c>
      <c r="J52" s="1">
        <f t="shared" si="34"/>
        <v>1</v>
      </c>
      <c r="K52" s="1">
        <f t="shared" si="34"/>
        <v>1</v>
      </c>
      <c r="L52" s="1">
        <f t="shared" si="34"/>
        <v>1</v>
      </c>
      <c r="M52" s="1">
        <f t="shared" si="34"/>
        <v>1</v>
      </c>
      <c r="N52" s="1">
        <f t="shared" si="34"/>
        <v>1</v>
      </c>
      <c r="O52" s="1">
        <f t="shared" si="34"/>
        <v>1</v>
      </c>
      <c r="P52" s="1">
        <f t="shared" si="34"/>
        <v>1</v>
      </c>
      <c r="Q52" s="1">
        <f t="shared" si="34"/>
        <v>1</v>
      </c>
      <c r="R52" s="1">
        <f t="shared" si="34"/>
        <v>1</v>
      </c>
      <c r="S52" s="1">
        <f t="shared" si="34"/>
        <v>1</v>
      </c>
      <c r="T52" s="1">
        <f t="shared" si="34"/>
        <v>1</v>
      </c>
      <c r="U52" s="1">
        <f t="shared" si="34"/>
        <v>1</v>
      </c>
      <c r="V52" s="1">
        <f t="shared" si="34"/>
        <v>1</v>
      </c>
      <c r="W52" s="1">
        <f t="shared" si="34"/>
        <v>1</v>
      </c>
      <c r="X52" s="1">
        <f t="shared" si="34"/>
        <v>1</v>
      </c>
      <c r="Y52" s="1">
        <f t="shared" si="34"/>
        <v>1</v>
      </c>
      <c r="Z52" s="1">
        <f t="shared" si="34"/>
        <v>1</v>
      </c>
      <c r="AA52" s="1">
        <f t="shared" si="34"/>
        <v>1</v>
      </c>
      <c r="AB52" s="1">
        <f t="shared" si="34"/>
        <v>1</v>
      </c>
      <c r="AC52" s="1">
        <f t="shared" si="34"/>
        <v>1</v>
      </c>
      <c r="AD52" s="1">
        <f t="shared" si="34"/>
        <v>1</v>
      </c>
      <c r="AE52" s="1">
        <f t="shared" si="34"/>
        <v>1</v>
      </c>
      <c r="AF52" s="1">
        <f t="shared" si="34"/>
        <v>1</v>
      </c>
      <c r="AG52" s="1">
        <f t="shared" si="34"/>
        <v>1</v>
      </c>
      <c r="AH52" s="1">
        <f t="shared" si="34"/>
        <v>1</v>
      </c>
      <c r="AI52" s="1">
        <f t="shared" si="34"/>
        <v>1</v>
      </c>
      <c r="AJ52" s="1">
        <f t="shared" si="34"/>
        <v>1</v>
      </c>
      <c r="AK52" s="1">
        <f t="shared" si="34"/>
        <v>1</v>
      </c>
      <c r="AL52" s="1">
        <f t="shared" si="34"/>
        <v>1</v>
      </c>
      <c r="AM52" s="1">
        <f t="shared" si="34"/>
        <v>1</v>
      </c>
      <c r="AN52" s="1">
        <f t="shared" si="34"/>
        <v>1</v>
      </c>
      <c r="AO52" s="1">
        <f t="shared" si="34"/>
        <v>1</v>
      </c>
      <c r="AP52" s="1">
        <f t="shared" si="34"/>
        <v>1</v>
      </c>
      <c r="AQ52" s="1">
        <f t="shared" si="34"/>
        <v>1</v>
      </c>
      <c r="AR52" s="1">
        <f t="shared" si="34"/>
        <v>1</v>
      </c>
      <c r="AS52" s="1">
        <f t="shared" si="34"/>
        <v>0</v>
      </c>
      <c r="AT52" s="1">
        <f t="shared" si="34"/>
        <v>0</v>
      </c>
      <c r="AU52" s="1">
        <f t="shared" si="34"/>
        <v>0</v>
      </c>
      <c r="AV52" s="1">
        <f t="shared" si="34"/>
        <v>1</v>
      </c>
      <c r="AW52" s="1">
        <f t="shared" si="34"/>
        <v>1</v>
      </c>
      <c r="AX52" s="1">
        <f t="shared" si="34"/>
        <v>1</v>
      </c>
      <c r="AY52" s="1">
        <f t="shared" si="34"/>
        <v>1</v>
      </c>
      <c r="AZ52" s="1">
        <f t="shared" si="34"/>
        <v>1</v>
      </c>
    </row>
    <row r="53" spans="1:52" x14ac:dyDescent="0.25">
      <c r="A53" s="2">
        <v>43</v>
      </c>
      <c r="B53" s="12" t="s">
        <v>130</v>
      </c>
      <c r="C53" s="12" t="s">
        <v>137</v>
      </c>
      <c r="D53" s="1">
        <f t="shared" si="29"/>
        <v>1</v>
      </c>
      <c r="E53" s="1">
        <f t="shared" si="29"/>
        <v>1</v>
      </c>
      <c r="F53" s="1">
        <f t="shared" si="29"/>
        <v>1</v>
      </c>
      <c r="G53" s="1">
        <f t="shared" si="29"/>
        <v>1</v>
      </c>
      <c r="H53" s="1">
        <f t="shared" si="34"/>
        <v>1</v>
      </c>
      <c r="I53" s="1">
        <f t="shared" si="34"/>
        <v>1</v>
      </c>
      <c r="J53" s="1">
        <f t="shared" si="34"/>
        <v>1</v>
      </c>
      <c r="K53" s="1">
        <f t="shared" si="34"/>
        <v>1</v>
      </c>
      <c r="L53" s="1">
        <f t="shared" si="34"/>
        <v>1</v>
      </c>
      <c r="M53" s="1">
        <f t="shared" si="34"/>
        <v>1</v>
      </c>
      <c r="N53" s="1">
        <f t="shared" si="34"/>
        <v>1</v>
      </c>
      <c r="O53" s="1">
        <f t="shared" si="34"/>
        <v>1</v>
      </c>
      <c r="P53" s="1">
        <f t="shared" si="34"/>
        <v>1</v>
      </c>
      <c r="Q53" s="1">
        <f t="shared" si="34"/>
        <v>1</v>
      </c>
      <c r="R53" s="1">
        <f t="shared" si="34"/>
        <v>1</v>
      </c>
      <c r="S53" s="1">
        <f t="shared" si="34"/>
        <v>1</v>
      </c>
      <c r="T53" s="1">
        <f t="shared" si="34"/>
        <v>1</v>
      </c>
      <c r="U53" s="1">
        <f t="shared" si="34"/>
        <v>1</v>
      </c>
      <c r="V53" s="1">
        <f t="shared" si="34"/>
        <v>1</v>
      </c>
      <c r="W53" s="1">
        <f t="shared" si="34"/>
        <v>1</v>
      </c>
      <c r="X53" s="1">
        <f t="shared" si="34"/>
        <v>1</v>
      </c>
      <c r="Y53" s="1">
        <f t="shared" si="34"/>
        <v>1</v>
      </c>
      <c r="Z53" s="1">
        <f t="shared" si="34"/>
        <v>1</v>
      </c>
      <c r="AA53" s="1">
        <f t="shared" si="34"/>
        <v>1</v>
      </c>
      <c r="AB53" s="1">
        <f t="shared" si="34"/>
        <v>1</v>
      </c>
      <c r="AC53" s="1">
        <f t="shared" si="34"/>
        <v>1</v>
      </c>
      <c r="AD53" s="1">
        <f t="shared" si="34"/>
        <v>1</v>
      </c>
      <c r="AE53" s="1">
        <f t="shared" si="34"/>
        <v>1</v>
      </c>
      <c r="AF53" s="1">
        <f t="shared" si="34"/>
        <v>1</v>
      </c>
      <c r="AG53" s="1">
        <f t="shared" si="34"/>
        <v>1</v>
      </c>
      <c r="AH53" s="1">
        <f t="shared" si="34"/>
        <v>1</v>
      </c>
      <c r="AI53" s="1">
        <f t="shared" si="34"/>
        <v>1</v>
      </c>
      <c r="AJ53" s="1">
        <f t="shared" si="34"/>
        <v>1</v>
      </c>
      <c r="AK53" s="1">
        <f t="shared" si="34"/>
        <v>1</v>
      </c>
      <c r="AL53" s="1">
        <f t="shared" si="34"/>
        <v>1</v>
      </c>
      <c r="AM53" s="1">
        <f t="shared" si="34"/>
        <v>1</v>
      </c>
      <c r="AN53" s="1">
        <f t="shared" si="34"/>
        <v>1</v>
      </c>
      <c r="AO53" s="1">
        <f t="shared" si="34"/>
        <v>1</v>
      </c>
      <c r="AP53" s="1">
        <f t="shared" si="34"/>
        <v>1</v>
      </c>
      <c r="AQ53" s="1">
        <f t="shared" si="34"/>
        <v>1</v>
      </c>
      <c r="AR53" s="1">
        <f t="shared" si="34"/>
        <v>1</v>
      </c>
      <c r="AS53" s="1">
        <f t="shared" si="34"/>
        <v>1</v>
      </c>
      <c r="AT53" s="1">
        <f t="shared" si="34"/>
        <v>0</v>
      </c>
      <c r="AU53" s="1">
        <f t="shared" si="34"/>
        <v>0</v>
      </c>
      <c r="AV53" s="1">
        <f t="shared" si="34"/>
        <v>0</v>
      </c>
      <c r="AW53" s="1">
        <f t="shared" si="34"/>
        <v>1</v>
      </c>
      <c r="AX53" s="1">
        <f t="shared" si="34"/>
        <v>1</v>
      </c>
      <c r="AY53" s="1">
        <f t="shared" si="34"/>
        <v>1</v>
      </c>
      <c r="AZ53" s="1">
        <f t="shared" si="34"/>
        <v>1</v>
      </c>
    </row>
    <row r="54" spans="1:52" x14ac:dyDescent="0.25">
      <c r="A54" s="2">
        <v>44</v>
      </c>
      <c r="B54" s="12" t="s">
        <v>131</v>
      </c>
      <c r="C54" s="12" t="s">
        <v>137</v>
      </c>
      <c r="D54" s="1">
        <f t="shared" si="29"/>
        <v>1</v>
      </c>
      <c r="E54" s="1">
        <f t="shared" si="29"/>
        <v>1</v>
      </c>
      <c r="F54" s="1">
        <f t="shared" si="29"/>
        <v>1</v>
      </c>
      <c r="G54" s="1">
        <f t="shared" si="29"/>
        <v>1</v>
      </c>
      <c r="H54" s="1">
        <f t="shared" si="34"/>
        <v>1</v>
      </c>
      <c r="I54" s="1">
        <f t="shared" si="34"/>
        <v>1</v>
      </c>
      <c r="J54" s="1">
        <f t="shared" si="34"/>
        <v>1</v>
      </c>
      <c r="K54" s="1">
        <f t="shared" si="34"/>
        <v>1</v>
      </c>
      <c r="L54" s="1">
        <f t="shared" si="34"/>
        <v>1</v>
      </c>
      <c r="M54" s="1">
        <f t="shared" si="34"/>
        <v>1</v>
      </c>
      <c r="N54" s="1">
        <f t="shared" si="34"/>
        <v>1</v>
      </c>
      <c r="O54" s="1">
        <f t="shared" si="34"/>
        <v>1</v>
      </c>
      <c r="P54" s="1">
        <f t="shared" si="34"/>
        <v>1</v>
      </c>
      <c r="Q54" s="1">
        <f t="shared" si="34"/>
        <v>1</v>
      </c>
      <c r="R54" s="1">
        <f t="shared" si="34"/>
        <v>1</v>
      </c>
      <c r="S54" s="1">
        <f t="shared" si="34"/>
        <v>1</v>
      </c>
      <c r="T54" s="1">
        <f t="shared" si="34"/>
        <v>1</v>
      </c>
      <c r="U54" s="1">
        <f t="shared" si="34"/>
        <v>1</v>
      </c>
      <c r="V54" s="1">
        <f t="shared" si="34"/>
        <v>1</v>
      </c>
      <c r="W54" s="1">
        <f t="shared" si="34"/>
        <v>1</v>
      </c>
      <c r="X54" s="1">
        <f t="shared" si="34"/>
        <v>1</v>
      </c>
      <c r="Y54" s="1">
        <f t="shared" si="34"/>
        <v>1</v>
      </c>
      <c r="Z54" s="1">
        <f t="shared" si="34"/>
        <v>1</v>
      </c>
      <c r="AA54" s="1">
        <f t="shared" si="34"/>
        <v>1</v>
      </c>
      <c r="AB54" s="1">
        <f t="shared" si="34"/>
        <v>1</v>
      </c>
      <c r="AC54" s="1">
        <f t="shared" si="34"/>
        <v>1</v>
      </c>
      <c r="AD54" s="1">
        <f t="shared" si="34"/>
        <v>1</v>
      </c>
      <c r="AE54" s="1">
        <f t="shared" si="34"/>
        <v>1</v>
      </c>
      <c r="AF54" s="1">
        <f t="shared" si="34"/>
        <v>1</v>
      </c>
      <c r="AG54" s="1">
        <f t="shared" si="34"/>
        <v>1</v>
      </c>
      <c r="AH54" s="1">
        <f t="shared" si="34"/>
        <v>1</v>
      </c>
      <c r="AI54" s="1">
        <f t="shared" si="34"/>
        <v>1</v>
      </c>
      <c r="AJ54" s="1">
        <f t="shared" si="34"/>
        <v>1</v>
      </c>
      <c r="AK54" s="1">
        <f t="shared" si="34"/>
        <v>1</v>
      </c>
      <c r="AL54" s="1">
        <f t="shared" si="34"/>
        <v>1</v>
      </c>
      <c r="AM54" s="1">
        <f t="shared" si="34"/>
        <v>1</v>
      </c>
      <c r="AN54" s="1">
        <f t="shared" si="34"/>
        <v>1</v>
      </c>
      <c r="AO54" s="1">
        <f t="shared" si="34"/>
        <v>1</v>
      </c>
      <c r="AP54" s="1">
        <f t="shared" si="34"/>
        <v>1</v>
      </c>
      <c r="AQ54" s="1">
        <f t="shared" si="34"/>
        <v>1</v>
      </c>
      <c r="AR54" s="1">
        <f t="shared" si="34"/>
        <v>1</v>
      </c>
      <c r="AS54" s="1">
        <f t="shared" si="34"/>
        <v>1</v>
      </c>
      <c r="AT54" s="1">
        <f t="shared" si="34"/>
        <v>1</v>
      </c>
      <c r="AU54" s="1">
        <f t="shared" si="34"/>
        <v>0</v>
      </c>
      <c r="AV54" s="1">
        <f t="shared" si="34"/>
        <v>0</v>
      </c>
      <c r="AW54" s="1">
        <f t="shared" si="34"/>
        <v>0</v>
      </c>
      <c r="AX54" s="1">
        <f t="shared" si="34"/>
        <v>1</v>
      </c>
      <c r="AY54" s="1">
        <f t="shared" si="34"/>
        <v>1</v>
      </c>
      <c r="AZ54" s="1">
        <f t="shared" si="34"/>
        <v>1</v>
      </c>
    </row>
    <row r="55" spans="1:52" x14ac:dyDescent="0.25">
      <c r="A55" s="2">
        <v>45</v>
      </c>
      <c r="B55" s="12" t="s">
        <v>132</v>
      </c>
      <c r="C55" s="12" t="s">
        <v>137</v>
      </c>
      <c r="D55" s="1">
        <f t="shared" si="29"/>
        <v>1</v>
      </c>
      <c r="E55" s="1">
        <f t="shared" si="29"/>
        <v>1</v>
      </c>
      <c r="F55" s="1">
        <f t="shared" si="29"/>
        <v>1</v>
      </c>
      <c r="G55" s="1">
        <f t="shared" si="29"/>
        <v>1</v>
      </c>
      <c r="H55" s="1">
        <f t="shared" si="34"/>
        <v>1</v>
      </c>
      <c r="I55" s="1">
        <f t="shared" si="34"/>
        <v>1</v>
      </c>
      <c r="J55" s="1">
        <f t="shared" si="34"/>
        <v>1</v>
      </c>
      <c r="K55" s="1">
        <f t="shared" si="34"/>
        <v>1</v>
      </c>
      <c r="L55" s="1">
        <f t="shared" si="34"/>
        <v>1</v>
      </c>
      <c r="M55" s="1">
        <f t="shared" si="34"/>
        <v>1</v>
      </c>
      <c r="N55" s="1">
        <f t="shared" si="34"/>
        <v>1</v>
      </c>
      <c r="O55" s="1">
        <f t="shared" si="34"/>
        <v>1</v>
      </c>
      <c r="P55" s="1">
        <f t="shared" si="34"/>
        <v>1</v>
      </c>
      <c r="Q55" s="1">
        <f t="shared" si="34"/>
        <v>1</v>
      </c>
      <c r="R55" s="1">
        <f t="shared" si="34"/>
        <v>1</v>
      </c>
      <c r="S55" s="1">
        <f t="shared" si="34"/>
        <v>1</v>
      </c>
      <c r="T55" s="1">
        <f t="shared" si="34"/>
        <v>1</v>
      </c>
      <c r="U55" s="1">
        <f t="shared" si="34"/>
        <v>1</v>
      </c>
      <c r="V55" s="1">
        <f t="shared" si="34"/>
        <v>1</v>
      </c>
      <c r="W55" s="1">
        <f t="shared" si="34"/>
        <v>1</v>
      </c>
      <c r="X55" s="1">
        <f t="shared" si="34"/>
        <v>1</v>
      </c>
      <c r="Y55" s="1">
        <f t="shared" si="34"/>
        <v>1</v>
      </c>
      <c r="Z55" s="1">
        <f t="shared" si="34"/>
        <v>1</v>
      </c>
      <c r="AA55" s="1">
        <f t="shared" si="34"/>
        <v>1</v>
      </c>
      <c r="AB55" s="1">
        <f t="shared" si="34"/>
        <v>1</v>
      </c>
      <c r="AC55" s="1">
        <f t="shared" si="34"/>
        <v>1</v>
      </c>
      <c r="AD55" s="1">
        <f t="shared" si="34"/>
        <v>1</v>
      </c>
      <c r="AE55" s="1">
        <f t="shared" si="34"/>
        <v>1</v>
      </c>
      <c r="AF55" s="1">
        <f t="shared" si="34"/>
        <v>1</v>
      </c>
      <c r="AG55" s="1">
        <f t="shared" si="34"/>
        <v>1</v>
      </c>
      <c r="AH55" s="1">
        <f t="shared" si="34"/>
        <v>1</v>
      </c>
      <c r="AI55" s="1">
        <f t="shared" si="34"/>
        <v>1</v>
      </c>
      <c r="AJ55" s="1">
        <f t="shared" si="34"/>
        <v>1</v>
      </c>
      <c r="AK55" s="1">
        <f t="shared" si="34"/>
        <v>1</v>
      </c>
      <c r="AL55" s="1">
        <f t="shared" si="34"/>
        <v>1</v>
      </c>
      <c r="AM55" s="1">
        <f t="shared" si="34"/>
        <v>1</v>
      </c>
      <c r="AN55" s="1">
        <f t="shared" si="34"/>
        <v>1</v>
      </c>
      <c r="AO55" s="1">
        <f t="shared" si="34"/>
        <v>1</v>
      </c>
      <c r="AP55" s="1">
        <f t="shared" si="34"/>
        <v>1</v>
      </c>
      <c r="AQ55" s="1">
        <f t="shared" si="34"/>
        <v>1</v>
      </c>
      <c r="AR55" s="1">
        <f t="shared" ref="H55:AZ58" si="35">IF(OR(ABS(AR$8-$A55)&lt;2,AND(((($A55-1)/8)=ROUND((($A55-1)/8),0)),((AR$8-$A55)=7)),AND((($A55/8)=ROUND(($A55/8),0)),(($A55-AR$8)=7))),0,1)</f>
        <v>1</v>
      </c>
      <c r="AS55" s="1">
        <f t="shared" si="35"/>
        <v>1</v>
      </c>
      <c r="AT55" s="1">
        <f t="shared" si="35"/>
        <v>1</v>
      </c>
      <c r="AU55" s="1">
        <f t="shared" si="35"/>
        <v>1</v>
      </c>
      <c r="AV55" s="1">
        <f t="shared" si="35"/>
        <v>0</v>
      </c>
      <c r="AW55" s="1">
        <f t="shared" si="35"/>
        <v>0</v>
      </c>
      <c r="AX55" s="1">
        <f t="shared" si="35"/>
        <v>0</v>
      </c>
      <c r="AY55" s="1">
        <f t="shared" si="35"/>
        <v>1</v>
      </c>
      <c r="AZ55" s="1">
        <f t="shared" si="35"/>
        <v>1</v>
      </c>
    </row>
    <row r="56" spans="1:52" x14ac:dyDescent="0.25">
      <c r="A56" s="2">
        <v>46</v>
      </c>
      <c r="B56" s="12" t="s">
        <v>133</v>
      </c>
      <c r="C56" s="12" t="s">
        <v>137</v>
      </c>
      <c r="D56" s="1">
        <f t="shared" si="29"/>
        <v>1</v>
      </c>
      <c r="E56" s="1">
        <f t="shared" si="29"/>
        <v>1</v>
      </c>
      <c r="F56" s="1">
        <f t="shared" si="29"/>
        <v>1</v>
      </c>
      <c r="G56" s="1">
        <f t="shared" si="29"/>
        <v>1</v>
      </c>
      <c r="H56" s="1">
        <f t="shared" si="35"/>
        <v>1</v>
      </c>
      <c r="I56" s="1">
        <f t="shared" si="35"/>
        <v>1</v>
      </c>
      <c r="J56" s="1">
        <f t="shared" si="35"/>
        <v>1</v>
      </c>
      <c r="K56" s="1">
        <f t="shared" si="35"/>
        <v>1</v>
      </c>
      <c r="L56" s="1">
        <f t="shared" si="35"/>
        <v>1</v>
      </c>
      <c r="M56" s="1">
        <f t="shared" si="35"/>
        <v>1</v>
      </c>
      <c r="N56" s="1">
        <f t="shared" si="35"/>
        <v>1</v>
      </c>
      <c r="O56" s="1">
        <f t="shared" si="35"/>
        <v>1</v>
      </c>
      <c r="P56" s="1">
        <f t="shared" si="35"/>
        <v>1</v>
      </c>
      <c r="Q56" s="1">
        <f t="shared" si="35"/>
        <v>1</v>
      </c>
      <c r="R56" s="1">
        <f t="shared" si="35"/>
        <v>1</v>
      </c>
      <c r="S56" s="1">
        <f t="shared" si="35"/>
        <v>1</v>
      </c>
      <c r="T56" s="1">
        <f t="shared" si="35"/>
        <v>1</v>
      </c>
      <c r="U56" s="1">
        <f t="shared" si="35"/>
        <v>1</v>
      </c>
      <c r="V56" s="1">
        <f t="shared" si="35"/>
        <v>1</v>
      </c>
      <c r="W56" s="1">
        <f t="shared" si="35"/>
        <v>1</v>
      </c>
      <c r="X56" s="1">
        <f t="shared" si="35"/>
        <v>1</v>
      </c>
      <c r="Y56" s="1">
        <f t="shared" si="35"/>
        <v>1</v>
      </c>
      <c r="Z56" s="1">
        <f t="shared" si="35"/>
        <v>1</v>
      </c>
      <c r="AA56" s="1">
        <f t="shared" si="35"/>
        <v>1</v>
      </c>
      <c r="AB56" s="1">
        <f t="shared" si="35"/>
        <v>1</v>
      </c>
      <c r="AC56" s="1">
        <f t="shared" si="35"/>
        <v>1</v>
      </c>
      <c r="AD56" s="1">
        <f t="shared" si="35"/>
        <v>1</v>
      </c>
      <c r="AE56" s="1">
        <f t="shared" si="35"/>
        <v>1</v>
      </c>
      <c r="AF56" s="1">
        <f t="shared" si="35"/>
        <v>1</v>
      </c>
      <c r="AG56" s="1">
        <f t="shared" si="35"/>
        <v>1</v>
      </c>
      <c r="AH56" s="1">
        <f t="shared" si="35"/>
        <v>1</v>
      </c>
      <c r="AI56" s="1">
        <f t="shared" si="35"/>
        <v>1</v>
      </c>
      <c r="AJ56" s="1">
        <f t="shared" si="35"/>
        <v>1</v>
      </c>
      <c r="AK56" s="1">
        <f t="shared" si="35"/>
        <v>1</v>
      </c>
      <c r="AL56" s="1">
        <f t="shared" si="35"/>
        <v>1</v>
      </c>
      <c r="AM56" s="1">
        <f t="shared" si="35"/>
        <v>1</v>
      </c>
      <c r="AN56" s="1">
        <f t="shared" si="35"/>
        <v>1</v>
      </c>
      <c r="AO56" s="1">
        <f t="shared" si="35"/>
        <v>1</v>
      </c>
      <c r="AP56" s="1">
        <f t="shared" si="35"/>
        <v>1</v>
      </c>
      <c r="AQ56" s="1">
        <f t="shared" si="35"/>
        <v>1</v>
      </c>
      <c r="AR56" s="1">
        <f t="shared" si="35"/>
        <v>1</v>
      </c>
      <c r="AS56" s="1">
        <f t="shared" si="35"/>
        <v>1</v>
      </c>
      <c r="AT56" s="1">
        <f t="shared" si="35"/>
        <v>1</v>
      </c>
      <c r="AU56" s="1">
        <f t="shared" si="35"/>
        <v>1</v>
      </c>
      <c r="AV56" s="1">
        <f t="shared" si="35"/>
        <v>1</v>
      </c>
      <c r="AW56" s="1">
        <f t="shared" si="35"/>
        <v>0</v>
      </c>
      <c r="AX56" s="1">
        <f t="shared" si="35"/>
        <v>0</v>
      </c>
      <c r="AY56" s="1">
        <f t="shared" si="35"/>
        <v>0</v>
      </c>
      <c r="AZ56" s="1">
        <f t="shared" si="35"/>
        <v>1</v>
      </c>
    </row>
    <row r="57" spans="1:52" x14ac:dyDescent="0.25">
      <c r="A57" s="2">
        <v>47</v>
      </c>
      <c r="B57" s="12" t="s">
        <v>134</v>
      </c>
      <c r="C57" s="12" t="s">
        <v>137</v>
      </c>
      <c r="D57" s="1">
        <f t="shared" si="29"/>
        <v>1</v>
      </c>
      <c r="E57" s="1">
        <f t="shared" si="29"/>
        <v>1</v>
      </c>
      <c r="F57" s="1">
        <f t="shared" si="29"/>
        <v>1</v>
      </c>
      <c r="G57" s="1">
        <f t="shared" si="29"/>
        <v>1</v>
      </c>
      <c r="H57" s="1">
        <f t="shared" si="35"/>
        <v>1</v>
      </c>
      <c r="I57" s="1">
        <f t="shared" si="35"/>
        <v>1</v>
      </c>
      <c r="J57" s="1">
        <f t="shared" si="35"/>
        <v>1</v>
      </c>
      <c r="K57" s="1">
        <f t="shared" si="35"/>
        <v>1</v>
      </c>
      <c r="L57" s="1">
        <f t="shared" si="35"/>
        <v>1</v>
      </c>
      <c r="M57" s="1">
        <f t="shared" si="35"/>
        <v>1</v>
      </c>
      <c r="N57" s="1">
        <f t="shared" si="35"/>
        <v>1</v>
      </c>
      <c r="O57" s="1">
        <f t="shared" si="35"/>
        <v>1</v>
      </c>
      <c r="P57" s="1">
        <f t="shared" si="35"/>
        <v>1</v>
      </c>
      <c r="Q57" s="1">
        <f t="shared" si="35"/>
        <v>1</v>
      </c>
      <c r="R57" s="1">
        <f t="shared" si="35"/>
        <v>1</v>
      </c>
      <c r="S57" s="1">
        <f t="shared" si="35"/>
        <v>1</v>
      </c>
      <c r="T57" s="1">
        <f t="shared" si="35"/>
        <v>1</v>
      </c>
      <c r="U57" s="1">
        <f t="shared" si="35"/>
        <v>1</v>
      </c>
      <c r="V57" s="1">
        <f t="shared" si="35"/>
        <v>1</v>
      </c>
      <c r="W57" s="1">
        <f t="shared" si="35"/>
        <v>1</v>
      </c>
      <c r="X57" s="1">
        <f t="shared" si="35"/>
        <v>1</v>
      </c>
      <c r="Y57" s="1">
        <f t="shared" si="35"/>
        <v>1</v>
      </c>
      <c r="Z57" s="1">
        <f t="shared" si="35"/>
        <v>1</v>
      </c>
      <c r="AA57" s="1">
        <f t="shared" si="35"/>
        <v>1</v>
      </c>
      <c r="AB57" s="1">
        <f t="shared" si="35"/>
        <v>1</v>
      </c>
      <c r="AC57" s="1">
        <f t="shared" si="35"/>
        <v>1</v>
      </c>
      <c r="AD57" s="1">
        <f t="shared" si="35"/>
        <v>1</v>
      </c>
      <c r="AE57" s="1">
        <f t="shared" si="35"/>
        <v>1</v>
      </c>
      <c r="AF57" s="1">
        <f t="shared" si="35"/>
        <v>1</v>
      </c>
      <c r="AG57" s="1">
        <f t="shared" si="35"/>
        <v>1</v>
      </c>
      <c r="AH57" s="1">
        <f t="shared" si="35"/>
        <v>1</v>
      </c>
      <c r="AI57" s="1">
        <f t="shared" si="35"/>
        <v>1</v>
      </c>
      <c r="AJ57" s="1">
        <f t="shared" si="35"/>
        <v>1</v>
      </c>
      <c r="AK57" s="1">
        <f t="shared" si="35"/>
        <v>1</v>
      </c>
      <c r="AL57" s="1">
        <f t="shared" si="35"/>
        <v>1</v>
      </c>
      <c r="AM57" s="1">
        <f t="shared" si="35"/>
        <v>1</v>
      </c>
      <c r="AN57" s="1">
        <f t="shared" si="35"/>
        <v>1</v>
      </c>
      <c r="AO57" s="1">
        <f t="shared" si="35"/>
        <v>1</v>
      </c>
      <c r="AP57" s="1">
        <f t="shared" si="35"/>
        <v>1</v>
      </c>
      <c r="AQ57" s="1">
        <f t="shared" si="35"/>
        <v>1</v>
      </c>
      <c r="AR57" s="1">
        <f t="shared" si="35"/>
        <v>1</v>
      </c>
      <c r="AS57" s="1">
        <f t="shared" si="35"/>
        <v>1</v>
      </c>
      <c r="AT57" s="1">
        <f t="shared" si="35"/>
        <v>1</v>
      </c>
      <c r="AU57" s="1">
        <f t="shared" si="35"/>
        <v>1</v>
      </c>
      <c r="AV57" s="1">
        <f t="shared" si="35"/>
        <v>1</v>
      </c>
      <c r="AW57" s="1">
        <f t="shared" si="35"/>
        <v>1</v>
      </c>
      <c r="AX57" s="1">
        <f t="shared" si="35"/>
        <v>0</v>
      </c>
      <c r="AY57" s="1">
        <f t="shared" si="35"/>
        <v>0</v>
      </c>
      <c r="AZ57" s="1">
        <f t="shared" si="35"/>
        <v>0</v>
      </c>
    </row>
    <row r="58" spans="1:52" x14ac:dyDescent="0.25">
      <c r="A58" s="2">
        <v>48</v>
      </c>
      <c r="B58" s="13" t="s">
        <v>135</v>
      </c>
      <c r="C58" s="13" t="s">
        <v>137</v>
      </c>
      <c r="D58" s="1">
        <f t="shared" si="29"/>
        <v>1</v>
      </c>
      <c r="E58" s="1">
        <f t="shared" si="29"/>
        <v>1</v>
      </c>
      <c r="F58" s="1">
        <f t="shared" si="29"/>
        <v>1</v>
      </c>
      <c r="G58" s="1">
        <f t="shared" si="29"/>
        <v>1</v>
      </c>
      <c r="H58" s="1">
        <f t="shared" si="35"/>
        <v>1</v>
      </c>
      <c r="I58" s="1">
        <f t="shared" si="35"/>
        <v>1</v>
      </c>
      <c r="J58" s="1">
        <f t="shared" si="35"/>
        <v>1</v>
      </c>
      <c r="K58" s="1">
        <f t="shared" si="35"/>
        <v>1</v>
      </c>
      <c r="L58" s="1">
        <f t="shared" si="35"/>
        <v>1</v>
      </c>
      <c r="M58" s="1">
        <f t="shared" si="35"/>
        <v>1</v>
      </c>
      <c r="N58" s="1">
        <f t="shared" si="35"/>
        <v>1</v>
      </c>
      <c r="O58" s="1">
        <f t="shared" si="35"/>
        <v>1</v>
      </c>
      <c r="P58" s="1">
        <f t="shared" si="35"/>
        <v>1</v>
      </c>
      <c r="Q58" s="1">
        <f t="shared" si="35"/>
        <v>1</v>
      </c>
      <c r="R58" s="1">
        <f t="shared" si="35"/>
        <v>1</v>
      </c>
      <c r="S58" s="1">
        <f t="shared" si="35"/>
        <v>1</v>
      </c>
      <c r="T58" s="1">
        <f t="shared" si="35"/>
        <v>1</v>
      </c>
      <c r="U58" s="1">
        <f t="shared" si="35"/>
        <v>1</v>
      </c>
      <c r="V58" s="1">
        <f t="shared" si="35"/>
        <v>1</v>
      </c>
      <c r="W58" s="1">
        <f t="shared" si="35"/>
        <v>1</v>
      </c>
      <c r="X58" s="1">
        <f t="shared" si="35"/>
        <v>1</v>
      </c>
      <c r="Y58" s="1">
        <f t="shared" si="35"/>
        <v>1</v>
      </c>
      <c r="Z58" s="1">
        <f t="shared" si="35"/>
        <v>1</v>
      </c>
      <c r="AA58" s="1">
        <f t="shared" si="35"/>
        <v>1</v>
      </c>
      <c r="AB58" s="1">
        <f t="shared" si="35"/>
        <v>1</v>
      </c>
      <c r="AC58" s="1">
        <f t="shared" si="35"/>
        <v>1</v>
      </c>
      <c r="AD58" s="1">
        <f t="shared" si="35"/>
        <v>1</v>
      </c>
      <c r="AE58" s="1">
        <f t="shared" si="35"/>
        <v>1</v>
      </c>
      <c r="AF58" s="1">
        <f t="shared" si="35"/>
        <v>1</v>
      </c>
      <c r="AG58" s="1">
        <f t="shared" si="35"/>
        <v>1</v>
      </c>
      <c r="AH58" s="1">
        <f t="shared" si="35"/>
        <v>1</v>
      </c>
      <c r="AI58" s="1">
        <f t="shared" si="35"/>
        <v>1</v>
      </c>
      <c r="AJ58" s="1">
        <f t="shared" si="35"/>
        <v>1</v>
      </c>
      <c r="AK58" s="1">
        <f t="shared" si="35"/>
        <v>1</v>
      </c>
      <c r="AL58" s="1">
        <f t="shared" si="35"/>
        <v>1</v>
      </c>
      <c r="AM58" s="1">
        <f t="shared" si="35"/>
        <v>1</v>
      </c>
      <c r="AN58" s="1">
        <f t="shared" si="35"/>
        <v>1</v>
      </c>
      <c r="AO58" s="1">
        <f t="shared" si="35"/>
        <v>1</v>
      </c>
      <c r="AP58" s="1">
        <f t="shared" si="35"/>
        <v>1</v>
      </c>
      <c r="AQ58" s="1">
        <f t="shared" si="35"/>
        <v>1</v>
      </c>
      <c r="AR58" s="1">
        <f t="shared" si="35"/>
        <v>1</v>
      </c>
      <c r="AS58" s="1">
        <f t="shared" si="35"/>
        <v>0</v>
      </c>
      <c r="AT58" s="1">
        <f t="shared" si="35"/>
        <v>1</v>
      </c>
      <c r="AU58" s="1">
        <f t="shared" si="35"/>
        <v>1</v>
      </c>
      <c r="AV58" s="1">
        <f t="shared" si="35"/>
        <v>1</v>
      </c>
      <c r="AW58" s="1">
        <f t="shared" si="35"/>
        <v>1</v>
      </c>
      <c r="AX58" s="1">
        <f t="shared" si="35"/>
        <v>1</v>
      </c>
      <c r="AY58" s="1">
        <f t="shared" si="35"/>
        <v>0</v>
      </c>
      <c r="AZ58" s="1">
        <f t="shared" si="35"/>
        <v>0</v>
      </c>
    </row>
  </sheetData>
  <mergeCells count="1">
    <mergeCell ref="D7:AZ7"/>
  </mergeCells>
  <conditionalFormatting sqref="D10:AZ5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1BA2-5C08-4EB9-BC7B-7DDB5A1AEE91}">
  <dimension ref="A1:M74"/>
  <sheetViews>
    <sheetView tabSelected="1" topLeftCell="A9" workbookViewId="0">
      <selection activeCell="G16" sqref="G16"/>
    </sheetView>
  </sheetViews>
  <sheetFormatPr defaultRowHeight="15" x14ac:dyDescent="0.25"/>
  <cols>
    <col min="2" max="2" width="22.85546875" customWidth="1"/>
    <col min="4" max="4" width="15.140625" customWidth="1"/>
    <col min="5" max="5" width="20.140625" customWidth="1"/>
    <col min="6" max="6" width="29.28515625" customWidth="1"/>
    <col min="7" max="7" width="37.85546875" customWidth="1"/>
    <col min="13" max="13" width="23.5703125" customWidth="1"/>
  </cols>
  <sheetData>
    <row r="1" spans="1:13" x14ac:dyDescent="0.25">
      <c r="A1" t="s">
        <v>165</v>
      </c>
    </row>
    <row r="2" spans="1:13" x14ac:dyDescent="0.25">
      <c r="A2" t="s">
        <v>23</v>
      </c>
    </row>
    <row r="3" spans="1:13" x14ac:dyDescent="0.25">
      <c r="A3">
        <v>65</v>
      </c>
    </row>
    <row r="8" spans="1:13" x14ac:dyDescent="0.25">
      <c r="L8" t="s">
        <v>157</v>
      </c>
    </row>
    <row r="9" spans="1:13" x14ac:dyDescent="0.25">
      <c r="A9" s="3" t="s">
        <v>152</v>
      </c>
      <c r="B9" s="3" t="s">
        <v>18</v>
      </c>
      <c r="C9" s="3" t="s">
        <v>153</v>
      </c>
      <c r="D9" s="3" t="s">
        <v>18</v>
      </c>
      <c r="E9" s="3" t="s">
        <v>154</v>
      </c>
      <c r="F9" s="3" t="s">
        <v>155</v>
      </c>
      <c r="G9" s="3" t="s">
        <v>156</v>
      </c>
      <c r="L9" s="3" t="str">
        <f>'Weather Types'!A9</f>
        <v>Number</v>
      </c>
      <c r="M9" s="3" t="str">
        <f>'Weather Types'!B9</f>
        <v>Text string</v>
      </c>
    </row>
    <row r="10" spans="1:13" x14ac:dyDescent="0.25">
      <c r="A10" s="2">
        <v>0</v>
      </c>
      <c r="B10" s="1" t="str">
        <f t="shared" ref="B10:B41" si="0">INDEX($M$10:$M$26,MATCH(A10,$L$10:$L$26))</f>
        <v>fine</v>
      </c>
      <c r="C10" s="2">
        <v>1</v>
      </c>
      <c r="D10" s="1" t="str">
        <f t="shared" ref="D10:D41" si="1">INDEX($M$10:$M$26,MATCH(C10,$L$10:$L$26))</f>
        <v>fine with a few clouds</v>
      </c>
      <c r="E10" s="2">
        <v>1</v>
      </c>
      <c r="F10" s="2" t="s">
        <v>160</v>
      </c>
      <c r="G10" s="2" t="s">
        <v>161</v>
      </c>
      <c r="L10" s="17">
        <f>'Weather Types'!A10</f>
        <v>0</v>
      </c>
      <c r="M10" s="17" t="str">
        <f>'Weather Types'!B10</f>
        <v>fine</v>
      </c>
    </row>
    <row r="11" spans="1:13" x14ac:dyDescent="0.25">
      <c r="A11" s="2">
        <v>0</v>
      </c>
      <c r="B11" s="1" t="str">
        <f t="shared" si="0"/>
        <v>fine</v>
      </c>
      <c r="C11" s="2">
        <v>2</v>
      </c>
      <c r="D11" s="1" t="str">
        <f t="shared" si="1"/>
        <v>fine with high cloud</v>
      </c>
      <c r="E11" s="2">
        <v>1</v>
      </c>
      <c r="F11" s="2" t="s">
        <v>162</v>
      </c>
      <c r="G11" s="2" t="s">
        <v>163</v>
      </c>
      <c r="L11" s="17">
        <f>'Weather Types'!A11</f>
        <v>1</v>
      </c>
      <c r="M11" s="17" t="str">
        <f>'Weather Types'!B11</f>
        <v>fine with a few clouds</v>
      </c>
    </row>
    <row r="12" spans="1:13" x14ac:dyDescent="0.25">
      <c r="A12" s="2">
        <v>7</v>
      </c>
      <c r="B12" s="1" t="str">
        <f t="shared" si="0"/>
        <v>drizzle</v>
      </c>
      <c r="C12" s="2">
        <v>6</v>
      </c>
      <c r="D12" s="1" t="str">
        <f t="shared" si="1"/>
        <v>patchy drizzle</v>
      </c>
      <c r="E12" s="2">
        <v>1</v>
      </c>
      <c r="F12" s="2" t="s">
        <v>41</v>
      </c>
      <c r="G12" s="2" t="s">
        <v>158</v>
      </c>
      <c r="L12" s="17">
        <f>'Weather Types'!A12</f>
        <v>2</v>
      </c>
      <c r="M12" s="17" t="str">
        <f>'Weather Types'!B12</f>
        <v>fine with high cloud</v>
      </c>
    </row>
    <row r="13" spans="1:13" x14ac:dyDescent="0.25">
      <c r="A13" s="2">
        <v>8</v>
      </c>
      <c r="B13" s="1" t="str">
        <f t="shared" si="0"/>
        <v>isolated showers</v>
      </c>
      <c r="C13" s="2">
        <v>11</v>
      </c>
      <c r="D13" s="1" t="str">
        <f t="shared" si="1"/>
        <v>showers</v>
      </c>
      <c r="E13" s="2">
        <v>2</v>
      </c>
      <c r="F13" s="2" t="s">
        <v>49</v>
      </c>
      <c r="G13" s="2" t="s">
        <v>212</v>
      </c>
      <c r="L13" s="17">
        <f>'Weather Types'!A13</f>
        <v>3</v>
      </c>
      <c r="M13" s="17" t="str">
        <f>'Weather Types'!B13</f>
        <v>partly cloudy</v>
      </c>
    </row>
    <row r="14" spans="1:13" x14ac:dyDescent="0.25">
      <c r="A14" s="2">
        <v>9</v>
      </c>
      <c r="B14" s="1" t="str">
        <f t="shared" si="0"/>
        <v>a few showers</v>
      </c>
      <c r="C14" s="2">
        <v>11</v>
      </c>
      <c r="D14" s="1" t="str">
        <f t="shared" si="1"/>
        <v>showers</v>
      </c>
      <c r="E14" s="2">
        <v>2</v>
      </c>
      <c r="F14" s="2" t="s">
        <v>49</v>
      </c>
      <c r="G14" s="2" t="s">
        <v>213</v>
      </c>
      <c r="L14" s="17">
        <f>'Weather Types'!A14</f>
        <v>4</v>
      </c>
      <c r="M14" s="17" t="str">
        <f>'Weather Types'!B14</f>
        <v>mostly cloudy</v>
      </c>
    </row>
    <row r="15" spans="1:13" x14ac:dyDescent="0.25">
      <c r="A15" s="2">
        <v>8</v>
      </c>
      <c r="B15" s="1" t="str">
        <f t="shared" si="0"/>
        <v>isolated showers</v>
      </c>
      <c r="C15" s="2">
        <v>12</v>
      </c>
      <c r="D15" s="1" t="str">
        <f t="shared" si="1"/>
        <v>showers, some heavy</v>
      </c>
      <c r="E15" s="2">
        <v>1</v>
      </c>
      <c r="F15" s="2" t="s">
        <v>51</v>
      </c>
      <c r="G15" s="2" t="s">
        <v>214</v>
      </c>
      <c r="L15" s="17">
        <f>'Weather Types'!A15</f>
        <v>5</v>
      </c>
      <c r="M15" s="17" t="str">
        <f>'Weather Types'!B15</f>
        <v>cloudy</v>
      </c>
    </row>
    <row r="16" spans="1:13" x14ac:dyDescent="0.25">
      <c r="A16" s="2">
        <v>9</v>
      </c>
      <c r="B16" s="1" t="str">
        <f t="shared" si="0"/>
        <v>a few showers</v>
      </c>
      <c r="C16" s="2">
        <v>12</v>
      </c>
      <c r="D16" s="1" t="str">
        <f t="shared" si="1"/>
        <v>showers, some heavy</v>
      </c>
      <c r="E16" s="2">
        <v>1</v>
      </c>
      <c r="F16" s="2" t="s">
        <v>51</v>
      </c>
      <c r="G16" s="2" t="s">
        <v>215</v>
      </c>
      <c r="L16" s="17">
        <f>'Weather Types'!A16</f>
        <v>6</v>
      </c>
      <c r="M16" s="17" t="str">
        <f>'Weather Types'!B16</f>
        <v>patchy drizzle</v>
      </c>
    </row>
    <row r="17" spans="1:13" x14ac:dyDescent="0.25">
      <c r="A17" s="2">
        <v>11</v>
      </c>
      <c r="B17" s="1" t="str">
        <f t="shared" si="0"/>
        <v>showers</v>
      </c>
      <c r="C17" s="2">
        <v>12</v>
      </c>
      <c r="D17" s="1" t="str">
        <f t="shared" si="1"/>
        <v>showers, some heavy</v>
      </c>
      <c r="E17" s="2">
        <v>1</v>
      </c>
      <c r="F17" s="2" t="s">
        <v>210</v>
      </c>
      <c r="G17" s="2" t="s">
        <v>216</v>
      </c>
      <c r="L17" s="17">
        <f>'Weather Types'!A17</f>
        <v>7</v>
      </c>
      <c r="M17" s="17" t="str">
        <f>'Weather Types'!B17</f>
        <v>drizzle</v>
      </c>
    </row>
    <row r="18" spans="1:13" x14ac:dyDescent="0.25">
      <c r="A18" s="2">
        <v>13</v>
      </c>
      <c r="B18" s="1" t="str">
        <f t="shared" si="0"/>
        <v>rain</v>
      </c>
      <c r="C18" s="2">
        <v>14</v>
      </c>
      <c r="D18" s="1" t="str">
        <f t="shared" si="1"/>
        <v>rain with heavy falls</v>
      </c>
      <c r="E18" s="2">
        <v>1</v>
      </c>
      <c r="F18" s="2" t="s">
        <v>217</v>
      </c>
      <c r="G18" s="2" t="s">
        <v>211</v>
      </c>
      <c r="L18" s="17">
        <f>'Weather Types'!A18</f>
        <v>8</v>
      </c>
      <c r="M18" s="17" t="str">
        <f>'Weather Types'!B18</f>
        <v>isolated showers</v>
      </c>
    </row>
    <row r="19" spans="1:13" x14ac:dyDescent="0.25">
      <c r="A19" s="2">
        <v>1</v>
      </c>
      <c r="B19" s="1" t="str">
        <f t="shared" si="0"/>
        <v>fine with a few clouds</v>
      </c>
      <c r="C19" s="2">
        <v>0</v>
      </c>
      <c r="D19" s="1" t="str">
        <f t="shared" si="1"/>
        <v>fine</v>
      </c>
      <c r="E19" s="2">
        <v>1</v>
      </c>
      <c r="F19" s="2" t="s">
        <v>167</v>
      </c>
      <c r="G19" s="2" t="s">
        <v>166</v>
      </c>
      <c r="L19" s="17">
        <f>'Weather Types'!A19</f>
        <v>9</v>
      </c>
      <c r="M19" s="17" t="str">
        <f>'Weather Types'!B19</f>
        <v>a few showers</v>
      </c>
    </row>
    <row r="20" spans="1:13" x14ac:dyDescent="0.25">
      <c r="A20" s="2">
        <v>2</v>
      </c>
      <c r="B20" s="1" t="str">
        <f t="shared" si="0"/>
        <v>fine with high cloud</v>
      </c>
      <c r="C20" s="2">
        <v>0</v>
      </c>
      <c r="D20" s="1" t="str">
        <f t="shared" si="1"/>
        <v>fine</v>
      </c>
      <c r="E20" s="2">
        <v>1</v>
      </c>
      <c r="F20" s="2" t="s">
        <v>167</v>
      </c>
      <c r="G20" s="2" t="s">
        <v>166</v>
      </c>
      <c r="L20" s="17">
        <f>'Weather Types'!A20</f>
        <v>10</v>
      </c>
      <c r="M20" s="17" t="str">
        <f>'Weather Types'!B20</f>
        <v>scattered rain</v>
      </c>
    </row>
    <row r="21" spans="1:13" x14ac:dyDescent="0.25">
      <c r="A21" s="2">
        <v>0</v>
      </c>
      <c r="B21" s="1" t="str">
        <f t="shared" si="0"/>
        <v>fine</v>
      </c>
      <c r="C21" s="2">
        <v>6</v>
      </c>
      <c r="D21" s="1" t="str">
        <f t="shared" si="1"/>
        <v>patchy drizzle</v>
      </c>
      <c r="E21" s="2">
        <v>1</v>
      </c>
      <c r="F21" s="2" t="str">
        <f>"becoming "&amp;D21</f>
        <v>becoming patchy drizzle</v>
      </c>
      <c r="G21" s="2" t="str">
        <f>"but "&amp;D21&amp;" developing"</f>
        <v>but patchy drizzle developing</v>
      </c>
      <c r="L21" s="17">
        <f>'Weather Types'!A21</f>
        <v>11</v>
      </c>
      <c r="M21" s="17" t="str">
        <f>'Weather Types'!B21</f>
        <v>showers</v>
      </c>
    </row>
    <row r="22" spans="1:13" x14ac:dyDescent="0.25">
      <c r="A22" s="2">
        <v>0</v>
      </c>
      <c r="B22" s="1" t="str">
        <f t="shared" si="0"/>
        <v>fine</v>
      </c>
      <c r="C22" s="2">
        <v>7</v>
      </c>
      <c r="D22" s="1" t="str">
        <f t="shared" si="1"/>
        <v>drizzle</v>
      </c>
      <c r="E22" s="2">
        <v>1</v>
      </c>
      <c r="F22" s="2" t="str">
        <f t="shared" ref="F22:F29" si="2">"becoming "&amp;D22</f>
        <v>becoming drizzle</v>
      </c>
      <c r="G22" s="2" t="str">
        <f t="shared" ref="G22:G24" si="3">"but "&amp;D22&amp;" developing"</f>
        <v>but drizzle developing</v>
      </c>
      <c r="L22" s="17">
        <f>'Weather Types'!A22</f>
        <v>12</v>
      </c>
      <c r="M22" s="17" t="str">
        <f>'Weather Types'!B22</f>
        <v>showers, some heavy</v>
      </c>
    </row>
    <row r="23" spans="1:13" x14ac:dyDescent="0.25">
      <c r="A23" s="2">
        <v>0</v>
      </c>
      <c r="B23" s="1" t="str">
        <f t="shared" si="0"/>
        <v>fine</v>
      </c>
      <c r="C23" s="2">
        <v>8</v>
      </c>
      <c r="D23" s="1" t="str">
        <f t="shared" si="1"/>
        <v>isolated showers</v>
      </c>
      <c r="E23" s="2">
        <v>1</v>
      </c>
      <c r="F23" s="2" t="str">
        <f t="shared" si="2"/>
        <v>becoming isolated showers</v>
      </c>
      <c r="G23" s="2" t="str">
        <f t="shared" si="3"/>
        <v>but isolated showers developing</v>
      </c>
      <c r="L23" s="17">
        <f>'Weather Types'!A23</f>
        <v>13</v>
      </c>
      <c r="M23" s="17" t="str">
        <f>'Weather Types'!B23</f>
        <v>rain</v>
      </c>
    </row>
    <row r="24" spans="1:13" x14ac:dyDescent="0.25">
      <c r="A24" s="2">
        <v>0</v>
      </c>
      <c r="B24" s="1" t="str">
        <f t="shared" si="0"/>
        <v>fine</v>
      </c>
      <c r="C24" s="2">
        <v>9</v>
      </c>
      <c r="D24" s="1" t="str">
        <f t="shared" si="1"/>
        <v>a few showers</v>
      </c>
      <c r="E24" s="2">
        <v>1</v>
      </c>
      <c r="F24" s="2" t="str">
        <f t="shared" si="2"/>
        <v>becoming a few showers</v>
      </c>
      <c r="G24" s="2" t="str">
        <f t="shared" si="3"/>
        <v>but a few showers developing</v>
      </c>
      <c r="L24" s="17">
        <f>'Weather Types'!A24</f>
        <v>14</v>
      </c>
      <c r="M24" s="17" t="str">
        <f>'Weather Types'!B24</f>
        <v>rain with heavy falls</v>
      </c>
    </row>
    <row r="25" spans="1:13" x14ac:dyDescent="0.25">
      <c r="A25" s="2">
        <v>0</v>
      </c>
      <c r="B25" s="1" t="str">
        <f t="shared" si="0"/>
        <v>fine</v>
      </c>
      <c r="C25" s="2">
        <v>10</v>
      </c>
      <c r="D25" s="1" t="str">
        <f t="shared" si="1"/>
        <v>scattered rain</v>
      </c>
      <c r="E25" s="2">
        <v>1</v>
      </c>
      <c r="F25" s="2" t="str">
        <f t="shared" si="2"/>
        <v>becoming scattered rain</v>
      </c>
      <c r="G25" s="2" t="str">
        <f>"then "&amp;D25&amp;" developing"</f>
        <v>then scattered rain developing</v>
      </c>
    </row>
    <row r="26" spans="1:13" x14ac:dyDescent="0.25">
      <c r="A26" s="2">
        <v>0</v>
      </c>
      <c r="B26" s="1" t="str">
        <f t="shared" si="0"/>
        <v>fine</v>
      </c>
      <c r="C26" s="2">
        <v>11</v>
      </c>
      <c r="D26" s="1" t="str">
        <f t="shared" si="1"/>
        <v>showers</v>
      </c>
      <c r="E26" s="2">
        <v>1</v>
      </c>
      <c r="F26" s="2" t="str">
        <f t="shared" si="2"/>
        <v>becoming showers</v>
      </c>
      <c r="G26" s="2" t="str">
        <f t="shared" ref="G26:G29" si="4">"then "&amp;D26&amp;" developing"</f>
        <v>then showers developing</v>
      </c>
    </row>
    <row r="27" spans="1:13" x14ac:dyDescent="0.25">
      <c r="A27" s="2">
        <v>0</v>
      </c>
      <c r="B27" s="1" t="str">
        <f t="shared" si="0"/>
        <v>fine</v>
      </c>
      <c r="C27" s="2">
        <v>12</v>
      </c>
      <c r="D27" s="1" t="str">
        <f t="shared" si="1"/>
        <v>showers, some heavy</v>
      </c>
      <c r="E27" s="2">
        <v>1</v>
      </c>
      <c r="F27" s="2" t="str">
        <f t="shared" si="2"/>
        <v>becoming showers, some heavy</v>
      </c>
      <c r="G27" s="2" t="str">
        <f t="shared" si="4"/>
        <v>then showers, some heavy developing</v>
      </c>
    </row>
    <row r="28" spans="1:13" x14ac:dyDescent="0.25">
      <c r="A28" s="2">
        <v>0</v>
      </c>
      <c r="B28" s="1" t="str">
        <f t="shared" si="0"/>
        <v>fine</v>
      </c>
      <c r="C28" s="2">
        <v>13</v>
      </c>
      <c r="D28" s="1" t="str">
        <f t="shared" si="1"/>
        <v>rain</v>
      </c>
      <c r="E28" s="2">
        <v>1</v>
      </c>
      <c r="F28" s="2" t="str">
        <f t="shared" si="2"/>
        <v>becoming rain</v>
      </c>
      <c r="G28" s="2" t="str">
        <f t="shared" si="4"/>
        <v>then rain developing</v>
      </c>
    </row>
    <row r="29" spans="1:13" x14ac:dyDescent="0.25">
      <c r="A29" s="2">
        <v>0</v>
      </c>
      <c r="B29" s="1" t="str">
        <f t="shared" si="0"/>
        <v>fine</v>
      </c>
      <c r="C29" s="2">
        <v>14</v>
      </c>
      <c r="D29" s="1" t="str">
        <f t="shared" si="1"/>
        <v>rain with heavy falls</v>
      </c>
      <c r="E29" s="2">
        <v>1</v>
      </c>
      <c r="F29" s="2" t="str">
        <f t="shared" si="2"/>
        <v>becoming rain with heavy falls</v>
      </c>
      <c r="G29" s="2" t="str">
        <f t="shared" si="4"/>
        <v>then rain with heavy falls developing</v>
      </c>
    </row>
    <row r="30" spans="1:13" x14ac:dyDescent="0.25">
      <c r="A30" s="2">
        <v>1</v>
      </c>
      <c r="B30" s="1" t="str">
        <f t="shared" si="0"/>
        <v>fine with a few clouds</v>
      </c>
      <c r="C30" s="2">
        <v>6</v>
      </c>
      <c r="D30" s="1" t="str">
        <f t="shared" si="1"/>
        <v>patchy drizzle</v>
      </c>
      <c r="E30" s="2">
        <v>1</v>
      </c>
      <c r="F30" s="2" t="str">
        <f>"becoming "&amp;D30</f>
        <v>becoming patchy drizzle</v>
      </c>
      <c r="G30" s="2" t="str">
        <f>"but "&amp;D30&amp;" developing"</f>
        <v>but patchy drizzle developing</v>
      </c>
    </row>
    <row r="31" spans="1:13" x14ac:dyDescent="0.25">
      <c r="A31" s="2">
        <v>1</v>
      </c>
      <c r="B31" s="1" t="str">
        <f t="shared" si="0"/>
        <v>fine with a few clouds</v>
      </c>
      <c r="C31" s="2">
        <v>7</v>
      </c>
      <c r="D31" s="1" t="str">
        <f t="shared" si="1"/>
        <v>drizzle</v>
      </c>
      <c r="E31" s="2">
        <v>1</v>
      </c>
      <c r="F31" s="2" t="str">
        <f t="shared" ref="F31:F38" si="5">"becoming "&amp;D31</f>
        <v>becoming drizzle</v>
      </c>
      <c r="G31" s="2" t="str">
        <f t="shared" ref="G31:G33" si="6">"but "&amp;D31&amp;" developing"</f>
        <v>but drizzle developing</v>
      </c>
    </row>
    <row r="32" spans="1:13" x14ac:dyDescent="0.25">
      <c r="A32" s="2">
        <v>1</v>
      </c>
      <c r="B32" s="1" t="str">
        <f t="shared" si="0"/>
        <v>fine with a few clouds</v>
      </c>
      <c r="C32" s="2">
        <v>8</v>
      </c>
      <c r="D32" s="1" t="str">
        <f t="shared" si="1"/>
        <v>isolated showers</v>
      </c>
      <c r="E32" s="2">
        <v>1</v>
      </c>
      <c r="F32" s="2" t="str">
        <f t="shared" si="5"/>
        <v>becoming isolated showers</v>
      </c>
      <c r="G32" s="2" t="str">
        <f t="shared" si="6"/>
        <v>but isolated showers developing</v>
      </c>
    </row>
    <row r="33" spans="1:7" x14ac:dyDescent="0.25">
      <c r="A33" s="2">
        <v>1</v>
      </c>
      <c r="B33" s="1" t="str">
        <f t="shared" si="0"/>
        <v>fine with a few clouds</v>
      </c>
      <c r="C33" s="2">
        <v>9</v>
      </c>
      <c r="D33" s="1" t="str">
        <f t="shared" si="1"/>
        <v>a few showers</v>
      </c>
      <c r="E33" s="2">
        <v>1</v>
      </c>
      <c r="F33" s="2" t="str">
        <f t="shared" si="5"/>
        <v>becoming a few showers</v>
      </c>
      <c r="G33" s="2" t="str">
        <f t="shared" si="6"/>
        <v>but a few showers developing</v>
      </c>
    </row>
    <row r="34" spans="1:7" x14ac:dyDescent="0.25">
      <c r="A34" s="2">
        <v>1</v>
      </c>
      <c r="B34" s="1" t="str">
        <f t="shared" si="0"/>
        <v>fine with a few clouds</v>
      </c>
      <c r="C34" s="2">
        <v>10</v>
      </c>
      <c r="D34" s="1" t="str">
        <f t="shared" si="1"/>
        <v>scattered rain</v>
      </c>
      <c r="E34" s="2">
        <v>1</v>
      </c>
      <c r="F34" s="2" t="str">
        <f t="shared" si="5"/>
        <v>becoming scattered rain</v>
      </c>
      <c r="G34" s="2" t="str">
        <f>"then "&amp;D34&amp;" developing"</f>
        <v>then scattered rain developing</v>
      </c>
    </row>
    <row r="35" spans="1:7" x14ac:dyDescent="0.25">
      <c r="A35" s="2">
        <v>1</v>
      </c>
      <c r="B35" s="1" t="str">
        <f t="shared" si="0"/>
        <v>fine with a few clouds</v>
      </c>
      <c r="C35" s="2">
        <v>11</v>
      </c>
      <c r="D35" s="1" t="str">
        <f t="shared" si="1"/>
        <v>showers</v>
      </c>
      <c r="E35" s="2">
        <v>1</v>
      </c>
      <c r="F35" s="2" t="str">
        <f t="shared" si="5"/>
        <v>becoming showers</v>
      </c>
      <c r="G35" s="2" t="str">
        <f t="shared" ref="G35:G38" si="7">"then "&amp;D35&amp;" developing"</f>
        <v>then showers developing</v>
      </c>
    </row>
    <row r="36" spans="1:7" x14ac:dyDescent="0.25">
      <c r="A36" s="2">
        <v>1</v>
      </c>
      <c r="B36" s="1" t="str">
        <f t="shared" si="0"/>
        <v>fine with a few clouds</v>
      </c>
      <c r="C36" s="2">
        <v>12</v>
      </c>
      <c r="D36" s="1" t="str">
        <f t="shared" si="1"/>
        <v>showers, some heavy</v>
      </c>
      <c r="E36" s="2">
        <v>1</v>
      </c>
      <c r="F36" s="2" t="str">
        <f t="shared" si="5"/>
        <v>becoming showers, some heavy</v>
      </c>
      <c r="G36" s="2" t="str">
        <f t="shared" si="7"/>
        <v>then showers, some heavy developing</v>
      </c>
    </row>
    <row r="37" spans="1:7" x14ac:dyDescent="0.25">
      <c r="A37" s="2">
        <v>1</v>
      </c>
      <c r="B37" s="1" t="str">
        <f t="shared" si="0"/>
        <v>fine with a few clouds</v>
      </c>
      <c r="C37" s="2">
        <v>13</v>
      </c>
      <c r="D37" s="1" t="str">
        <f t="shared" si="1"/>
        <v>rain</v>
      </c>
      <c r="E37" s="2">
        <v>1</v>
      </c>
      <c r="F37" s="2" t="str">
        <f t="shared" si="5"/>
        <v>becoming rain</v>
      </c>
      <c r="G37" s="2" t="str">
        <f t="shared" si="7"/>
        <v>then rain developing</v>
      </c>
    </row>
    <row r="38" spans="1:7" x14ac:dyDescent="0.25">
      <c r="A38" s="2">
        <v>1</v>
      </c>
      <c r="B38" s="1" t="str">
        <f t="shared" si="0"/>
        <v>fine with a few clouds</v>
      </c>
      <c r="C38" s="2">
        <v>14</v>
      </c>
      <c r="D38" s="1" t="str">
        <f t="shared" si="1"/>
        <v>rain with heavy falls</v>
      </c>
      <c r="E38" s="2">
        <v>1</v>
      </c>
      <c r="F38" s="2" t="str">
        <f t="shared" si="5"/>
        <v>becoming rain with heavy falls</v>
      </c>
      <c r="G38" s="2" t="str">
        <f t="shared" si="7"/>
        <v>then rain with heavy falls developing</v>
      </c>
    </row>
    <row r="39" spans="1:7" x14ac:dyDescent="0.25">
      <c r="A39" s="2">
        <v>2</v>
      </c>
      <c r="B39" s="1" t="str">
        <f t="shared" si="0"/>
        <v>fine with high cloud</v>
      </c>
      <c r="C39" s="2">
        <v>6</v>
      </c>
      <c r="D39" s="1" t="str">
        <f t="shared" si="1"/>
        <v>patchy drizzle</v>
      </c>
      <c r="E39" s="2">
        <v>1</v>
      </c>
      <c r="F39" s="2" t="str">
        <f>"becoming "&amp;D39</f>
        <v>becoming patchy drizzle</v>
      </c>
      <c r="G39" s="2" t="str">
        <f>"but "&amp;D39&amp;" developing"</f>
        <v>but patchy drizzle developing</v>
      </c>
    </row>
    <row r="40" spans="1:7" x14ac:dyDescent="0.25">
      <c r="A40" s="2">
        <v>2</v>
      </c>
      <c r="B40" s="1" t="str">
        <f t="shared" si="0"/>
        <v>fine with high cloud</v>
      </c>
      <c r="C40" s="2">
        <v>7</v>
      </c>
      <c r="D40" s="1" t="str">
        <f t="shared" si="1"/>
        <v>drizzle</v>
      </c>
      <c r="E40" s="2">
        <v>1</v>
      </c>
      <c r="F40" s="2" t="str">
        <f t="shared" ref="F40:F47" si="8">"becoming "&amp;D40</f>
        <v>becoming drizzle</v>
      </c>
      <c r="G40" s="2" t="str">
        <f t="shared" ref="G40:G42" si="9">"but "&amp;D40&amp;" developing"</f>
        <v>but drizzle developing</v>
      </c>
    </row>
    <row r="41" spans="1:7" x14ac:dyDescent="0.25">
      <c r="A41" s="2">
        <v>2</v>
      </c>
      <c r="B41" s="1" t="str">
        <f t="shared" si="0"/>
        <v>fine with high cloud</v>
      </c>
      <c r="C41" s="2">
        <v>8</v>
      </c>
      <c r="D41" s="1" t="str">
        <f t="shared" si="1"/>
        <v>isolated showers</v>
      </c>
      <c r="E41" s="2">
        <v>1</v>
      </c>
      <c r="F41" s="2" t="str">
        <f t="shared" si="8"/>
        <v>becoming isolated showers</v>
      </c>
      <c r="G41" s="2" t="str">
        <f t="shared" si="9"/>
        <v>but isolated showers developing</v>
      </c>
    </row>
    <row r="42" spans="1:7" x14ac:dyDescent="0.25">
      <c r="A42" s="2">
        <v>2</v>
      </c>
      <c r="B42" s="1" t="str">
        <f t="shared" ref="B42:B73" si="10">INDEX($M$10:$M$26,MATCH(A42,$L$10:$L$26))</f>
        <v>fine with high cloud</v>
      </c>
      <c r="C42" s="2">
        <v>9</v>
      </c>
      <c r="D42" s="1" t="str">
        <f t="shared" ref="D42:D73" si="11">INDEX($M$10:$M$26,MATCH(C42,$L$10:$L$26))</f>
        <v>a few showers</v>
      </c>
      <c r="E42" s="2">
        <v>1</v>
      </c>
      <c r="F42" s="2" t="str">
        <f t="shared" si="8"/>
        <v>becoming a few showers</v>
      </c>
      <c r="G42" s="2" t="str">
        <f t="shared" si="9"/>
        <v>but a few showers developing</v>
      </c>
    </row>
    <row r="43" spans="1:7" x14ac:dyDescent="0.25">
      <c r="A43" s="2">
        <v>2</v>
      </c>
      <c r="B43" s="1" t="str">
        <f t="shared" si="10"/>
        <v>fine with high cloud</v>
      </c>
      <c r="C43" s="2">
        <v>10</v>
      </c>
      <c r="D43" s="1" t="str">
        <f t="shared" si="11"/>
        <v>scattered rain</v>
      </c>
      <c r="E43" s="2">
        <v>1</v>
      </c>
      <c r="F43" s="2" t="str">
        <f t="shared" si="8"/>
        <v>becoming scattered rain</v>
      </c>
      <c r="G43" s="2" t="str">
        <f>"then "&amp;D43&amp;" developing"</f>
        <v>then scattered rain developing</v>
      </c>
    </row>
    <row r="44" spans="1:7" x14ac:dyDescent="0.25">
      <c r="A44" s="2">
        <v>2</v>
      </c>
      <c r="B44" s="1" t="str">
        <f t="shared" si="10"/>
        <v>fine with high cloud</v>
      </c>
      <c r="C44" s="2">
        <v>11</v>
      </c>
      <c r="D44" s="1" t="str">
        <f t="shared" si="11"/>
        <v>showers</v>
      </c>
      <c r="E44" s="2">
        <v>1</v>
      </c>
      <c r="F44" s="2" t="str">
        <f t="shared" si="8"/>
        <v>becoming showers</v>
      </c>
      <c r="G44" s="2" t="str">
        <f t="shared" ref="G44:G47" si="12">"then "&amp;D44&amp;" developing"</f>
        <v>then showers developing</v>
      </c>
    </row>
    <row r="45" spans="1:7" x14ac:dyDescent="0.25">
      <c r="A45" s="2">
        <v>2</v>
      </c>
      <c r="B45" s="1" t="str">
        <f t="shared" si="10"/>
        <v>fine with high cloud</v>
      </c>
      <c r="C45" s="2">
        <v>12</v>
      </c>
      <c r="D45" s="1" t="str">
        <f t="shared" si="11"/>
        <v>showers, some heavy</v>
      </c>
      <c r="E45" s="2">
        <v>1</v>
      </c>
      <c r="F45" s="2" t="str">
        <f t="shared" si="8"/>
        <v>becoming showers, some heavy</v>
      </c>
      <c r="G45" s="2" t="str">
        <f t="shared" si="12"/>
        <v>then showers, some heavy developing</v>
      </c>
    </row>
    <row r="46" spans="1:7" x14ac:dyDescent="0.25">
      <c r="A46" s="2">
        <v>2</v>
      </c>
      <c r="B46" s="1" t="str">
        <f t="shared" si="10"/>
        <v>fine with high cloud</v>
      </c>
      <c r="C46" s="2">
        <v>13</v>
      </c>
      <c r="D46" s="1" t="str">
        <f t="shared" si="11"/>
        <v>rain</v>
      </c>
      <c r="E46" s="2">
        <v>1</v>
      </c>
      <c r="F46" s="2" t="str">
        <f t="shared" si="8"/>
        <v>becoming rain</v>
      </c>
      <c r="G46" s="2" t="str">
        <f t="shared" si="12"/>
        <v>then rain developing</v>
      </c>
    </row>
    <row r="47" spans="1:7" x14ac:dyDescent="0.25">
      <c r="A47" s="2">
        <v>2</v>
      </c>
      <c r="B47" s="1" t="str">
        <f t="shared" si="10"/>
        <v>fine with high cloud</v>
      </c>
      <c r="C47" s="2">
        <v>14</v>
      </c>
      <c r="D47" s="1" t="str">
        <f t="shared" si="11"/>
        <v>rain with heavy falls</v>
      </c>
      <c r="E47" s="2">
        <v>1</v>
      </c>
      <c r="F47" s="2" t="str">
        <f t="shared" si="8"/>
        <v>becoming rain with heavy falls</v>
      </c>
      <c r="G47" s="2" t="str">
        <f t="shared" si="12"/>
        <v>then rain with heavy falls developing</v>
      </c>
    </row>
    <row r="48" spans="1:7" x14ac:dyDescent="0.25">
      <c r="A48" s="2">
        <v>3</v>
      </c>
      <c r="B48" s="1" t="str">
        <f t="shared" si="10"/>
        <v>partly cloudy</v>
      </c>
      <c r="C48" s="2">
        <v>6</v>
      </c>
      <c r="D48" s="1" t="str">
        <f t="shared" si="11"/>
        <v>patchy drizzle</v>
      </c>
      <c r="E48" s="2">
        <v>1</v>
      </c>
      <c r="F48" s="2" t="str">
        <f>"becoming "&amp;D48</f>
        <v>becoming patchy drizzle</v>
      </c>
      <c r="G48" s="2" t="str">
        <f>"with "&amp;D48&amp;" developing"</f>
        <v>with patchy drizzle developing</v>
      </c>
    </row>
    <row r="49" spans="1:7" x14ac:dyDescent="0.25">
      <c r="A49" s="2">
        <v>3</v>
      </c>
      <c r="B49" s="1" t="str">
        <f t="shared" si="10"/>
        <v>partly cloudy</v>
      </c>
      <c r="C49" s="2">
        <v>7</v>
      </c>
      <c r="D49" s="1" t="str">
        <f t="shared" si="11"/>
        <v>drizzle</v>
      </c>
      <c r="E49" s="2">
        <v>1</v>
      </c>
      <c r="F49" s="2" t="str">
        <f t="shared" ref="F49:F56" si="13">"becoming "&amp;D49</f>
        <v>becoming drizzle</v>
      </c>
      <c r="G49" s="2" t="str">
        <f t="shared" ref="G49:G51" si="14">"with "&amp;D49&amp;" developing"</f>
        <v>with drizzle developing</v>
      </c>
    </row>
    <row r="50" spans="1:7" x14ac:dyDescent="0.25">
      <c r="A50" s="2">
        <v>3</v>
      </c>
      <c r="B50" s="1" t="str">
        <f t="shared" si="10"/>
        <v>partly cloudy</v>
      </c>
      <c r="C50" s="2">
        <v>8</v>
      </c>
      <c r="D50" s="1" t="str">
        <f t="shared" si="11"/>
        <v>isolated showers</v>
      </c>
      <c r="E50" s="2">
        <v>1</v>
      </c>
      <c r="F50" s="2" t="str">
        <f t="shared" si="13"/>
        <v>becoming isolated showers</v>
      </c>
      <c r="G50" s="2" t="str">
        <f t="shared" si="14"/>
        <v>with isolated showers developing</v>
      </c>
    </row>
    <row r="51" spans="1:7" x14ac:dyDescent="0.25">
      <c r="A51" s="2">
        <v>3</v>
      </c>
      <c r="B51" s="1" t="str">
        <f t="shared" si="10"/>
        <v>partly cloudy</v>
      </c>
      <c r="C51" s="2">
        <v>9</v>
      </c>
      <c r="D51" s="1" t="str">
        <f t="shared" si="11"/>
        <v>a few showers</v>
      </c>
      <c r="E51" s="2">
        <v>1</v>
      </c>
      <c r="F51" s="2" t="str">
        <f t="shared" si="13"/>
        <v>becoming a few showers</v>
      </c>
      <c r="G51" s="2" t="str">
        <f t="shared" si="14"/>
        <v>with a few showers developing</v>
      </c>
    </row>
    <row r="52" spans="1:7" x14ac:dyDescent="0.25">
      <c r="A52" s="2">
        <v>3</v>
      </c>
      <c r="B52" s="1" t="str">
        <f t="shared" si="10"/>
        <v>partly cloudy</v>
      </c>
      <c r="C52" s="2">
        <v>10</v>
      </c>
      <c r="D52" s="1" t="str">
        <f t="shared" si="11"/>
        <v>scattered rain</v>
      </c>
      <c r="E52" s="2">
        <v>1</v>
      </c>
      <c r="F52" s="2" t="str">
        <f t="shared" si="13"/>
        <v>becoming scattered rain</v>
      </c>
      <c r="G52" s="2" t="str">
        <f>"then "&amp;D52&amp;" developing"</f>
        <v>then scattered rain developing</v>
      </c>
    </row>
    <row r="53" spans="1:7" x14ac:dyDescent="0.25">
      <c r="A53" s="2">
        <v>3</v>
      </c>
      <c r="B53" s="1" t="str">
        <f t="shared" si="10"/>
        <v>partly cloudy</v>
      </c>
      <c r="C53" s="2">
        <v>11</v>
      </c>
      <c r="D53" s="1" t="str">
        <f t="shared" si="11"/>
        <v>showers</v>
      </c>
      <c r="E53" s="2">
        <v>1</v>
      </c>
      <c r="F53" s="2" t="str">
        <f t="shared" si="13"/>
        <v>becoming showers</v>
      </c>
      <c r="G53" s="2" t="str">
        <f t="shared" ref="G53:G56" si="15">"then "&amp;D53&amp;" developing"</f>
        <v>then showers developing</v>
      </c>
    </row>
    <row r="54" spans="1:7" x14ac:dyDescent="0.25">
      <c r="A54" s="2">
        <v>3</v>
      </c>
      <c r="B54" s="1" t="str">
        <f t="shared" si="10"/>
        <v>partly cloudy</v>
      </c>
      <c r="C54" s="2">
        <v>12</v>
      </c>
      <c r="D54" s="1" t="str">
        <f t="shared" si="11"/>
        <v>showers, some heavy</v>
      </c>
      <c r="E54" s="2">
        <v>1</v>
      </c>
      <c r="F54" s="2" t="str">
        <f t="shared" si="13"/>
        <v>becoming showers, some heavy</v>
      </c>
      <c r="G54" s="2" t="str">
        <f t="shared" si="15"/>
        <v>then showers, some heavy developing</v>
      </c>
    </row>
    <row r="55" spans="1:7" x14ac:dyDescent="0.25">
      <c r="A55" s="2">
        <v>3</v>
      </c>
      <c r="B55" s="1" t="str">
        <f t="shared" si="10"/>
        <v>partly cloudy</v>
      </c>
      <c r="C55" s="2">
        <v>13</v>
      </c>
      <c r="D55" s="1" t="str">
        <f t="shared" si="11"/>
        <v>rain</v>
      </c>
      <c r="E55" s="2">
        <v>1</v>
      </c>
      <c r="F55" s="2" t="str">
        <f t="shared" si="13"/>
        <v>becoming rain</v>
      </c>
      <c r="G55" s="2" t="str">
        <f t="shared" si="15"/>
        <v>then rain developing</v>
      </c>
    </row>
    <row r="56" spans="1:7" x14ac:dyDescent="0.25">
      <c r="A56" s="2">
        <v>3</v>
      </c>
      <c r="B56" s="1" t="str">
        <f t="shared" si="10"/>
        <v>partly cloudy</v>
      </c>
      <c r="C56" s="2">
        <v>14</v>
      </c>
      <c r="D56" s="1" t="str">
        <f t="shared" si="11"/>
        <v>rain with heavy falls</v>
      </c>
      <c r="E56" s="2">
        <v>1</v>
      </c>
      <c r="F56" s="2" t="str">
        <f t="shared" si="13"/>
        <v>becoming rain with heavy falls</v>
      </c>
      <c r="G56" s="2" t="str">
        <f t="shared" si="15"/>
        <v>then rain with heavy falls developing</v>
      </c>
    </row>
    <row r="57" spans="1:7" x14ac:dyDescent="0.25">
      <c r="A57" s="2">
        <v>4</v>
      </c>
      <c r="B57" s="1" t="str">
        <f t="shared" si="10"/>
        <v>mostly cloudy</v>
      </c>
      <c r="C57" s="2">
        <v>6</v>
      </c>
      <c r="D57" s="1" t="str">
        <f t="shared" si="11"/>
        <v>patchy drizzle</v>
      </c>
      <c r="E57" s="2">
        <v>1</v>
      </c>
      <c r="F57" s="2" t="str">
        <f>"becoming "&amp;D57</f>
        <v>becoming patchy drizzle</v>
      </c>
      <c r="G57" s="2" t="str">
        <f>"with "&amp;D57&amp;" developing"</f>
        <v>with patchy drizzle developing</v>
      </c>
    </row>
    <row r="58" spans="1:7" x14ac:dyDescent="0.25">
      <c r="A58" s="2">
        <v>4</v>
      </c>
      <c r="B58" s="1" t="str">
        <f t="shared" si="10"/>
        <v>mostly cloudy</v>
      </c>
      <c r="C58" s="2">
        <v>7</v>
      </c>
      <c r="D58" s="1" t="str">
        <f t="shared" si="11"/>
        <v>drizzle</v>
      </c>
      <c r="E58" s="2">
        <v>1</v>
      </c>
      <c r="F58" s="2" t="str">
        <f t="shared" ref="F58:F65" si="16">"becoming "&amp;D58</f>
        <v>becoming drizzle</v>
      </c>
      <c r="G58" s="2" t="str">
        <f t="shared" ref="G58:G60" si="17">"with "&amp;D58&amp;" developing"</f>
        <v>with drizzle developing</v>
      </c>
    </row>
    <row r="59" spans="1:7" x14ac:dyDescent="0.25">
      <c r="A59" s="2">
        <v>4</v>
      </c>
      <c r="B59" s="1" t="str">
        <f t="shared" si="10"/>
        <v>mostly cloudy</v>
      </c>
      <c r="C59" s="2">
        <v>8</v>
      </c>
      <c r="D59" s="1" t="str">
        <f t="shared" si="11"/>
        <v>isolated showers</v>
      </c>
      <c r="E59" s="2">
        <v>1</v>
      </c>
      <c r="F59" s="2" t="str">
        <f t="shared" si="16"/>
        <v>becoming isolated showers</v>
      </c>
      <c r="G59" s="2" t="str">
        <f t="shared" si="17"/>
        <v>with isolated showers developing</v>
      </c>
    </row>
    <row r="60" spans="1:7" x14ac:dyDescent="0.25">
      <c r="A60" s="2">
        <v>4</v>
      </c>
      <c r="B60" s="1" t="str">
        <f t="shared" si="10"/>
        <v>mostly cloudy</v>
      </c>
      <c r="C60" s="2">
        <v>9</v>
      </c>
      <c r="D60" s="1" t="str">
        <f t="shared" si="11"/>
        <v>a few showers</v>
      </c>
      <c r="E60" s="2">
        <v>1</v>
      </c>
      <c r="F60" s="2" t="str">
        <f t="shared" si="16"/>
        <v>becoming a few showers</v>
      </c>
      <c r="G60" s="2" t="str">
        <f t="shared" si="17"/>
        <v>with a few showers developing</v>
      </c>
    </row>
    <row r="61" spans="1:7" x14ac:dyDescent="0.25">
      <c r="A61" s="2">
        <v>4</v>
      </c>
      <c r="B61" s="1" t="str">
        <f t="shared" si="10"/>
        <v>mostly cloudy</v>
      </c>
      <c r="C61" s="2">
        <v>10</v>
      </c>
      <c r="D61" s="1" t="str">
        <f t="shared" si="11"/>
        <v>scattered rain</v>
      </c>
      <c r="E61" s="2">
        <v>1</v>
      </c>
      <c r="F61" s="2" t="str">
        <f t="shared" si="16"/>
        <v>becoming scattered rain</v>
      </c>
      <c r="G61" s="2" t="str">
        <f>"then "&amp;D61&amp;" developing"</f>
        <v>then scattered rain developing</v>
      </c>
    </row>
    <row r="62" spans="1:7" x14ac:dyDescent="0.25">
      <c r="A62" s="2">
        <v>4</v>
      </c>
      <c r="B62" s="1" t="str">
        <f t="shared" si="10"/>
        <v>mostly cloudy</v>
      </c>
      <c r="C62" s="2">
        <v>11</v>
      </c>
      <c r="D62" s="1" t="str">
        <f t="shared" si="11"/>
        <v>showers</v>
      </c>
      <c r="E62" s="2">
        <v>1</v>
      </c>
      <c r="F62" s="2" t="str">
        <f t="shared" si="16"/>
        <v>becoming showers</v>
      </c>
      <c r="G62" s="2" t="str">
        <f t="shared" ref="G62:G65" si="18">"then "&amp;D62&amp;" developing"</f>
        <v>then showers developing</v>
      </c>
    </row>
    <row r="63" spans="1:7" x14ac:dyDescent="0.25">
      <c r="A63" s="2">
        <v>4</v>
      </c>
      <c r="B63" s="1" t="str">
        <f t="shared" si="10"/>
        <v>mostly cloudy</v>
      </c>
      <c r="C63" s="2">
        <v>12</v>
      </c>
      <c r="D63" s="1" t="str">
        <f t="shared" si="11"/>
        <v>showers, some heavy</v>
      </c>
      <c r="E63" s="2">
        <v>1</v>
      </c>
      <c r="F63" s="2" t="str">
        <f t="shared" si="16"/>
        <v>becoming showers, some heavy</v>
      </c>
      <c r="G63" s="2" t="str">
        <f t="shared" si="18"/>
        <v>then showers, some heavy developing</v>
      </c>
    </row>
    <row r="64" spans="1:7" x14ac:dyDescent="0.25">
      <c r="A64" s="2">
        <v>4</v>
      </c>
      <c r="B64" s="1" t="str">
        <f t="shared" si="10"/>
        <v>mostly cloudy</v>
      </c>
      <c r="C64" s="2">
        <v>13</v>
      </c>
      <c r="D64" s="1" t="str">
        <f t="shared" si="11"/>
        <v>rain</v>
      </c>
      <c r="E64" s="2">
        <v>1</v>
      </c>
      <c r="F64" s="2" t="str">
        <f t="shared" si="16"/>
        <v>becoming rain</v>
      </c>
      <c r="G64" s="2" t="str">
        <f t="shared" si="18"/>
        <v>then rain developing</v>
      </c>
    </row>
    <row r="65" spans="1:7" x14ac:dyDescent="0.25">
      <c r="A65" s="2">
        <v>4</v>
      </c>
      <c r="B65" s="1" t="str">
        <f t="shared" si="10"/>
        <v>mostly cloudy</v>
      </c>
      <c r="C65" s="2">
        <v>14</v>
      </c>
      <c r="D65" s="1" t="str">
        <f t="shared" si="11"/>
        <v>rain with heavy falls</v>
      </c>
      <c r="E65" s="2">
        <v>1</v>
      </c>
      <c r="F65" s="2" t="str">
        <f t="shared" si="16"/>
        <v>becoming rain with heavy falls</v>
      </c>
      <c r="G65" s="2" t="str">
        <f t="shared" si="18"/>
        <v>then rain with heavy falls developing</v>
      </c>
    </row>
    <row r="66" spans="1:7" x14ac:dyDescent="0.25">
      <c r="A66" s="2">
        <v>5</v>
      </c>
      <c r="B66" s="1" t="str">
        <f t="shared" si="10"/>
        <v>cloudy</v>
      </c>
      <c r="C66" s="2">
        <v>6</v>
      </c>
      <c r="D66" s="1" t="str">
        <f t="shared" si="11"/>
        <v>patchy drizzle</v>
      </c>
      <c r="E66" s="2">
        <v>1</v>
      </c>
      <c r="F66" s="2" t="str">
        <f>"becoming "&amp;D66</f>
        <v>becoming patchy drizzle</v>
      </c>
      <c r="G66" s="2" t="str">
        <f>"with "&amp;D66&amp;" developing"</f>
        <v>with patchy drizzle developing</v>
      </c>
    </row>
    <row r="67" spans="1:7" x14ac:dyDescent="0.25">
      <c r="A67" s="2">
        <v>5</v>
      </c>
      <c r="B67" s="1" t="str">
        <f t="shared" si="10"/>
        <v>cloudy</v>
      </c>
      <c r="C67" s="2">
        <v>7</v>
      </c>
      <c r="D67" s="1" t="str">
        <f t="shared" si="11"/>
        <v>drizzle</v>
      </c>
      <c r="E67" s="2">
        <v>1</v>
      </c>
      <c r="F67" s="2" t="str">
        <f t="shared" ref="F67:F74" si="19">"becoming "&amp;D67</f>
        <v>becoming drizzle</v>
      </c>
      <c r="G67" s="2" t="str">
        <f t="shared" ref="G67:G69" si="20">"with "&amp;D67&amp;" developing"</f>
        <v>with drizzle developing</v>
      </c>
    </row>
    <row r="68" spans="1:7" x14ac:dyDescent="0.25">
      <c r="A68" s="2">
        <v>5</v>
      </c>
      <c r="B68" s="1" t="str">
        <f t="shared" si="10"/>
        <v>cloudy</v>
      </c>
      <c r="C68" s="2">
        <v>8</v>
      </c>
      <c r="D68" s="1" t="str">
        <f t="shared" si="11"/>
        <v>isolated showers</v>
      </c>
      <c r="E68" s="2">
        <v>1</v>
      </c>
      <c r="F68" s="2" t="str">
        <f t="shared" si="19"/>
        <v>becoming isolated showers</v>
      </c>
      <c r="G68" s="2" t="str">
        <f t="shared" si="20"/>
        <v>with isolated showers developing</v>
      </c>
    </row>
    <row r="69" spans="1:7" x14ac:dyDescent="0.25">
      <c r="A69" s="2">
        <v>5</v>
      </c>
      <c r="B69" s="1" t="str">
        <f t="shared" si="10"/>
        <v>cloudy</v>
      </c>
      <c r="C69" s="2">
        <v>9</v>
      </c>
      <c r="D69" s="1" t="str">
        <f t="shared" si="11"/>
        <v>a few showers</v>
      </c>
      <c r="E69" s="2">
        <v>1</v>
      </c>
      <c r="F69" s="2" t="str">
        <f t="shared" si="19"/>
        <v>becoming a few showers</v>
      </c>
      <c r="G69" s="2" t="str">
        <f t="shared" si="20"/>
        <v>with a few showers developing</v>
      </c>
    </row>
    <row r="70" spans="1:7" x14ac:dyDescent="0.25">
      <c r="A70" s="2">
        <v>5</v>
      </c>
      <c r="B70" s="1" t="str">
        <f t="shared" si="10"/>
        <v>cloudy</v>
      </c>
      <c r="C70" s="2">
        <v>10</v>
      </c>
      <c r="D70" s="1" t="str">
        <f t="shared" si="11"/>
        <v>scattered rain</v>
      </c>
      <c r="E70" s="2">
        <v>1</v>
      </c>
      <c r="F70" s="2" t="str">
        <f t="shared" si="19"/>
        <v>becoming scattered rain</v>
      </c>
      <c r="G70" s="2" t="str">
        <f>"then "&amp;D70&amp;" developing"</f>
        <v>then scattered rain developing</v>
      </c>
    </row>
    <row r="71" spans="1:7" x14ac:dyDescent="0.25">
      <c r="A71" s="2">
        <v>5</v>
      </c>
      <c r="B71" s="1" t="str">
        <f t="shared" si="10"/>
        <v>cloudy</v>
      </c>
      <c r="C71" s="2">
        <v>11</v>
      </c>
      <c r="D71" s="1" t="str">
        <f t="shared" si="11"/>
        <v>showers</v>
      </c>
      <c r="E71" s="2">
        <v>1</v>
      </c>
      <c r="F71" s="2" t="str">
        <f t="shared" si="19"/>
        <v>becoming showers</v>
      </c>
      <c r="G71" s="2" t="str">
        <f t="shared" ref="G71:G74" si="21">"then "&amp;D71&amp;" developing"</f>
        <v>then showers developing</v>
      </c>
    </row>
    <row r="72" spans="1:7" x14ac:dyDescent="0.25">
      <c r="A72" s="2">
        <v>5</v>
      </c>
      <c r="B72" s="1" t="str">
        <f t="shared" si="10"/>
        <v>cloudy</v>
      </c>
      <c r="C72" s="2">
        <v>12</v>
      </c>
      <c r="D72" s="1" t="str">
        <f t="shared" si="11"/>
        <v>showers, some heavy</v>
      </c>
      <c r="E72" s="2">
        <v>1</v>
      </c>
      <c r="F72" s="2" t="str">
        <f t="shared" si="19"/>
        <v>becoming showers, some heavy</v>
      </c>
      <c r="G72" s="2" t="str">
        <f t="shared" si="21"/>
        <v>then showers, some heavy developing</v>
      </c>
    </row>
    <row r="73" spans="1:7" x14ac:dyDescent="0.25">
      <c r="A73" s="2">
        <v>5</v>
      </c>
      <c r="B73" s="1" t="str">
        <f t="shared" si="10"/>
        <v>cloudy</v>
      </c>
      <c r="C73" s="2">
        <v>13</v>
      </c>
      <c r="D73" s="1" t="str">
        <f t="shared" si="11"/>
        <v>rain</v>
      </c>
      <c r="E73" s="2">
        <v>1</v>
      </c>
      <c r="F73" s="2" t="str">
        <f t="shared" si="19"/>
        <v>becoming rain</v>
      </c>
      <c r="G73" s="2" t="str">
        <f t="shared" si="21"/>
        <v>then rain developing</v>
      </c>
    </row>
    <row r="74" spans="1:7" x14ac:dyDescent="0.25">
      <c r="A74" s="2">
        <v>5</v>
      </c>
      <c r="B74" s="1" t="str">
        <f t="shared" ref="B74" si="22">INDEX($M$10:$M$26,MATCH(A74,$L$10:$L$26))</f>
        <v>cloudy</v>
      </c>
      <c r="C74" s="2">
        <v>14</v>
      </c>
      <c r="D74" s="1" t="str">
        <f t="shared" ref="D74" si="23">INDEX($M$10:$M$26,MATCH(C74,$L$10:$L$26))</f>
        <v>rain with heavy falls</v>
      </c>
      <c r="E74" s="2">
        <v>1</v>
      </c>
      <c r="F74" s="2" t="str">
        <f t="shared" si="19"/>
        <v>becoming rain with heavy falls</v>
      </c>
      <c r="G74" s="2" t="str">
        <f t="shared" si="21"/>
        <v>then rain with heavy falls developing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53754-6599-435F-A940-0334E664DC0F}">
  <dimension ref="B2:P52"/>
  <sheetViews>
    <sheetView topLeftCell="A10" workbookViewId="0">
      <selection activeCell="I52" sqref="I21:I52"/>
    </sheetView>
  </sheetViews>
  <sheetFormatPr defaultRowHeight="15" x14ac:dyDescent="0.25"/>
  <sheetData>
    <row r="2" spans="2:16" x14ac:dyDescent="0.25">
      <c r="J2">
        <v>1</v>
      </c>
      <c r="K2" t="s">
        <v>80</v>
      </c>
      <c r="M2">
        <v>1</v>
      </c>
      <c r="O2" t="s">
        <v>78</v>
      </c>
      <c r="P2">
        <v>1</v>
      </c>
    </row>
    <row r="3" spans="2:16" x14ac:dyDescent="0.25">
      <c r="J3">
        <v>2</v>
      </c>
      <c r="K3" t="s">
        <v>81</v>
      </c>
      <c r="M3">
        <v>2</v>
      </c>
      <c r="O3" t="s">
        <v>79</v>
      </c>
      <c r="P3">
        <v>2</v>
      </c>
    </row>
    <row r="4" spans="2:16" x14ac:dyDescent="0.25">
      <c r="B4" t="s">
        <v>140</v>
      </c>
      <c r="C4" t="s">
        <v>141</v>
      </c>
      <c r="J4">
        <v>3</v>
      </c>
      <c r="K4" t="s">
        <v>82</v>
      </c>
      <c r="M4">
        <v>3</v>
      </c>
      <c r="N4" t="s">
        <v>175</v>
      </c>
      <c r="O4" t="s">
        <v>79</v>
      </c>
      <c r="P4">
        <v>3</v>
      </c>
    </row>
    <row r="5" spans="2:16" x14ac:dyDescent="0.25">
      <c r="B5">
        <f>-1*((D5-3)*45)+180</f>
        <v>270</v>
      </c>
      <c r="C5">
        <f>E5</f>
        <v>1</v>
      </c>
      <c r="D5">
        <v>1</v>
      </c>
      <c r="E5">
        <v>1</v>
      </c>
      <c r="G5" t="str">
        <f>INDEX($K$2:$K$9,MATCH($D5,$J$2:$J$9,0))</f>
        <v>north</v>
      </c>
      <c r="H5" t="str">
        <f>INDEX($O$2:$O$7,MATCH($E5,$M$2:$M$7,0))</f>
        <v>erly breezes</v>
      </c>
      <c r="I5" t="str">
        <f>F5&amp;G5&amp;H5</f>
        <v>northerly breezes</v>
      </c>
      <c r="J5">
        <v>4</v>
      </c>
      <c r="K5" t="s">
        <v>83</v>
      </c>
      <c r="M5">
        <v>4</v>
      </c>
      <c r="N5" t="s">
        <v>174</v>
      </c>
      <c r="O5" t="s">
        <v>79</v>
      </c>
      <c r="P5">
        <v>4</v>
      </c>
    </row>
    <row r="6" spans="2:16" x14ac:dyDescent="0.25">
      <c r="B6">
        <f t="shared" ref="B6:B52" si="0">-1*((D6-3)*45)+180</f>
        <v>225</v>
      </c>
      <c r="C6">
        <f t="shared" ref="C6:C52" si="1">E6</f>
        <v>1</v>
      </c>
      <c r="D6">
        <v>2</v>
      </c>
      <c r="E6">
        <v>1</v>
      </c>
      <c r="G6" t="str">
        <f t="shared" ref="G6:G52" si="2">INDEX($K$2:$K$9,MATCH($D6,$J$2:$J$9,0))</f>
        <v>northeast</v>
      </c>
      <c r="H6" t="str">
        <f t="shared" ref="H6:H52" si="3">INDEX($O$2:$O$7,MATCH($E6,$M$2:$M$7,0))</f>
        <v>erly breezes</v>
      </c>
      <c r="I6" t="str">
        <f t="shared" ref="I6:I52" si="4">F6&amp;G6&amp;H6</f>
        <v>northeasterly breezes</v>
      </c>
      <c r="J6">
        <v>5</v>
      </c>
      <c r="K6" t="s">
        <v>84</v>
      </c>
      <c r="M6">
        <v>5</v>
      </c>
      <c r="N6" t="s">
        <v>173</v>
      </c>
      <c r="O6" t="s">
        <v>79</v>
      </c>
      <c r="P6">
        <v>5</v>
      </c>
    </row>
    <row r="7" spans="2:16" x14ac:dyDescent="0.25">
      <c r="B7">
        <f t="shared" si="0"/>
        <v>180</v>
      </c>
      <c r="C7">
        <f t="shared" si="1"/>
        <v>1</v>
      </c>
      <c r="D7">
        <v>3</v>
      </c>
      <c r="E7">
        <v>1</v>
      </c>
      <c r="G7" t="str">
        <f t="shared" si="2"/>
        <v>east</v>
      </c>
      <c r="H7" t="str">
        <f t="shared" si="3"/>
        <v>erly breezes</v>
      </c>
      <c r="I7" t="str">
        <f t="shared" si="4"/>
        <v>easterly breezes</v>
      </c>
      <c r="J7">
        <v>6</v>
      </c>
      <c r="K7" t="s">
        <v>85</v>
      </c>
      <c r="M7">
        <v>6</v>
      </c>
      <c r="N7" t="s">
        <v>172</v>
      </c>
      <c r="O7" t="s">
        <v>79</v>
      </c>
      <c r="P7">
        <v>6</v>
      </c>
    </row>
    <row r="8" spans="2:16" x14ac:dyDescent="0.25">
      <c r="B8">
        <f t="shared" si="0"/>
        <v>135</v>
      </c>
      <c r="C8">
        <f t="shared" si="1"/>
        <v>1</v>
      </c>
      <c r="D8">
        <v>4</v>
      </c>
      <c r="E8">
        <v>1</v>
      </c>
      <c r="G8" t="str">
        <f t="shared" si="2"/>
        <v>southeast</v>
      </c>
      <c r="H8" t="str">
        <f t="shared" si="3"/>
        <v>erly breezes</v>
      </c>
      <c r="I8" t="str">
        <f t="shared" si="4"/>
        <v>southeasterly breezes</v>
      </c>
      <c r="J8">
        <v>7</v>
      </c>
      <c r="K8" t="s">
        <v>86</v>
      </c>
    </row>
    <row r="9" spans="2:16" x14ac:dyDescent="0.25">
      <c r="B9">
        <f t="shared" si="0"/>
        <v>90</v>
      </c>
      <c r="C9">
        <f t="shared" si="1"/>
        <v>1</v>
      </c>
      <c r="D9">
        <v>5</v>
      </c>
      <c r="E9">
        <v>1</v>
      </c>
      <c r="G9" t="str">
        <f t="shared" si="2"/>
        <v>south</v>
      </c>
      <c r="H9" t="str">
        <f t="shared" si="3"/>
        <v>erly breezes</v>
      </c>
      <c r="I9" t="str">
        <f t="shared" si="4"/>
        <v>southerly breezes</v>
      </c>
      <c r="J9">
        <v>8</v>
      </c>
      <c r="K9" t="s">
        <v>87</v>
      </c>
    </row>
    <row r="10" spans="2:16" x14ac:dyDescent="0.25">
      <c r="B10">
        <f t="shared" si="0"/>
        <v>45</v>
      </c>
      <c r="C10">
        <f t="shared" si="1"/>
        <v>1</v>
      </c>
      <c r="D10">
        <v>6</v>
      </c>
      <c r="E10">
        <v>1</v>
      </c>
      <c r="G10" t="str">
        <f t="shared" si="2"/>
        <v>southwest</v>
      </c>
      <c r="H10" t="str">
        <f t="shared" si="3"/>
        <v>erly breezes</v>
      </c>
      <c r="I10" t="str">
        <f t="shared" si="4"/>
        <v>southwesterly breezes</v>
      </c>
    </row>
    <row r="11" spans="2:16" x14ac:dyDescent="0.25">
      <c r="B11">
        <f t="shared" si="0"/>
        <v>0</v>
      </c>
      <c r="C11">
        <f t="shared" si="1"/>
        <v>1</v>
      </c>
      <c r="D11">
        <v>7</v>
      </c>
      <c r="E11">
        <v>1</v>
      </c>
      <c r="G11" t="str">
        <f t="shared" si="2"/>
        <v>west</v>
      </c>
      <c r="H11" t="str">
        <f t="shared" si="3"/>
        <v>erly breezes</v>
      </c>
      <c r="I11" t="str">
        <f t="shared" si="4"/>
        <v>westerly breezes</v>
      </c>
    </row>
    <row r="12" spans="2:16" x14ac:dyDescent="0.25">
      <c r="B12">
        <f t="shared" si="0"/>
        <v>-45</v>
      </c>
      <c r="C12">
        <f t="shared" si="1"/>
        <v>1</v>
      </c>
      <c r="D12">
        <v>8</v>
      </c>
      <c r="E12">
        <v>1</v>
      </c>
      <c r="G12" t="str">
        <f t="shared" si="2"/>
        <v>northwest</v>
      </c>
      <c r="H12" t="str">
        <f t="shared" si="3"/>
        <v>erly breezes</v>
      </c>
      <c r="I12" t="str">
        <f t="shared" si="4"/>
        <v>northwesterly breezes</v>
      </c>
    </row>
    <row r="13" spans="2:16" x14ac:dyDescent="0.25">
      <c r="B13">
        <f t="shared" si="0"/>
        <v>270</v>
      </c>
      <c r="C13">
        <f t="shared" si="1"/>
        <v>2</v>
      </c>
      <c r="D13">
        <f>D5</f>
        <v>1</v>
      </c>
      <c r="E13">
        <f>E5+1</f>
        <v>2</v>
      </c>
      <c r="G13" t="str">
        <f t="shared" si="2"/>
        <v>north</v>
      </c>
      <c r="H13" t="str">
        <f t="shared" si="3"/>
        <v>erlies</v>
      </c>
      <c r="I13" t="str">
        <f t="shared" si="4"/>
        <v>northerlies</v>
      </c>
    </row>
    <row r="14" spans="2:16" x14ac:dyDescent="0.25">
      <c r="B14">
        <f t="shared" si="0"/>
        <v>225</v>
      </c>
      <c r="C14">
        <f t="shared" si="1"/>
        <v>2</v>
      </c>
      <c r="D14">
        <f t="shared" ref="D14:D52" si="5">D6</f>
        <v>2</v>
      </c>
      <c r="E14">
        <f t="shared" ref="E14:E52" si="6">E6+1</f>
        <v>2</v>
      </c>
      <c r="G14" t="str">
        <f t="shared" si="2"/>
        <v>northeast</v>
      </c>
      <c r="H14" t="str">
        <f t="shared" si="3"/>
        <v>erlies</v>
      </c>
      <c r="I14" t="str">
        <f t="shared" si="4"/>
        <v>northeasterlies</v>
      </c>
    </row>
    <row r="15" spans="2:16" x14ac:dyDescent="0.25">
      <c r="B15">
        <f t="shared" si="0"/>
        <v>180</v>
      </c>
      <c r="C15">
        <f t="shared" si="1"/>
        <v>2</v>
      </c>
      <c r="D15">
        <f t="shared" si="5"/>
        <v>3</v>
      </c>
      <c r="E15">
        <f t="shared" si="6"/>
        <v>2</v>
      </c>
      <c r="G15" t="str">
        <f t="shared" si="2"/>
        <v>east</v>
      </c>
      <c r="H15" t="str">
        <f t="shared" si="3"/>
        <v>erlies</v>
      </c>
      <c r="I15" t="str">
        <f t="shared" si="4"/>
        <v>easterlies</v>
      </c>
    </row>
    <row r="16" spans="2:16" x14ac:dyDescent="0.25">
      <c r="B16">
        <f t="shared" si="0"/>
        <v>135</v>
      </c>
      <c r="C16">
        <f t="shared" si="1"/>
        <v>2</v>
      </c>
      <c r="D16">
        <f t="shared" si="5"/>
        <v>4</v>
      </c>
      <c r="E16">
        <f t="shared" si="6"/>
        <v>2</v>
      </c>
      <c r="G16" t="str">
        <f t="shared" si="2"/>
        <v>southeast</v>
      </c>
      <c r="H16" t="str">
        <f t="shared" si="3"/>
        <v>erlies</v>
      </c>
      <c r="I16" t="str">
        <f t="shared" si="4"/>
        <v>southeasterlies</v>
      </c>
    </row>
    <row r="17" spans="2:9" x14ac:dyDescent="0.25">
      <c r="B17">
        <f t="shared" si="0"/>
        <v>90</v>
      </c>
      <c r="C17">
        <f t="shared" si="1"/>
        <v>2</v>
      </c>
      <c r="D17">
        <f t="shared" si="5"/>
        <v>5</v>
      </c>
      <c r="E17">
        <f t="shared" si="6"/>
        <v>2</v>
      </c>
      <c r="G17" t="str">
        <f t="shared" si="2"/>
        <v>south</v>
      </c>
      <c r="H17" t="str">
        <f t="shared" si="3"/>
        <v>erlies</v>
      </c>
      <c r="I17" t="str">
        <f t="shared" si="4"/>
        <v>southerlies</v>
      </c>
    </row>
    <row r="18" spans="2:9" x14ac:dyDescent="0.25">
      <c r="B18">
        <f t="shared" si="0"/>
        <v>45</v>
      </c>
      <c r="C18">
        <f t="shared" si="1"/>
        <v>2</v>
      </c>
      <c r="D18">
        <f t="shared" si="5"/>
        <v>6</v>
      </c>
      <c r="E18">
        <f t="shared" si="6"/>
        <v>2</v>
      </c>
      <c r="G18" t="str">
        <f t="shared" si="2"/>
        <v>southwest</v>
      </c>
      <c r="H18" t="str">
        <f t="shared" si="3"/>
        <v>erlies</v>
      </c>
      <c r="I18" t="str">
        <f t="shared" si="4"/>
        <v>southwesterlies</v>
      </c>
    </row>
    <row r="19" spans="2:9" x14ac:dyDescent="0.25">
      <c r="B19">
        <f t="shared" si="0"/>
        <v>0</v>
      </c>
      <c r="C19">
        <f t="shared" si="1"/>
        <v>2</v>
      </c>
      <c r="D19">
        <f t="shared" si="5"/>
        <v>7</v>
      </c>
      <c r="E19">
        <f t="shared" si="6"/>
        <v>2</v>
      </c>
      <c r="G19" t="str">
        <f t="shared" si="2"/>
        <v>west</v>
      </c>
      <c r="H19" t="str">
        <f t="shared" si="3"/>
        <v>erlies</v>
      </c>
      <c r="I19" t="str">
        <f t="shared" si="4"/>
        <v>westerlies</v>
      </c>
    </row>
    <row r="20" spans="2:9" x14ac:dyDescent="0.25">
      <c r="B20">
        <f t="shared" si="0"/>
        <v>-45</v>
      </c>
      <c r="C20">
        <f t="shared" si="1"/>
        <v>2</v>
      </c>
      <c r="D20">
        <f t="shared" si="5"/>
        <v>8</v>
      </c>
      <c r="E20">
        <f t="shared" si="6"/>
        <v>2</v>
      </c>
      <c r="G20" t="str">
        <f t="shared" si="2"/>
        <v>northwest</v>
      </c>
      <c r="H20" t="str">
        <f t="shared" si="3"/>
        <v>erlies</v>
      </c>
      <c r="I20" t="str">
        <f t="shared" si="4"/>
        <v>northwesterlies</v>
      </c>
    </row>
    <row r="21" spans="2:9" x14ac:dyDescent="0.25">
      <c r="B21">
        <f t="shared" si="0"/>
        <v>270</v>
      </c>
      <c r="C21">
        <f t="shared" si="1"/>
        <v>3</v>
      </c>
      <c r="D21">
        <f t="shared" si="5"/>
        <v>1</v>
      </c>
      <c r="E21">
        <f t="shared" si="6"/>
        <v>3</v>
      </c>
      <c r="F21" t="str">
        <f t="shared" ref="F21:F52" si="7">INDEX($N$2:$N$7,MATCH($E21,$M$2:$M$7,0))</f>
        <v xml:space="preserve">fresh </v>
      </c>
      <c r="G21" t="str">
        <f t="shared" si="2"/>
        <v>north</v>
      </c>
      <c r="H21" t="str">
        <f t="shared" si="3"/>
        <v>erlies</v>
      </c>
      <c r="I21" t="str">
        <f t="shared" si="4"/>
        <v>fresh northerlies</v>
      </c>
    </row>
    <row r="22" spans="2:9" x14ac:dyDescent="0.25">
      <c r="B22">
        <f t="shared" si="0"/>
        <v>225</v>
      </c>
      <c r="C22">
        <f t="shared" si="1"/>
        <v>3</v>
      </c>
      <c r="D22">
        <f t="shared" si="5"/>
        <v>2</v>
      </c>
      <c r="E22">
        <f t="shared" si="6"/>
        <v>3</v>
      </c>
      <c r="F22" t="str">
        <f t="shared" si="7"/>
        <v xml:space="preserve">fresh </v>
      </c>
      <c r="G22" t="str">
        <f t="shared" si="2"/>
        <v>northeast</v>
      </c>
      <c r="H22" t="str">
        <f t="shared" si="3"/>
        <v>erlies</v>
      </c>
      <c r="I22" t="str">
        <f t="shared" si="4"/>
        <v>fresh northeasterlies</v>
      </c>
    </row>
    <row r="23" spans="2:9" x14ac:dyDescent="0.25">
      <c r="B23">
        <f t="shared" si="0"/>
        <v>180</v>
      </c>
      <c r="C23">
        <f t="shared" si="1"/>
        <v>3</v>
      </c>
      <c r="D23">
        <f t="shared" si="5"/>
        <v>3</v>
      </c>
      <c r="E23">
        <f t="shared" si="6"/>
        <v>3</v>
      </c>
      <c r="F23" t="str">
        <f t="shared" si="7"/>
        <v xml:space="preserve">fresh </v>
      </c>
      <c r="G23" t="str">
        <f t="shared" si="2"/>
        <v>east</v>
      </c>
      <c r="H23" t="str">
        <f t="shared" si="3"/>
        <v>erlies</v>
      </c>
      <c r="I23" t="str">
        <f t="shared" si="4"/>
        <v>fresh easterlies</v>
      </c>
    </row>
    <row r="24" spans="2:9" x14ac:dyDescent="0.25">
      <c r="B24">
        <f t="shared" si="0"/>
        <v>135</v>
      </c>
      <c r="C24">
        <f t="shared" si="1"/>
        <v>3</v>
      </c>
      <c r="D24">
        <f t="shared" si="5"/>
        <v>4</v>
      </c>
      <c r="E24">
        <f t="shared" si="6"/>
        <v>3</v>
      </c>
      <c r="F24" t="str">
        <f t="shared" si="7"/>
        <v xml:space="preserve">fresh </v>
      </c>
      <c r="G24" t="str">
        <f t="shared" si="2"/>
        <v>southeast</v>
      </c>
      <c r="H24" t="str">
        <f t="shared" si="3"/>
        <v>erlies</v>
      </c>
      <c r="I24" t="str">
        <f t="shared" si="4"/>
        <v>fresh southeasterlies</v>
      </c>
    </row>
    <row r="25" spans="2:9" x14ac:dyDescent="0.25">
      <c r="B25">
        <f t="shared" si="0"/>
        <v>90</v>
      </c>
      <c r="C25">
        <f t="shared" si="1"/>
        <v>3</v>
      </c>
      <c r="D25">
        <f t="shared" si="5"/>
        <v>5</v>
      </c>
      <c r="E25">
        <f t="shared" si="6"/>
        <v>3</v>
      </c>
      <c r="F25" t="str">
        <f t="shared" si="7"/>
        <v xml:space="preserve">fresh </v>
      </c>
      <c r="G25" t="str">
        <f t="shared" si="2"/>
        <v>south</v>
      </c>
      <c r="H25" t="str">
        <f t="shared" si="3"/>
        <v>erlies</v>
      </c>
      <c r="I25" t="str">
        <f t="shared" si="4"/>
        <v>fresh southerlies</v>
      </c>
    </row>
    <row r="26" spans="2:9" x14ac:dyDescent="0.25">
      <c r="B26">
        <f t="shared" si="0"/>
        <v>45</v>
      </c>
      <c r="C26">
        <f t="shared" si="1"/>
        <v>3</v>
      </c>
      <c r="D26">
        <f t="shared" si="5"/>
        <v>6</v>
      </c>
      <c r="E26">
        <f t="shared" si="6"/>
        <v>3</v>
      </c>
      <c r="F26" t="str">
        <f t="shared" si="7"/>
        <v xml:space="preserve">fresh </v>
      </c>
      <c r="G26" t="str">
        <f t="shared" si="2"/>
        <v>southwest</v>
      </c>
      <c r="H26" t="str">
        <f t="shared" si="3"/>
        <v>erlies</v>
      </c>
      <c r="I26" t="str">
        <f t="shared" si="4"/>
        <v>fresh southwesterlies</v>
      </c>
    </row>
    <row r="27" spans="2:9" x14ac:dyDescent="0.25">
      <c r="B27">
        <f t="shared" si="0"/>
        <v>0</v>
      </c>
      <c r="C27">
        <f t="shared" si="1"/>
        <v>3</v>
      </c>
      <c r="D27">
        <f t="shared" si="5"/>
        <v>7</v>
      </c>
      <c r="E27">
        <f t="shared" si="6"/>
        <v>3</v>
      </c>
      <c r="F27" t="str">
        <f t="shared" si="7"/>
        <v xml:space="preserve">fresh </v>
      </c>
      <c r="G27" t="str">
        <f t="shared" si="2"/>
        <v>west</v>
      </c>
      <c r="H27" t="str">
        <f t="shared" si="3"/>
        <v>erlies</v>
      </c>
      <c r="I27" t="str">
        <f t="shared" si="4"/>
        <v>fresh westerlies</v>
      </c>
    </row>
    <row r="28" spans="2:9" x14ac:dyDescent="0.25">
      <c r="B28">
        <f t="shared" si="0"/>
        <v>-45</v>
      </c>
      <c r="C28">
        <f t="shared" si="1"/>
        <v>3</v>
      </c>
      <c r="D28">
        <f t="shared" si="5"/>
        <v>8</v>
      </c>
      <c r="E28">
        <f t="shared" si="6"/>
        <v>3</v>
      </c>
      <c r="F28" t="str">
        <f t="shared" si="7"/>
        <v xml:space="preserve">fresh </v>
      </c>
      <c r="G28" t="str">
        <f t="shared" si="2"/>
        <v>northwest</v>
      </c>
      <c r="H28" t="str">
        <f t="shared" si="3"/>
        <v>erlies</v>
      </c>
      <c r="I28" t="str">
        <f t="shared" si="4"/>
        <v>fresh northwesterlies</v>
      </c>
    </row>
    <row r="29" spans="2:9" x14ac:dyDescent="0.25">
      <c r="B29">
        <f t="shared" si="0"/>
        <v>270</v>
      </c>
      <c r="C29">
        <f t="shared" si="1"/>
        <v>4</v>
      </c>
      <c r="D29">
        <f t="shared" si="5"/>
        <v>1</v>
      </c>
      <c r="E29">
        <f t="shared" si="6"/>
        <v>4</v>
      </c>
      <c r="F29" t="str">
        <f t="shared" si="7"/>
        <v xml:space="preserve">strong </v>
      </c>
      <c r="G29" t="str">
        <f t="shared" si="2"/>
        <v>north</v>
      </c>
      <c r="H29" t="str">
        <f t="shared" si="3"/>
        <v>erlies</v>
      </c>
      <c r="I29" t="str">
        <f t="shared" si="4"/>
        <v>strong northerlies</v>
      </c>
    </row>
    <row r="30" spans="2:9" x14ac:dyDescent="0.25">
      <c r="B30">
        <f t="shared" si="0"/>
        <v>225</v>
      </c>
      <c r="C30">
        <f t="shared" si="1"/>
        <v>4</v>
      </c>
      <c r="D30">
        <f t="shared" si="5"/>
        <v>2</v>
      </c>
      <c r="E30">
        <f t="shared" si="6"/>
        <v>4</v>
      </c>
      <c r="F30" t="str">
        <f t="shared" si="7"/>
        <v xml:space="preserve">strong </v>
      </c>
      <c r="G30" t="str">
        <f t="shared" si="2"/>
        <v>northeast</v>
      </c>
      <c r="H30" t="str">
        <f t="shared" si="3"/>
        <v>erlies</v>
      </c>
      <c r="I30" t="str">
        <f t="shared" si="4"/>
        <v>strong northeasterlies</v>
      </c>
    </row>
    <row r="31" spans="2:9" x14ac:dyDescent="0.25">
      <c r="B31">
        <f t="shared" si="0"/>
        <v>180</v>
      </c>
      <c r="C31">
        <f t="shared" si="1"/>
        <v>4</v>
      </c>
      <c r="D31">
        <f t="shared" si="5"/>
        <v>3</v>
      </c>
      <c r="E31">
        <f t="shared" si="6"/>
        <v>4</v>
      </c>
      <c r="F31" t="str">
        <f t="shared" si="7"/>
        <v xml:space="preserve">strong </v>
      </c>
      <c r="G31" t="str">
        <f t="shared" si="2"/>
        <v>east</v>
      </c>
      <c r="H31" t="str">
        <f t="shared" si="3"/>
        <v>erlies</v>
      </c>
      <c r="I31" t="str">
        <f t="shared" si="4"/>
        <v>strong easterlies</v>
      </c>
    </row>
    <row r="32" spans="2:9" x14ac:dyDescent="0.25">
      <c r="B32">
        <f t="shared" si="0"/>
        <v>135</v>
      </c>
      <c r="C32">
        <f t="shared" si="1"/>
        <v>4</v>
      </c>
      <c r="D32">
        <f t="shared" si="5"/>
        <v>4</v>
      </c>
      <c r="E32">
        <f t="shared" si="6"/>
        <v>4</v>
      </c>
      <c r="F32" t="str">
        <f t="shared" si="7"/>
        <v xml:space="preserve">strong </v>
      </c>
      <c r="G32" t="str">
        <f t="shared" si="2"/>
        <v>southeast</v>
      </c>
      <c r="H32" t="str">
        <f t="shared" si="3"/>
        <v>erlies</v>
      </c>
      <c r="I32" t="str">
        <f t="shared" si="4"/>
        <v>strong southeasterlies</v>
      </c>
    </row>
    <row r="33" spans="2:9" x14ac:dyDescent="0.25">
      <c r="B33">
        <f t="shared" si="0"/>
        <v>90</v>
      </c>
      <c r="C33">
        <f t="shared" si="1"/>
        <v>4</v>
      </c>
      <c r="D33">
        <f t="shared" si="5"/>
        <v>5</v>
      </c>
      <c r="E33">
        <f t="shared" si="6"/>
        <v>4</v>
      </c>
      <c r="F33" t="str">
        <f t="shared" si="7"/>
        <v xml:space="preserve">strong </v>
      </c>
      <c r="G33" t="str">
        <f t="shared" si="2"/>
        <v>south</v>
      </c>
      <c r="H33" t="str">
        <f t="shared" si="3"/>
        <v>erlies</v>
      </c>
      <c r="I33" t="str">
        <f t="shared" si="4"/>
        <v>strong southerlies</v>
      </c>
    </row>
    <row r="34" spans="2:9" x14ac:dyDescent="0.25">
      <c r="B34">
        <f t="shared" si="0"/>
        <v>45</v>
      </c>
      <c r="C34">
        <f t="shared" si="1"/>
        <v>4</v>
      </c>
      <c r="D34">
        <f t="shared" si="5"/>
        <v>6</v>
      </c>
      <c r="E34">
        <f t="shared" si="6"/>
        <v>4</v>
      </c>
      <c r="F34" t="str">
        <f t="shared" si="7"/>
        <v xml:space="preserve">strong </v>
      </c>
      <c r="G34" t="str">
        <f t="shared" si="2"/>
        <v>southwest</v>
      </c>
      <c r="H34" t="str">
        <f t="shared" si="3"/>
        <v>erlies</v>
      </c>
      <c r="I34" t="str">
        <f t="shared" si="4"/>
        <v>strong southwesterlies</v>
      </c>
    </row>
    <row r="35" spans="2:9" x14ac:dyDescent="0.25">
      <c r="B35">
        <f t="shared" si="0"/>
        <v>0</v>
      </c>
      <c r="C35">
        <f t="shared" si="1"/>
        <v>4</v>
      </c>
      <c r="D35">
        <f t="shared" si="5"/>
        <v>7</v>
      </c>
      <c r="E35">
        <f t="shared" si="6"/>
        <v>4</v>
      </c>
      <c r="F35" t="str">
        <f t="shared" si="7"/>
        <v xml:space="preserve">strong </v>
      </c>
      <c r="G35" t="str">
        <f t="shared" si="2"/>
        <v>west</v>
      </c>
      <c r="H35" t="str">
        <f t="shared" si="3"/>
        <v>erlies</v>
      </c>
      <c r="I35" t="str">
        <f t="shared" si="4"/>
        <v>strong westerlies</v>
      </c>
    </row>
    <row r="36" spans="2:9" x14ac:dyDescent="0.25">
      <c r="B36">
        <f t="shared" si="0"/>
        <v>-45</v>
      </c>
      <c r="C36">
        <f t="shared" si="1"/>
        <v>4</v>
      </c>
      <c r="D36">
        <f t="shared" si="5"/>
        <v>8</v>
      </c>
      <c r="E36">
        <f t="shared" si="6"/>
        <v>4</v>
      </c>
      <c r="F36" t="str">
        <f t="shared" si="7"/>
        <v xml:space="preserve">strong </v>
      </c>
      <c r="G36" t="str">
        <f t="shared" si="2"/>
        <v>northwest</v>
      </c>
      <c r="H36" t="str">
        <f t="shared" si="3"/>
        <v>erlies</v>
      </c>
      <c r="I36" t="str">
        <f t="shared" si="4"/>
        <v>strong northwesterlies</v>
      </c>
    </row>
    <row r="37" spans="2:9" x14ac:dyDescent="0.25">
      <c r="B37">
        <f t="shared" si="0"/>
        <v>270</v>
      </c>
      <c r="C37">
        <f t="shared" si="1"/>
        <v>5</v>
      </c>
      <c r="D37">
        <f t="shared" si="5"/>
        <v>1</v>
      </c>
      <c r="E37">
        <f t="shared" si="6"/>
        <v>5</v>
      </c>
      <c r="F37" t="str">
        <f t="shared" si="7"/>
        <v xml:space="preserve">gale </v>
      </c>
      <c r="G37" t="str">
        <f t="shared" si="2"/>
        <v>north</v>
      </c>
      <c r="H37" t="str">
        <f t="shared" si="3"/>
        <v>erlies</v>
      </c>
      <c r="I37" t="str">
        <f t="shared" si="4"/>
        <v>gale northerlies</v>
      </c>
    </row>
    <row r="38" spans="2:9" x14ac:dyDescent="0.25">
      <c r="B38">
        <f t="shared" si="0"/>
        <v>225</v>
      </c>
      <c r="C38">
        <f t="shared" si="1"/>
        <v>5</v>
      </c>
      <c r="D38">
        <f t="shared" si="5"/>
        <v>2</v>
      </c>
      <c r="E38">
        <f t="shared" si="6"/>
        <v>5</v>
      </c>
      <c r="F38" t="str">
        <f t="shared" si="7"/>
        <v xml:space="preserve">gale </v>
      </c>
      <c r="G38" t="str">
        <f t="shared" si="2"/>
        <v>northeast</v>
      </c>
      <c r="H38" t="str">
        <f t="shared" si="3"/>
        <v>erlies</v>
      </c>
      <c r="I38" t="str">
        <f t="shared" si="4"/>
        <v>gale northeasterlies</v>
      </c>
    </row>
    <row r="39" spans="2:9" x14ac:dyDescent="0.25">
      <c r="B39">
        <f t="shared" si="0"/>
        <v>180</v>
      </c>
      <c r="C39">
        <f t="shared" si="1"/>
        <v>5</v>
      </c>
      <c r="D39">
        <f t="shared" si="5"/>
        <v>3</v>
      </c>
      <c r="E39">
        <f t="shared" si="6"/>
        <v>5</v>
      </c>
      <c r="F39" t="str">
        <f t="shared" si="7"/>
        <v xml:space="preserve">gale </v>
      </c>
      <c r="G39" t="str">
        <f t="shared" si="2"/>
        <v>east</v>
      </c>
      <c r="H39" t="str">
        <f t="shared" si="3"/>
        <v>erlies</v>
      </c>
      <c r="I39" t="str">
        <f t="shared" si="4"/>
        <v>gale easterlies</v>
      </c>
    </row>
    <row r="40" spans="2:9" x14ac:dyDescent="0.25">
      <c r="B40">
        <f t="shared" si="0"/>
        <v>135</v>
      </c>
      <c r="C40">
        <f t="shared" si="1"/>
        <v>5</v>
      </c>
      <c r="D40">
        <f t="shared" si="5"/>
        <v>4</v>
      </c>
      <c r="E40">
        <f t="shared" si="6"/>
        <v>5</v>
      </c>
      <c r="F40" t="str">
        <f t="shared" si="7"/>
        <v xml:space="preserve">gale </v>
      </c>
      <c r="G40" t="str">
        <f t="shared" si="2"/>
        <v>southeast</v>
      </c>
      <c r="H40" t="str">
        <f t="shared" si="3"/>
        <v>erlies</v>
      </c>
      <c r="I40" t="str">
        <f t="shared" si="4"/>
        <v>gale southeasterlies</v>
      </c>
    </row>
    <row r="41" spans="2:9" x14ac:dyDescent="0.25">
      <c r="B41">
        <f t="shared" si="0"/>
        <v>90</v>
      </c>
      <c r="C41">
        <f t="shared" si="1"/>
        <v>5</v>
      </c>
      <c r="D41">
        <f t="shared" si="5"/>
        <v>5</v>
      </c>
      <c r="E41">
        <f t="shared" si="6"/>
        <v>5</v>
      </c>
      <c r="F41" t="str">
        <f t="shared" si="7"/>
        <v xml:space="preserve">gale </v>
      </c>
      <c r="G41" t="str">
        <f t="shared" si="2"/>
        <v>south</v>
      </c>
      <c r="H41" t="str">
        <f t="shared" si="3"/>
        <v>erlies</v>
      </c>
      <c r="I41" t="str">
        <f t="shared" si="4"/>
        <v>gale southerlies</v>
      </c>
    </row>
    <row r="42" spans="2:9" x14ac:dyDescent="0.25">
      <c r="B42">
        <f t="shared" si="0"/>
        <v>45</v>
      </c>
      <c r="C42">
        <f t="shared" si="1"/>
        <v>5</v>
      </c>
      <c r="D42">
        <f t="shared" si="5"/>
        <v>6</v>
      </c>
      <c r="E42">
        <f t="shared" si="6"/>
        <v>5</v>
      </c>
      <c r="F42" t="str">
        <f t="shared" si="7"/>
        <v xml:space="preserve">gale </v>
      </c>
      <c r="G42" t="str">
        <f t="shared" si="2"/>
        <v>southwest</v>
      </c>
      <c r="H42" t="str">
        <f t="shared" si="3"/>
        <v>erlies</v>
      </c>
      <c r="I42" t="str">
        <f t="shared" si="4"/>
        <v>gale southwesterlies</v>
      </c>
    </row>
    <row r="43" spans="2:9" x14ac:dyDescent="0.25">
      <c r="B43">
        <f t="shared" si="0"/>
        <v>0</v>
      </c>
      <c r="C43">
        <f t="shared" si="1"/>
        <v>5</v>
      </c>
      <c r="D43">
        <f t="shared" si="5"/>
        <v>7</v>
      </c>
      <c r="E43">
        <f t="shared" si="6"/>
        <v>5</v>
      </c>
      <c r="F43" t="str">
        <f t="shared" si="7"/>
        <v xml:space="preserve">gale </v>
      </c>
      <c r="G43" t="str">
        <f t="shared" si="2"/>
        <v>west</v>
      </c>
      <c r="H43" t="str">
        <f t="shared" si="3"/>
        <v>erlies</v>
      </c>
      <c r="I43" t="str">
        <f t="shared" si="4"/>
        <v>gale westerlies</v>
      </c>
    </row>
    <row r="44" spans="2:9" x14ac:dyDescent="0.25">
      <c r="B44">
        <f t="shared" si="0"/>
        <v>-45</v>
      </c>
      <c r="C44">
        <f t="shared" si="1"/>
        <v>5</v>
      </c>
      <c r="D44">
        <f t="shared" si="5"/>
        <v>8</v>
      </c>
      <c r="E44">
        <f t="shared" si="6"/>
        <v>5</v>
      </c>
      <c r="F44" t="str">
        <f t="shared" si="7"/>
        <v xml:space="preserve">gale </v>
      </c>
      <c r="G44" t="str">
        <f t="shared" si="2"/>
        <v>northwest</v>
      </c>
      <c r="H44" t="str">
        <f t="shared" si="3"/>
        <v>erlies</v>
      </c>
      <c r="I44" t="str">
        <f t="shared" si="4"/>
        <v>gale northwesterlies</v>
      </c>
    </row>
    <row r="45" spans="2:9" x14ac:dyDescent="0.25">
      <c r="B45">
        <f t="shared" si="0"/>
        <v>270</v>
      </c>
      <c r="C45">
        <f t="shared" si="1"/>
        <v>6</v>
      </c>
      <c r="D45">
        <f t="shared" si="5"/>
        <v>1</v>
      </c>
      <c r="E45">
        <f t="shared" si="6"/>
        <v>6</v>
      </c>
      <c r="F45" t="str">
        <f t="shared" si="7"/>
        <v xml:space="preserve">severe gale </v>
      </c>
      <c r="G45" t="str">
        <f t="shared" si="2"/>
        <v>north</v>
      </c>
      <c r="H45" t="str">
        <f t="shared" si="3"/>
        <v>erlies</v>
      </c>
      <c r="I45" t="str">
        <f t="shared" si="4"/>
        <v>severe gale northerlies</v>
      </c>
    </row>
    <row r="46" spans="2:9" x14ac:dyDescent="0.25">
      <c r="B46">
        <f t="shared" si="0"/>
        <v>225</v>
      </c>
      <c r="C46">
        <f t="shared" si="1"/>
        <v>6</v>
      </c>
      <c r="D46">
        <f t="shared" si="5"/>
        <v>2</v>
      </c>
      <c r="E46">
        <f t="shared" si="6"/>
        <v>6</v>
      </c>
      <c r="F46" t="str">
        <f t="shared" si="7"/>
        <v xml:space="preserve">severe gale </v>
      </c>
      <c r="G46" t="str">
        <f t="shared" si="2"/>
        <v>northeast</v>
      </c>
      <c r="H46" t="str">
        <f t="shared" si="3"/>
        <v>erlies</v>
      </c>
      <c r="I46" t="str">
        <f t="shared" si="4"/>
        <v>severe gale northeasterlies</v>
      </c>
    </row>
    <row r="47" spans="2:9" x14ac:dyDescent="0.25">
      <c r="B47">
        <f t="shared" si="0"/>
        <v>180</v>
      </c>
      <c r="C47">
        <f t="shared" si="1"/>
        <v>6</v>
      </c>
      <c r="D47">
        <f t="shared" si="5"/>
        <v>3</v>
      </c>
      <c r="E47">
        <f t="shared" si="6"/>
        <v>6</v>
      </c>
      <c r="F47" t="str">
        <f t="shared" si="7"/>
        <v xml:space="preserve">severe gale </v>
      </c>
      <c r="G47" t="str">
        <f t="shared" si="2"/>
        <v>east</v>
      </c>
      <c r="H47" t="str">
        <f t="shared" si="3"/>
        <v>erlies</v>
      </c>
      <c r="I47" t="str">
        <f t="shared" si="4"/>
        <v>severe gale easterlies</v>
      </c>
    </row>
    <row r="48" spans="2:9" x14ac:dyDescent="0.25">
      <c r="B48">
        <f t="shared" si="0"/>
        <v>135</v>
      </c>
      <c r="C48">
        <f t="shared" si="1"/>
        <v>6</v>
      </c>
      <c r="D48">
        <f t="shared" si="5"/>
        <v>4</v>
      </c>
      <c r="E48">
        <f t="shared" si="6"/>
        <v>6</v>
      </c>
      <c r="F48" t="str">
        <f t="shared" si="7"/>
        <v xml:space="preserve">severe gale </v>
      </c>
      <c r="G48" t="str">
        <f t="shared" si="2"/>
        <v>southeast</v>
      </c>
      <c r="H48" t="str">
        <f t="shared" si="3"/>
        <v>erlies</v>
      </c>
      <c r="I48" t="str">
        <f t="shared" si="4"/>
        <v>severe gale southeasterlies</v>
      </c>
    </row>
    <row r="49" spans="2:9" x14ac:dyDescent="0.25">
      <c r="B49">
        <f t="shared" si="0"/>
        <v>90</v>
      </c>
      <c r="C49">
        <f t="shared" si="1"/>
        <v>6</v>
      </c>
      <c r="D49">
        <f t="shared" si="5"/>
        <v>5</v>
      </c>
      <c r="E49">
        <f t="shared" si="6"/>
        <v>6</v>
      </c>
      <c r="F49" t="str">
        <f t="shared" si="7"/>
        <v xml:space="preserve">severe gale </v>
      </c>
      <c r="G49" t="str">
        <f t="shared" si="2"/>
        <v>south</v>
      </c>
      <c r="H49" t="str">
        <f t="shared" si="3"/>
        <v>erlies</v>
      </c>
      <c r="I49" t="str">
        <f t="shared" si="4"/>
        <v>severe gale southerlies</v>
      </c>
    </row>
    <row r="50" spans="2:9" x14ac:dyDescent="0.25">
      <c r="B50">
        <f t="shared" si="0"/>
        <v>45</v>
      </c>
      <c r="C50">
        <f t="shared" si="1"/>
        <v>6</v>
      </c>
      <c r="D50">
        <f t="shared" si="5"/>
        <v>6</v>
      </c>
      <c r="E50">
        <f t="shared" si="6"/>
        <v>6</v>
      </c>
      <c r="F50" t="str">
        <f t="shared" si="7"/>
        <v xml:space="preserve">severe gale </v>
      </c>
      <c r="G50" t="str">
        <f t="shared" si="2"/>
        <v>southwest</v>
      </c>
      <c r="H50" t="str">
        <f t="shared" si="3"/>
        <v>erlies</v>
      </c>
      <c r="I50" t="str">
        <f t="shared" si="4"/>
        <v>severe gale southwesterlies</v>
      </c>
    </row>
    <row r="51" spans="2:9" x14ac:dyDescent="0.25">
      <c r="B51">
        <f t="shared" si="0"/>
        <v>0</v>
      </c>
      <c r="C51">
        <f t="shared" si="1"/>
        <v>6</v>
      </c>
      <c r="D51">
        <f t="shared" si="5"/>
        <v>7</v>
      </c>
      <c r="E51">
        <f t="shared" si="6"/>
        <v>6</v>
      </c>
      <c r="F51" t="str">
        <f t="shared" si="7"/>
        <v xml:space="preserve">severe gale </v>
      </c>
      <c r="G51" t="str">
        <f t="shared" si="2"/>
        <v>west</v>
      </c>
      <c r="H51" t="str">
        <f t="shared" si="3"/>
        <v>erlies</v>
      </c>
      <c r="I51" t="str">
        <f t="shared" si="4"/>
        <v>severe gale westerlies</v>
      </c>
    </row>
    <row r="52" spans="2:9" x14ac:dyDescent="0.25">
      <c r="B52">
        <f t="shared" si="0"/>
        <v>-45</v>
      </c>
      <c r="C52">
        <f t="shared" si="1"/>
        <v>6</v>
      </c>
      <c r="D52">
        <f t="shared" si="5"/>
        <v>8</v>
      </c>
      <c r="E52">
        <f t="shared" si="6"/>
        <v>6</v>
      </c>
      <c r="F52" t="str">
        <f t="shared" si="7"/>
        <v xml:space="preserve">severe gale </v>
      </c>
      <c r="G52" t="str">
        <f t="shared" si="2"/>
        <v>northwest</v>
      </c>
      <c r="H52" t="str">
        <f t="shared" si="3"/>
        <v>erlies</v>
      </c>
      <c r="I52" t="str">
        <f t="shared" si="4"/>
        <v>severe gale northwesterlies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Weather Types</vt:lpstr>
      <vt:lpstr>Wind Types</vt:lpstr>
      <vt:lpstr>Time Functions</vt:lpstr>
      <vt:lpstr>Banned List</vt:lpstr>
      <vt:lpstr>Banned Wind List</vt:lpstr>
      <vt:lpstr>Text rules</vt:lpstr>
      <vt:lpstr>workings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Adams</dc:creator>
  <cp:lastModifiedBy>Thomas Adams</cp:lastModifiedBy>
  <dcterms:created xsi:type="dcterms:W3CDTF">2021-01-14T19:07:34Z</dcterms:created>
  <dcterms:modified xsi:type="dcterms:W3CDTF">2021-01-18T19:15:26Z</dcterms:modified>
</cp:coreProperties>
</file>