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30300" windowHeight="7185" tabRatio="288"/>
  </bookViews>
  <sheets>
    <sheet name="Data" sheetId="2" r:id="rId1"/>
    <sheet name="Plots" sheetId="3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W57" i="2" l="1"/>
  <c r="W58" i="2" l="1"/>
  <c r="D98" i="2" l="1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C98" i="2"/>
  <c r="C97" i="2"/>
  <c r="C96" i="2"/>
  <c r="C95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V64" i="2" l="1"/>
  <c r="V63" i="2"/>
  <c r="V62" i="2"/>
  <c r="V61" i="2"/>
  <c r="V60" i="2"/>
  <c r="V59" i="2"/>
  <c r="V58" i="2"/>
  <c r="V57" i="2"/>
  <c r="V56" i="2"/>
  <c r="T64" i="2"/>
  <c r="T63" i="2"/>
  <c r="T62" i="2"/>
  <c r="T61" i="2"/>
  <c r="T60" i="2"/>
  <c r="T59" i="2"/>
  <c r="T58" i="2"/>
  <c r="T57" i="2"/>
  <c r="T56" i="2"/>
  <c r="N64" i="2"/>
  <c r="N63" i="2"/>
  <c r="N62" i="2"/>
  <c r="N61" i="2"/>
  <c r="N60" i="2"/>
  <c r="N59" i="2"/>
  <c r="N58" i="2"/>
  <c r="N57" i="2"/>
  <c r="N56" i="2"/>
  <c r="L64" i="2"/>
  <c r="L63" i="2"/>
  <c r="L62" i="2"/>
  <c r="L61" i="2"/>
  <c r="L60" i="2"/>
  <c r="L59" i="2"/>
  <c r="L58" i="2"/>
  <c r="L57" i="2"/>
  <c r="L56" i="2"/>
  <c r="J64" i="2"/>
  <c r="J63" i="2"/>
  <c r="J62" i="2"/>
  <c r="J61" i="2"/>
  <c r="J60" i="2"/>
  <c r="J59" i="2"/>
  <c r="J58" i="2"/>
  <c r="J57" i="2"/>
  <c r="J56" i="2"/>
  <c r="H64" i="2"/>
  <c r="H63" i="2"/>
  <c r="H62" i="2"/>
  <c r="H61" i="2"/>
  <c r="H60" i="2"/>
  <c r="H59" i="2"/>
  <c r="H58" i="2"/>
  <c r="H57" i="2"/>
  <c r="H56" i="2"/>
  <c r="F64" i="2"/>
  <c r="F63" i="2"/>
  <c r="F62" i="2"/>
  <c r="F61" i="2"/>
  <c r="F60" i="2"/>
  <c r="F59" i="2"/>
  <c r="F58" i="2"/>
  <c r="F57" i="2"/>
  <c r="F56" i="2"/>
  <c r="D64" i="2"/>
  <c r="D63" i="2"/>
  <c r="D62" i="2"/>
  <c r="D61" i="2"/>
  <c r="D60" i="2"/>
  <c r="D59" i="2"/>
  <c r="D58" i="2"/>
  <c r="D57" i="2"/>
  <c r="D56" i="2"/>
  <c r="H39" i="2"/>
  <c r="H38" i="2"/>
  <c r="H37" i="2"/>
  <c r="H36" i="2"/>
  <c r="H35" i="2"/>
  <c r="H34" i="2"/>
  <c r="H33" i="2"/>
  <c r="H32" i="2"/>
  <c r="H31" i="2"/>
  <c r="F39" i="2"/>
  <c r="F38" i="2"/>
  <c r="F37" i="2"/>
  <c r="F36" i="2"/>
  <c r="F35" i="2"/>
  <c r="F34" i="2"/>
  <c r="F33" i="2"/>
  <c r="F32" i="2"/>
  <c r="F31" i="2"/>
  <c r="D39" i="2"/>
  <c r="D38" i="2"/>
  <c r="D37" i="2"/>
  <c r="D36" i="2"/>
  <c r="D35" i="2"/>
  <c r="D34" i="2"/>
  <c r="D33" i="2"/>
  <c r="D32" i="2"/>
  <c r="D31" i="2"/>
  <c r="G39" i="2"/>
  <c r="G38" i="2"/>
  <c r="G37" i="2"/>
  <c r="G36" i="2"/>
  <c r="G35" i="2"/>
  <c r="G34" i="2"/>
  <c r="G33" i="2"/>
  <c r="G32" i="2"/>
  <c r="G31" i="2"/>
  <c r="E39" i="2"/>
  <c r="E38" i="2"/>
  <c r="E37" i="2"/>
  <c r="E36" i="2"/>
  <c r="E35" i="2"/>
  <c r="E34" i="2"/>
  <c r="E33" i="2"/>
  <c r="E32" i="2"/>
  <c r="E31" i="2"/>
  <c r="C39" i="2"/>
  <c r="C38" i="2"/>
  <c r="C37" i="2"/>
  <c r="C36" i="2"/>
  <c r="C35" i="2"/>
  <c r="C34" i="2"/>
  <c r="C33" i="2"/>
  <c r="C32" i="2"/>
  <c r="C31" i="2"/>
  <c r="C40" i="2"/>
  <c r="U64" i="2"/>
  <c r="U63" i="2"/>
  <c r="U62" i="2"/>
  <c r="U61" i="2"/>
  <c r="U60" i="2"/>
  <c r="U59" i="2"/>
  <c r="U58" i="2"/>
  <c r="U57" i="2"/>
  <c r="U56" i="2"/>
  <c r="S64" i="2"/>
  <c r="S63" i="2"/>
  <c r="S62" i="2"/>
  <c r="S61" i="2"/>
  <c r="S60" i="2"/>
  <c r="S59" i="2"/>
  <c r="S58" i="2"/>
  <c r="S57" i="2"/>
  <c r="S56" i="2"/>
  <c r="M64" i="2"/>
  <c r="M63" i="2"/>
  <c r="M62" i="2"/>
  <c r="M61" i="2"/>
  <c r="M60" i="2"/>
  <c r="M59" i="2"/>
  <c r="M58" i="2"/>
  <c r="M57" i="2"/>
  <c r="M56" i="2"/>
  <c r="K64" i="2"/>
  <c r="K63" i="2"/>
  <c r="K62" i="2"/>
  <c r="K61" i="2"/>
  <c r="K60" i="2"/>
  <c r="K59" i="2"/>
  <c r="K58" i="2"/>
  <c r="K57" i="2"/>
  <c r="K56" i="2"/>
  <c r="I64" i="2"/>
  <c r="I63" i="2"/>
  <c r="I62" i="2"/>
  <c r="I61" i="2"/>
  <c r="I60" i="2"/>
  <c r="I59" i="2"/>
  <c r="I58" i="2"/>
  <c r="I57" i="2"/>
  <c r="I56" i="2"/>
  <c r="G64" i="2"/>
  <c r="G63" i="2"/>
  <c r="G62" i="2"/>
  <c r="G61" i="2"/>
  <c r="G60" i="2"/>
  <c r="G59" i="2"/>
  <c r="G58" i="2"/>
  <c r="G57" i="2"/>
  <c r="G56" i="2"/>
  <c r="E64" i="2"/>
  <c r="E63" i="2"/>
  <c r="E62" i="2"/>
  <c r="E61" i="2"/>
  <c r="E60" i="2"/>
  <c r="E59" i="2"/>
  <c r="E58" i="2"/>
  <c r="E57" i="2"/>
  <c r="E56" i="2"/>
  <c r="C64" i="2"/>
  <c r="C63" i="2"/>
  <c r="C62" i="2"/>
  <c r="C61" i="2"/>
  <c r="C60" i="2"/>
  <c r="C59" i="2"/>
  <c r="C58" i="2"/>
  <c r="C57" i="2"/>
  <c r="C56" i="2"/>
  <c r="T74" i="2" l="1"/>
  <c r="T73" i="2"/>
  <c r="T72" i="2"/>
  <c r="T71" i="2"/>
  <c r="T70" i="2"/>
  <c r="T69" i="2"/>
  <c r="T68" i="2"/>
  <c r="T67" i="2"/>
  <c r="T66" i="2"/>
  <c r="T65" i="2"/>
  <c r="S74" i="2"/>
  <c r="S73" i="2"/>
  <c r="S72" i="2"/>
  <c r="S71" i="2"/>
  <c r="S70" i="2"/>
  <c r="S69" i="2"/>
  <c r="S68" i="2"/>
  <c r="S67" i="2"/>
  <c r="S66" i="2"/>
  <c r="S65" i="2"/>
  <c r="V74" i="2"/>
  <c r="V73" i="2"/>
  <c r="V72" i="2"/>
  <c r="V71" i="2"/>
  <c r="V70" i="2"/>
  <c r="V69" i="2"/>
  <c r="V68" i="2"/>
  <c r="V67" i="2"/>
  <c r="V66" i="2"/>
  <c r="V65" i="2"/>
  <c r="U74" i="2"/>
  <c r="U73" i="2"/>
  <c r="U72" i="2"/>
  <c r="U71" i="2"/>
  <c r="U70" i="2"/>
  <c r="U69" i="2"/>
  <c r="U68" i="2"/>
  <c r="U67" i="2"/>
  <c r="U66" i="2"/>
  <c r="U65" i="2"/>
  <c r="N74" i="2"/>
  <c r="N73" i="2"/>
  <c r="N72" i="2"/>
  <c r="N71" i="2"/>
  <c r="N70" i="2"/>
  <c r="N69" i="2"/>
  <c r="N68" i="2"/>
  <c r="N67" i="2"/>
  <c r="N66" i="2"/>
  <c r="N65" i="2"/>
  <c r="M74" i="2"/>
  <c r="M73" i="2"/>
  <c r="M72" i="2"/>
  <c r="M71" i="2"/>
  <c r="M70" i="2"/>
  <c r="M69" i="2"/>
  <c r="M68" i="2"/>
  <c r="M67" i="2"/>
  <c r="M66" i="2"/>
  <c r="M65" i="2"/>
  <c r="L74" i="2"/>
  <c r="L73" i="2"/>
  <c r="L72" i="2"/>
  <c r="L71" i="2"/>
  <c r="L70" i="2"/>
  <c r="L69" i="2"/>
  <c r="L68" i="2"/>
  <c r="L67" i="2"/>
  <c r="L66" i="2"/>
  <c r="L65" i="2"/>
  <c r="K74" i="2"/>
  <c r="K73" i="2"/>
  <c r="K72" i="2"/>
  <c r="K71" i="2"/>
  <c r="K70" i="2"/>
  <c r="K69" i="2"/>
  <c r="K68" i="2"/>
  <c r="K67" i="2"/>
  <c r="K66" i="2"/>
  <c r="K65" i="2"/>
  <c r="J66" i="2"/>
  <c r="J74" i="2"/>
  <c r="J73" i="2"/>
  <c r="J72" i="2"/>
  <c r="J71" i="2"/>
  <c r="J70" i="2"/>
  <c r="J69" i="2"/>
  <c r="J68" i="2"/>
  <c r="J67" i="2"/>
  <c r="I74" i="2"/>
  <c r="I73" i="2"/>
  <c r="I72" i="2"/>
  <c r="I71" i="2"/>
  <c r="I70" i="2"/>
  <c r="I69" i="2"/>
  <c r="I68" i="2"/>
  <c r="I67" i="2"/>
  <c r="I66" i="2"/>
  <c r="J65" i="2"/>
  <c r="I65" i="2"/>
  <c r="X64" i="2" l="1"/>
  <c r="X56" i="2"/>
  <c r="X59" i="2"/>
  <c r="N35" i="2"/>
  <c r="L36" i="2"/>
  <c r="J37" i="2"/>
  <c r="M34" i="2"/>
  <c r="K34" i="2"/>
  <c r="I35" i="2"/>
  <c r="I32" i="2"/>
  <c r="N39" i="2"/>
  <c r="J33" i="2"/>
  <c r="M38" i="2"/>
  <c r="J32" i="2"/>
  <c r="I38" i="2"/>
  <c r="N37" i="2"/>
  <c r="J31" i="2"/>
  <c r="M36" i="2"/>
  <c r="L37" i="2"/>
  <c r="I36" i="2"/>
  <c r="X58" i="2"/>
  <c r="N34" i="2"/>
  <c r="L35" i="2"/>
  <c r="J36" i="2"/>
  <c r="M33" i="2"/>
  <c r="K33" i="2"/>
  <c r="I34" i="2"/>
  <c r="W64" i="2"/>
  <c r="W56" i="2"/>
  <c r="N32" i="2"/>
  <c r="L33" i="2"/>
  <c r="J34" i="2"/>
  <c r="M39" i="2"/>
  <c r="K31" i="2"/>
  <c r="W62" i="2"/>
  <c r="L32" i="2"/>
  <c r="I39" i="2"/>
  <c r="I31" i="2"/>
  <c r="W61" i="2"/>
  <c r="N38" i="2"/>
  <c r="L31" i="2"/>
  <c r="M37" i="2"/>
  <c r="W60" i="2"/>
  <c r="J39" i="2"/>
  <c r="K36" i="2"/>
  <c r="W59" i="2"/>
  <c r="K35" i="2"/>
  <c r="X57" i="2"/>
  <c r="N33" i="2"/>
  <c r="L34" i="2"/>
  <c r="J35" i="2"/>
  <c r="K38" i="2"/>
  <c r="M32" i="2"/>
  <c r="K32" i="2"/>
  <c r="I33" i="2"/>
  <c r="W63" i="2"/>
  <c r="M31" i="2"/>
  <c r="X63" i="2"/>
  <c r="N31" i="2"/>
  <c r="K39" i="2"/>
  <c r="X62" i="2"/>
  <c r="L39" i="2"/>
  <c r="K37" i="2"/>
  <c r="X61" i="2"/>
  <c r="L38" i="2"/>
  <c r="I37" i="2"/>
  <c r="X60" i="2"/>
  <c r="N36" i="2"/>
  <c r="J38" i="2"/>
  <c r="M35" i="2"/>
  <c r="F74" i="2"/>
  <c r="F73" i="2"/>
  <c r="F72" i="2"/>
  <c r="F71" i="2"/>
  <c r="F70" i="2"/>
  <c r="F69" i="2"/>
  <c r="F68" i="2"/>
  <c r="F67" i="2"/>
  <c r="F66" i="2"/>
  <c r="F65" i="2"/>
  <c r="E74" i="2"/>
  <c r="E73" i="2"/>
  <c r="E72" i="2"/>
  <c r="E71" i="2"/>
  <c r="E70" i="2"/>
  <c r="E69" i="2"/>
  <c r="E68" i="2"/>
  <c r="E67" i="2"/>
  <c r="E66" i="2"/>
  <c r="E65" i="2"/>
  <c r="D74" i="2"/>
  <c r="D73" i="2"/>
  <c r="D72" i="2"/>
  <c r="D71" i="2"/>
  <c r="D70" i="2"/>
  <c r="D69" i="2"/>
  <c r="D68" i="2"/>
  <c r="D67" i="2"/>
  <c r="D66" i="2"/>
  <c r="D65" i="2"/>
  <c r="C74" i="2"/>
  <c r="C73" i="2"/>
  <c r="C72" i="2"/>
  <c r="C71" i="2"/>
  <c r="C70" i="2"/>
  <c r="C69" i="2"/>
  <c r="C68" i="2"/>
  <c r="C67" i="2"/>
  <c r="C66" i="2"/>
  <c r="C65" i="2"/>
  <c r="H74" i="2"/>
  <c r="H73" i="2"/>
  <c r="H72" i="2"/>
  <c r="H71" i="2"/>
  <c r="H70" i="2"/>
  <c r="H69" i="2"/>
  <c r="H68" i="2"/>
  <c r="H67" i="2"/>
  <c r="H66" i="2"/>
  <c r="H65" i="2"/>
  <c r="G74" i="2"/>
  <c r="G73" i="2"/>
  <c r="G72" i="2"/>
  <c r="G71" i="2"/>
  <c r="G70" i="2"/>
  <c r="G69" i="2"/>
  <c r="G68" i="2"/>
  <c r="G67" i="2"/>
  <c r="G66" i="2"/>
  <c r="G65" i="2"/>
  <c r="D49" i="2"/>
  <c r="D48" i="2"/>
  <c r="D47" i="2"/>
  <c r="D46" i="2"/>
  <c r="D45" i="2"/>
  <c r="D44" i="2"/>
  <c r="D43" i="2"/>
  <c r="D42" i="2"/>
  <c r="D41" i="2"/>
  <c r="D40" i="2"/>
  <c r="H40" i="2"/>
  <c r="F49" i="2"/>
  <c r="F48" i="2"/>
  <c r="F47" i="2"/>
  <c r="F46" i="2"/>
  <c r="F45" i="2"/>
  <c r="F44" i="2"/>
  <c r="F43" i="2"/>
  <c r="F42" i="2"/>
  <c r="F41" i="2"/>
  <c r="F40" i="2"/>
  <c r="H49" i="2"/>
  <c r="H48" i="2"/>
  <c r="H47" i="2"/>
  <c r="H46" i="2"/>
  <c r="H45" i="2"/>
  <c r="H44" i="2"/>
  <c r="H43" i="2"/>
  <c r="H42" i="2"/>
  <c r="H41" i="2"/>
  <c r="E49" i="2"/>
  <c r="E48" i="2"/>
  <c r="E47" i="2"/>
  <c r="E46" i="2"/>
  <c r="E45" i="2"/>
  <c r="E44" i="2"/>
  <c r="E43" i="2"/>
  <c r="E42" i="2"/>
  <c r="E41" i="2"/>
  <c r="E40" i="2"/>
  <c r="C49" i="2"/>
  <c r="C48" i="2"/>
  <c r="C47" i="2"/>
  <c r="C46" i="2"/>
  <c r="C45" i="2"/>
  <c r="C44" i="2"/>
  <c r="C43" i="2"/>
  <c r="C42" i="2"/>
  <c r="C41" i="2"/>
  <c r="G40" i="2"/>
  <c r="G41" i="2"/>
  <c r="G42" i="2"/>
  <c r="G43" i="2"/>
  <c r="G44" i="2"/>
  <c r="G45" i="2"/>
  <c r="G46" i="2"/>
  <c r="G47" i="2"/>
  <c r="G48" i="2"/>
  <c r="G49" i="2"/>
  <c r="C94" i="2" l="1"/>
  <c r="L48" i="2"/>
  <c r="X72" i="2"/>
  <c r="W74" i="2"/>
  <c r="W66" i="2"/>
  <c r="W72" i="2"/>
  <c r="W71" i="2"/>
  <c r="W70" i="2"/>
  <c r="W69" i="2"/>
  <c r="X66" i="2"/>
  <c r="X65" i="2"/>
  <c r="X71" i="2"/>
  <c r="W73" i="2"/>
  <c r="W65" i="2"/>
  <c r="X70" i="2"/>
  <c r="X69" i="2"/>
  <c r="X68" i="2"/>
  <c r="X67" i="2"/>
  <c r="X74" i="2"/>
  <c r="W68" i="2"/>
  <c r="X73" i="2"/>
  <c r="W67" i="2"/>
  <c r="I41" i="2"/>
  <c r="I49" i="2"/>
  <c r="J47" i="2"/>
  <c r="M43" i="2"/>
  <c r="N41" i="2"/>
  <c r="I42" i="2"/>
  <c r="J40" i="2"/>
  <c r="J48" i="2"/>
  <c r="K46" i="2"/>
  <c r="M44" i="2"/>
  <c r="N42" i="2"/>
  <c r="L40" i="2"/>
  <c r="I43" i="2"/>
  <c r="J41" i="2"/>
  <c r="J49" i="2"/>
  <c r="K47" i="2"/>
  <c r="M45" i="2"/>
  <c r="N43" i="2"/>
  <c r="L41" i="2"/>
  <c r="L49" i="2"/>
  <c r="L42" i="2"/>
  <c r="L43" i="2"/>
  <c r="L44" i="2"/>
  <c r="I44" i="2"/>
  <c r="J42" i="2"/>
  <c r="K40" i="2"/>
  <c r="M46" i="2"/>
  <c r="N44" i="2"/>
  <c r="I45" i="2"/>
  <c r="J43" i="2"/>
  <c r="K41" i="2"/>
  <c r="K49" i="2"/>
  <c r="M47" i="2"/>
  <c r="N45" i="2"/>
  <c r="I46" i="2"/>
  <c r="J44" i="2"/>
  <c r="K42" i="2"/>
  <c r="M40" i="2"/>
  <c r="M48" i="2"/>
  <c r="N46" i="2"/>
  <c r="I47" i="2"/>
  <c r="J45" i="2"/>
  <c r="K43" i="2"/>
  <c r="M41" i="2"/>
  <c r="M49" i="2"/>
  <c r="N47" i="2"/>
  <c r="L45" i="2"/>
  <c r="K48" i="2"/>
  <c r="I40" i="2"/>
  <c r="I48" i="2"/>
  <c r="J46" i="2"/>
  <c r="K44" i="2"/>
  <c r="M42" i="2"/>
  <c r="N40" i="2"/>
  <c r="N48" i="2"/>
  <c r="L46" i="2"/>
  <c r="K45" i="2"/>
  <c r="N49" i="2"/>
  <c r="L47" i="2"/>
</calcChain>
</file>

<file path=xl/sharedStrings.xml><?xml version="1.0" encoding="utf-8"?>
<sst xmlns="http://schemas.openxmlformats.org/spreadsheetml/2006/main" count="58" uniqueCount="49">
  <si>
    <t>CN</t>
  </si>
  <si>
    <t>CA</t>
  </si>
  <si>
    <t>Fx</t>
  </si>
  <si>
    <t>Fy</t>
  </si>
  <si>
    <t>Fz</t>
  </si>
  <si>
    <t>Mx</t>
  </si>
  <si>
    <t>My</t>
  </si>
  <si>
    <t>Mz</t>
  </si>
  <si>
    <t>Angle of Attack (deg)</t>
  </si>
  <si>
    <t>Flow Velocity (m/s)</t>
  </si>
  <si>
    <t>Cn</t>
  </si>
  <si>
    <t>Cy</t>
  </si>
  <si>
    <t>Cx</t>
  </si>
  <si>
    <t>Cz</t>
  </si>
  <si>
    <t>Cm</t>
  </si>
  <si>
    <t>Cl</t>
  </si>
  <si>
    <t>m^2</t>
  </si>
  <si>
    <t>kg/m^3</t>
  </si>
  <si>
    <t>m</t>
  </si>
  <si>
    <t>note: model +Y axis is spacecraft +Z axis</t>
  </si>
  <si>
    <t>note: model +Z axis is spacecraft -Y axis</t>
  </si>
  <si>
    <t>note: model +X axis in negative flow direction</t>
  </si>
  <si>
    <t>Lift</t>
  </si>
  <si>
    <t>Drag</t>
  </si>
  <si>
    <t>Side</t>
  </si>
  <si>
    <t>Roll</t>
  </si>
  <si>
    <t>Pitch</t>
  </si>
  <si>
    <t>Yaw</t>
  </si>
  <si>
    <t>Air Density</t>
  </si>
  <si>
    <t>Force and Moment Coefficients in Simulation Body Frame</t>
  </si>
  <si>
    <t>CN=2N/(s*rho*v^2)</t>
  </si>
  <si>
    <t>CA=2A/(s*rho*v^2)</t>
  </si>
  <si>
    <t>CM=2*M/(s*c*rho*v^2)</t>
  </si>
  <si>
    <t>Forces in Wind Frame, Moments in Simulation Body Frame</t>
  </si>
  <si>
    <t>L=Ncos(alpha)-Asin(alpha)</t>
  </si>
  <si>
    <t>D=Nsin(alpha)+Acos(alpha)</t>
  </si>
  <si>
    <t>Ref Area</t>
  </si>
  <si>
    <t>Ref Chord</t>
  </si>
  <si>
    <t>Fy=Normal</t>
  </si>
  <si>
    <t>Fz=Side</t>
  </si>
  <si>
    <t>Fx=Axial</t>
  </si>
  <si>
    <t>Forces and Moments in CAD Model Frame</t>
  </si>
  <si>
    <t>CM</t>
  </si>
  <si>
    <t xml:space="preserve"> Axial Force</t>
  </si>
  <si>
    <t>Normal Force</t>
  </si>
  <si>
    <t>Pitching Moment</t>
  </si>
  <si>
    <t>L/D</t>
  </si>
  <si>
    <t>Ref Span</t>
  </si>
  <si>
    <t>Ref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</si>
</sst>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/>
    <xf numFmtId="164" fontId="0" fillId="0" borderId="8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/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4" fontId="0" fillId="0" borderId="14" xfId="0" applyNumberFormat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11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Forces in CAD Model Frame</a:t>
            </a:r>
          </a:p>
        </c:rich>
      </c:tx>
      <c:layout>
        <c:manualLayout>
          <c:xMode val="edge"/>
          <c:yMode val="edge"/>
          <c:x val="0.2272571145142290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03186806373612"/>
          <c:y val="0.10232648002333042"/>
          <c:w val="0.77953727240787818"/>
          <c:h val="0.75296660834062412"/>
        </c:manualLayout>
      </c:layout>
      <c:scatterChart>
        <c:scatterStyle val="smoothMarker"/>
        <c:varyColors val="0"/>
        <c:ser>
          <c:idx val="0"/>
          <c:order val="0"/>
          <c:tx>
            <c:v>Fx</c:v>
          </c:tx>
          <c:marker>
            <c:symbol val="none"/>
          </c:marker>
          <c:xVal>
            <c:numRef>
              <c:f>Data!$B$6:$B$24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Data!$C$6:$C$24</c:f>
              <c:numCache>
                <c:formatCode>General</c:formatCode>
                <c:ptCount val="19"/>
                <c:pt idx="0">
                  <c:v>-0.10447099999999999</c:v>
                </c:pt>
                <c:pt idx="1">
                  <c:v>1.19364</c:v>
                </c:pt>
                <c:pt idx="2">
                  <c:v>2.2170999999999998</c:v>
                </c:pt>
                <c:pt idx="3">
                  <c:v>2.7856399999999999</c:v>
                </c:pt>
                <c:pt idx="4">
                  <c:v>3.34918</c:v>
                </c:pt>
                <c:pt idx="5">
                  <c:v>3.6819600000000001</c:v>
                </c:pt>
                <c:pt idx="6">
                  <c:v>3.5867300000000002</c:v>
                </c:pt>
                <c:pt idx="7">
                  <c:v>3.8305600000000002</c:v>
                </c:pt>
                <c:pt idx="8">
                  <c:v>3.1903800000000002</c:v>
                </c:pt>
                <c:pt idx="9" formatCode="0.000000">
                  <c:v>2.8552399999999998</c:v>
                </c:pt>
                <c:pt idx="10" formatCode="0.000000">
                  <c:v>3.5906400000000001</c:v>
                </c:pt>
                <c:pt idx="11" formatCode="0.000000">
                  <c:v>3.87663</c:v>
                </c:pt>
                <c:pt idx="12" formatCode="0.000000">
                  <c:v>3.7295500000000001</c:v>
                </c:pt>
                <c:pt idx="13" formatCode="0.000000">
                  <c:v>3.5593499999999998</c:v>
                </c:pt>
                <c:pt idx="14" formatCode="0.000000">
                  <c:v>3.3635100000000002</c:v>
                </c:pt>
                <c:pt idx="15" formatCode="0.000000">
                  <c:v>2.5118999999999998</c:v>
                </c:pt>
                <c:pt idx="16" formatCode="0.000000">
                  <c:v>1.8047200000000001</c:v>
                </c:pt>
                <c:pt idx="17" formatCode="0.000000">
                  <c:v>0.83794400000000002</c:v>
                </c:pt>
                <c:pt idx="18" formatCode="0.000000">
                  <c:v>0.20541100000000001</c:v>
                </c:pt>
              </c:numCache>
            </c:numRef>
          </c:yVal>
          <c:smooth val="1"/>
        </c:ser>
        <c:ser>
          <c:idx val="1"/>
          <c:order val="1"/>
          <c:tx>
            <c:v>Fy</c:v>
          </c:tx>
          <c:marker>
            <c:symbol val="none"/>
          </c:marker>
          <c:xVal>
            <c:numRef>
              <c:f>Data!$B$6:$B$24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Data!$E$6:$E$24</c:f>
              <c:numCache>
                <c:formatCode>General</c:formatCode>
                <c:ptCount val="19"/>
                <c:pt idx="0">
                  <c:v>-15.7156</c:v>
                </c:pt>
                <c:pt idx="1">
                  <c:v>-15.388299999999999</c:v>
                </c:pt>
                <c:pt idx="2">
                  <c:v>-14.726000000000001</c:v>
                </c:pt>
                <c:pt idx="3">
                  <c:v>-13.5366</c:v>
                </c:pt>
                <c:pt idx="4">
                  <c:v>-12.3255</c:v>
                </c:pt>
                <c:pt idx="5">
                  <c:v>-10.714600000000001</c:v>
                </c:pt>
                <c:pt idx="6">
                  <c:v>-8.7892600000000005</c:v>
                </c:pt>
                <c:pt idx="7">
                  <c:v>-5.8566500000000001</c:v>
                </c:pt>
                <c:pt idx="8">
                  <c:v>-2.98712</c:v>
                </c:pt>
                <c:pt idx="9" formatCode="0.000000">
                  <c:v>-0.183367</c:v>
                </c:pt>
                <c:pt idx="10" formatCode="0.000000">
                  <c:v>2.4042400000000002</c:v>
                </c:pt>
                <c:pt idx="11" formatCode="0.000000">
                  <c:v>5.9095300000000002</c:v>
                </c:pt>
                <c:pt idx="12" formatCode="0.000000">
                  <c:v>9.6235999999999997</c:v>
                </c:pt>
                <c:pt idx="13" formatCode="0.000000">
                  <c:v>11.8872</c:v>
                </c:pt>
                <c:pt idx="14" formatCode="0.000000">
                  <c:v>13.6631</c:v>
                </c:pt>
                <c:pt idx="15" formatCode="0.000000">
                  <c:v>14.5373</c:v>
                </c:pt>
                <c:pt idx="16" formatCode="0.000000">
                  <c:v>15.756</c:v>
                </c:pt>
                <c:pt idx="17" formatCode="0.000000">
                  <c:v>15.914199999999999</c:v>
                </c:pt>
                <c:pt idx="18" formatCode="0.000000">
                  <c:v>16.27</c:v>
                </c:pt>
              </c:numCache>
            </c:numRef>
          </c:yVal>
          <c:smooth val="1"/>
        </c:ser>
        <c:ser>
          <c:idx val="2"/>
          <c:order val="2"/>
          <c:tx>
            <c:v>Fz</c:v>
          </c:tx>
          <c:marker>
            <c:symbol val="none"/>
          </c:marker>
          <c:xVal>
            <c:numRef>
              <c:f>Data!$B$6:$B$24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Data!$G$6:$G$24</c:f>
              <c:numCache>
                <c:formatCode>General</c:formatCode>
                <c:ptCount val="19"/>
                <c:pt idx="0">
                  <c:v>0.40852500000000003</c:v>
                </c:pt>
                <c:pt idx="1">
                  <c:v>0.39321400000000001</c:v>
                </c:pt>
                <c:pt idx="2">
                  <c:v>0.23774500000000001</c:v>
                </c:pt>
                <c:pt idx="3">
                  <c:v>0.11582099999999999</c:v>
                </c:pt>
                <c:pt idx="4">
                  <c:v>0.153416</c:v>
                </c:pt>
                <c:pt idx="5">
                  <c:v>4.17043E-2</c:v>
                </c:pt>
                <c:pt idx="6">
                  <c:v>-3.70259E-2</c:v>
                </c:pt>
                <c:pt idx="7">
                  <c:v>3.27041E-2</c:v>
                </c:pt>
                <c:pt idx="8">
                  <c:v>4.2394899999999999E-2</c:v>
                </c:pt>
                <c:pt idx="9" formatCode="0.000000">
                  <c:v>-1.0130200000000001E-2</c:v>
                </c:pt>
                <c:pt idx="10" formatCode="0.000000">
                  <c:v>5.7046699999999999E-2</c:v>
                </c:pt>
                <c:pt idx="11" formatCode="0.000000">
                  <c:v>-3.05946E-2</c:v>
                </c:pt>
                <c:pt idx="12" formatCode="0.000000">
                  <c:v>8.0971600000000005E-2</c:v>
                </c:pt>
                <c:pt idx="13" formatCode="0.000000">
                  <c:v>6.4151E-2</c:v>
                </c:pt>
                <c:pt idx="14" formatCode="0.000000">
                  <c:v>0.100534</c:v>
                </c:pt>
                <c:pt idx="15" formatCode="0.000000">
                  <c:v>-6.8353499999999998E-2</c:v>
                </c:pt>
                <c:pt idx="16" formatCode="0.000000">
                  <c:v>-8.2677600000000004E-2</c:v>
                </c:pt>
                <c:pt idx="17" formatCode="0.000000">
                  <c:v>2.3060199999999999E-2</c:v>
                </c:pt>
                <c:pt idx="18" formatCode="0.000000">
                  <c:v>0.1045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33152"/>
        <c:axId val="77633728"/>
      </c:scatterChart>
      <c:valAx>
        <c:axId val="77633152"/>
        <c:scaling>
          <c:orientation val="minMax"/>
          <c:max val="90"/>
          <c:min val="-9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of Attack,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580169381661298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77633728"/>
        <c:crosses val="autoZero"/>
        <c:crossBetween val="midCat"/>
        <c:majorUnit val="10"/>
        <c:minorUnit val="10"/>
      </c:valAx>
      <c:valAx>
        <c:axId val="7763372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Aero</a:t>
                </a:r>
                <a:r>
                  <a:rPr lang="en-US" baseline="0"/>
                  <a:t> Forces,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5556244445822229E-3"/>
              <c:y val="0.32038385826771654"/>
            </c:manualLayout>
          </c:layout>
          <c:overlay val="0"/>
        </c:title>
        <c:numFmt formatCode="0.0" sourceLinked="0"/>
        <c:majorTickMark val="out"/>
        <c:minorTickMark val="none"/>
        <c:tickLblPos val="low"/>
        <c:crossAx val="77633152"/>
        <c:crosses val="autoZero"/>
        <c:crossBetween val="midCat"/>
        <c:majorUnit val="5"/>
        <c:minorUnit val="5"/>
      </c:valAx>
    </c:plotArea>
    <c:legend>
      <c:legendPos val="r"/>
      <c:layout>
        <c:manualLayout>
          <c:xMode val="edge"/>
          <c:yMode val="edge"/>
          <c:x val="0.89592886519106374"/>
          <c:y val="0.2719965733449986"/>
          <c:w val="0.10267737202141071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Moments in CAD Model Frame,</a:t>
            </a:r>
            <a:r>
              <a:rPr lang="en-US" baseline="0"/>
              <a:t> 5m/s</a:t>
            </a:r>
            <a:endParaRPr lang="en-US"/>
          </a:p>
        </c:rich>
      </c:tx>
      <c:layout>
        <c:manualLayout>
          <c:xMode val="edge"/>
          <c:yMode val="edge"/>
          <c:x val="0.1239302523802560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03186806373612"/>
          <c:y val="0.10232648002333042"/>
          <c:w val="0.77953727240787818"/>
          <c:h val="0.75296660834062412"/>
        </c:manualLayout>
      </c:layout>
      <c:scatterChart>
        <c:scatterStyle val="smoothMarker"/>
        <c:varyColors val="0"/>
        <c:ser>
          <c:idx val="0"/>
          <c:order val="0"/>
          <c:tx>
            <c:v>Mx</c:v>
          </c:tx>
          <c:marker>
            <c:symbol val="none"/>
          </c:marker>
          <c:xVal>
            <c:numRef>
              <c:f>Data!$B$6:$B$24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Data!$I$6:$I$24</c:f>
              <c:numCache>
                <c:formatCode>General</c:formatCode>
                <c:ptCount val="19"/>
                <c:pt idx="0">
                  <c:v>-7.5155400000000002E-3</c:v>
                </c:pt>
                <c:pt idx="1">
                  <c:v>1.7844100000000002E-2</c:v>
                </c:pt>
                <c:pt idx="2">
                  <c:v>-1.7710899999999999E-3</c:v>
                </c:pt>
                <c:pt idx="3">
                  <c:v>-1.9580199999999999E-2</c:v>
                </c:pt>
                <c:pt idx="4">
                  <c:v>1.9778E-2</c:v>
                </c:pt>
                <c:pt idx="5">
                  <c:v>9.9834500000000007E-2</c:v>
                </c:pt>
                <c:pt idx="6">
                  <c:v>8.8184500000000002E-3</c:v>
                </c:pt>
                <c:pt idx="7">
                  <c:v>-3.7432E-2</c:v>
                </c:pt>
                <c:pt idx="8">
                  <c:v>-1.51796E-2</c:v>
                </c:pt>
                <c:pt idx="9" formatCode="0.000000">
                  <c:v>-5.8536100000000004E-3</c:v>
                </c:pt>
                <c:pt idx="10" formatCode="0.000000">
                  <c:v>-1.03946E-2</c:v>
                </c:pt>
                <c:pt idx="11" formatCode="0.000000">
                  <c:v>1.2191199999999999E-2</c:v>
                </c:pt>
                <c:pt idx="12" formatCode="0.000000">
                  <c:v>-1.0887300000000001E-2</c:v>
                </c:pt>
                <c:pt idx="13" formatCode="0.000000">
                  <c:v>-3.6751300000000001E-2</c:v>
                </c:pt>
                <c:pt idx="14" formatCode="0.000000">
                  <c:v>-1.50948E-2</c:v>
                </c:pt>
                <c:pt idx="15" formatCode="0.000000">
                  <c:v>-5.3085800000000002E-3</c:v>
                </c:pt>
                <c:pt idx="16" formatCode="0.000000">
                  <c:v>-1.32504E-3</c:v>
                </c:pt>
                <c:pt idx="17" formatCode="0.000000">
                  <c:v>-8.6558999999999996E-4</c:v>
                </c:pt>
                <c:pt idx="18" formatCode="0.000000">
                  <c:v>-4.8957199999999999E-2</c:v>
                </c:pt>
              </c:numCache>
            </c:numRef>
          </c:yVal>
          <c:smooth val="1"/>
        </c:ser>
        <c:ser>
          <c:idx val="1"/>
          <c:order val="1"/>
          <c:tx>
            <c:v>My</c:v>
          </c:tx>
          <c:marker>
            <c:symbol val="none"/>
          </c:marker>
          <c:xVal>
            <c:numRef>
              <c:f>Data!$B$6:$B$24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Data!$K$6:$K$24</c:f>
              <c:numCache>
                <c:formatCode>General</c:formatCode>
                <c:ptCount val="19"/>
                <c:pt idx="0">
                  <c:v>-8.5490300000000009E-3</c:v>
                </c:pt>
                <c:pt idx="1">
                  <c:v>-1.8538499999999999E-2</c:v>
                </c:pt>
                <c:pt idx="2">
                  <c:v>-9.8486200000000006E-3</c:v>
                </c:pt>
                <c:pt idx="3">
                  <c:v>1.61227E-2</c:v>
                </c:pt>
                <c:pt idx="4">
                  <c:v>2.14116E-3</c:v>
                </c:pt>
                <c:pt idx="5">
                  <c:v>1.8570400000000001E-2</c:v>
                </c:pt>
                <c:pt idx="6">
                  <c:v>-1.07776E-2</c:v>
                </c:pt>
                <c:pt idx="7">
                  <c:v>-1.0112400000000001E-3</c:v>
                </c:pt>
                <c:pt idx="8">
                  <c:v>-3.4974300000000002E-3</c:v>
                </c:pt>
                <c:pt idx="9" formatCode="0.000000">
                  <c:v>-7.89312E-3</c:v>
                </c:pt>
                <c:pt idx="10" formatCode="0.000000">
                  <c:v>-7.3972899999999999E-3</c:v>
                </c:pt>
                <c:pt idx="11" formatCode="0.000000">
                  <c:v>-1.0564199999999999E-2</c:v>
                </c:pt>
                <c:pt idx="12" formatCode="0.000000">
                  <c:v>-3.3630999999999999E-3</c:v>
                </c:pt>
                <c:pt idx="13" formatCode="0.000000">
                  <c:v>-2.5125999999999999E-2</c:v>
                </c:pt>
                <c:pt idx="14" formatCode="0.000000">
                  <c:v>7.9281100000000004E-3</c:v>
                </c:pt>
                <c:pt idx="15" formatCode="0.000000">
                  <c:v>1.85016E-2</c:v>
                </c:pt>
                <c:pt idx="16" formatCode="0.000000">
                  <c:v>-3.4961899999999997E-2</c:v>
                </c:pt>
                <c:pt idx="17" formatCode="0.000000">
                  <c:v>-3.43047E-2</c:v>
                </c:pt>
                <c:pt idx="18" formatCode="0.000000">
                  <c:v>-2.94203E-3</c:v>
                </c:pt>
              </c:numCache>
            </c:numRef>
          </c:yVal>
          <c:smooth val="1"/>
        </c:ser>
        <c:ser>
          <c:idx val="2"/>
          <c:order val="2"/>
          <c:tx>
            <c:v>Mz</c:v>
          </c:tx>
          <c:marker>
            <c:symbol val="none"/>
          </c:marker>
          <c:xVal>
            <c:numRef>
              <c:f>Data!$B$6:$B$24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Data!$M$6:$M$24</c:f>
              <c:numCache>
                <c:formatCode>General</c:formatCode>
                <c:ptCount val="19"/>
                <c:pt idx="0">
                  <c:v>-1.2010099999999999E-2</c:v>
                </c:pt>
                <c:pt idx="1">
                  <c:v>0.67720400000000003</c:v>
                </c:pt>
                <c:pt idx="2">
                  <c:v>1.3305199999999999</c:v>
                </c:pt>
                <c:pt idx="3">
                  <c:v>1.7707599999999999</c:v>
                </c:pt>
                <c:pt idx="4">
                  <c:v>2.0717099999999999</c:v>
                </c:pt>
                <c:pt idx="5">
                  <c:v>1.99587</c:v>
                </c:pt>
                <c:pt idx="6">
                  <c:v>1.8113699999999999</c:v>
                </c:pt>
                <c:pt idx="7">
                  <c:v>1.4497199999999999</c:v>
                </c:pt>
                <c:pt idx="8">
                  <c:v>0.91290800000000005</c:v>
                </c:pt>
                <c:pt idx="9" formatCode="0.000000">
                  <c:v>7.89312E-3</c:v>
                </c:pt>
                <c:pt idx="10" formatCode="0.000000">
                  <c:v>-0.79472900000000002</c:v>
                </c:pt>
                <c:pt idx="11" formatCode="0.000000">
                  <c:v>-1.4267099999999999</c:v>
                </c:pt>
                <c:pt idx="12" formatCode="0.000000">
                  <c:v>-1.78529</c:v>
                </c:pt>
                <c:pt idx="13" formatCode="0.000000">
                  <c:v>-1.99309</c:v>
                </c:pt>
                <c:pt idx="14" formatCode="0.000000">
                  <c:v>-1.97018</c:v>
                </c:pt>
                <c:pt idx="15" formatCode="0.000000">
                  <c:v>-1.6806300000000001</c:v>
                </c:pt>
                <c:pt idx="16" formatCode="0.000000">
                  <c:v>-1.2633099999999999</c:v>
                </c:pt>
                <c:pt idx="17" formatCode="0.000000">
                  <c:v>-0.67873300000000003</c:v>
                </c:pt>
                <c:pt idx="18" formatCode="0.000000">
                  <c:v>-4.2093100000000001E-2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37856"/>
        <c:axId val="155338432"/>
      </c:scatterChart>
      <c:valAx>
        <c:axId val="155337856"/>
        <c:scaling>
          <c:orientation val="minMax"/>
          <c:max val="90"/>
          <c:min val="-9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of Attack,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580169381661298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155338432"/>
        <c:crosses val="autoZero"/>
        <c:crossBetween val="midCat"/>
        <c:majorUnit val="10"/>
        <c:minorUnit val="10"/>
      </c:valAx>
      <c:valAx>
        <c:axId val="15533843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Aero</a:t>
                </a:r>
                <a:r>
                  <a:rPr lang="en-US" baseline="0"/>
                  <a:t> Moments, Nm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5556244445822229E-3"/>
              <c:y val="0.32038385826771654"/>
            </c:manualLayout>
          </c:layout>
          <c:overlay val="0"/>
        </c:title>
        <c:numFmt formatCode="0.0" sourceLinked="0"/>
        <c:majorTickMark val="out"/>
        <c:minorTickMark val="none"/>
        <c:tickLblPos val="low"/>
        <c:crossAx val="155337856"/>
        <c:crosses val="autoZero"/>
        <c:crossBetween val="midCat"/>
        <c:majorUnit val="0.5"/>
        <c:minorUnit val="0.5"/>
      </c:valAx>
    </c:plotArea>
    <c:legend>
      <c:legendPos val="r"/>
      <c:layout>
        <c:manualLayout>
          <c:xMode val="edge"/>
          <c:yMode val="edge"/>
          <c:x val="0.8828733542570768"/>
          <c:y val="0.30723680373286671"/>
          <c:w val="0.11712664574292314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Forces in CAD Model Frame,</a:t>
            </a:r>
            <a:r>
              <a:rPr lang="en-US" baseline="0"/>
              <a:t> </a:t>
            </a:r>
            <a:r>
              <a:rPr lang="en-US"/>
              <a:t>10m/s</a:t>
            </a:r>
          </a:p>
        </c:rich>
      </c:tx>
      <c:layout>
        <c:manualLayout>
          <c:xMode val="edge"/>
          <c:yMode val="edge"/>
          <c:x val="0.1239302523802560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03186806373612"/>
          <c:y val="0.10232648002333042"/>
          <c:w val="0.77953727240787818"/>
          <c:h val="0.75296660834062412"/>
        </c:manualLayout>
      </c:layout>
      <c:scatterChart>
        <c:scatterStyle val="smoothMarker"/>
        <c:varyColors val="0"/>
        <c:ser>
          <c:idx val="0"/>
          <c:order val="0"/>
          <c:tx>
            <c:v>Fx</c:v>
          </c:tx>
          <c:marker>
            <c:symbol val="none"/>
          </c:marker>
          <c:xVal>
            <c:numRef>
              <c:f>Data!$B$6:$B$24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Data!$D$6:$D$24</c:f>
              <c:numCache>
                <c:formatCode>General</c:formatCode>
                <c:ptCount val="19"/>
                <c:pt idx="0">
                  <c:v>0.65493299999999999</c:v>
                </c:pt>
                <c:pt idx="1">
                  <c:v>4.5879700000000003</c:v>
                </c:pt>
                <c:pt idx="2">
                  <c:v>9.0819299999999998</c:v>
                </c:pt>
                <c:pt idx="3">
                  <c:v>11.3752</c:v>
                </c:pt>
                <c:pt idx="4">
                  <c:v>13.192399999999999</c:v>
                </c:pt>
                <c:pt idx="5">
                  <c:v>14.5129</c:v>
                </c:pt>
                <c:pt idx="6">
                  <c:v>14.967000000000001</c:v>
                </c:pt>
                <c:pt idx="7">
                  <c:v>15.7951</c:v>
                </c:pt>
                <c:pt idx="8">
                  <c:v>13.279199999999999</c:v>
                </c:pt>
                <c:pt idx="9" formatCode="0.000000">
                  <c:v>11.374700000000001</c:v>
                </c:pt>
                <c:pt idx="10" formatCode="0.000000">
                  <c:v>14.6599</c:v>
                </c:pt>
                <c:pt idx="11" formatCode="0.000000">
                  <c:v>15.5449</c:v>
                </c:pt>
                <c:pt idx="12" formatCode="0.000000">
                  <c:v>15.7479</c:v>
                </c:pt>
                <c:pt idx="13" formatCode="0.000000">
                  <c:v>14.5219</c:v>
                </c:pt>
                <c:pt idx="14" formatCode="0.000000">
                  <c:v>13.4214</c:v>
                </c:pt>
                <c:pt idx="15" formatCode="0.000000">
                  <c:v>10.332599999999999</c:v>
                </c:pt>
                <c:pt idx="16" formatCode="0.000000">
                  <c:v>7.3448900000000004</c:v>
                </c:pt>
                <c:pt idx="17" formatCode="0.000000">
                  <c:v>4.1750400000000001</c:v>
                </c:pt>
                <c:pt idx="18" formatCode="0.000000">
                  <c:v>0.11405800000000001</c:v>
                </c:pt>
              </c:numCache>
            </c:numRef>
          </c:yVal>
          <c:smooth val="1"/>
        </c:ser>
        <c:ser>
          <c:idx val="1"/>
          <c:order val="1"/>
          <c:tx>
            <c:v>Fy</c:v>
          </c:tx>
          <c:marker>
            <c:symbol val="none"/>
          </c:marker>
          <c:xVal>
            <c:numRef>
              <c:f>Data!$B$6:$B$24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Data!$F$6:$F$24</c:f>
              <c:numCache>
                <c:formatCode>General</c:formatCode>
                <c:ptCount val="19"/>
                <c:pt idx="0">
                  <c:v>-65.146299999999997</c:v>
                </c:pt>
                <c:pt idx="1">
                  <c:v>-63.622599999999998</c:v>
                </c:pt>
                <c:pt idx="2">
                  <c:v>-60.176099999999998</c:v>
                </c:pt>
                <c:pt idx="3">
                  <c:v>-54.940199999999997</c:v>
                </c:pt>
                <c:pt idx="4">
                  <c:v>-50.9818</c:v>
                </c:pt>
                <c:pt idx="5">
                  <c:v>-44.928400000000003</c:v>
                </c:pt>
                <c:pt idx="6">
                  <c:v>-35.834600000000002</c:v>
                </c:pt>
                <c:pt idx="7">
                  <c:v>-24.892099999999999</c:v>
                </c:pt>
                <c:pt idx="8">
                  <c:v>-12.703200000000001</c:v>
                </c:pt>
                <c:pt idx="9" formatCode="0.000000">
                  <c:v>-0.368419</c:v>
                </c:pt>
                <c:pt idx="10" formatCode="0.000000">
                  <c:v>10.4924</c:v>
                </c:pt>
                <c:pt idx="11" formatCode="0.000000">
                  <c:v>24.8277</c:v>
                </c:pt>
                <c:pt idx="12" formatCode="0.000000">
                  <c:v>38.747900000000001</c:v>
                </c:pt>
                <c:pt idx="13" formatCode="0.000000">
                  <c:v>48.570500000000003</c:v>
                </c:pt>
                <c:pt idx="14" formatCode="0.000000">
                  <c:v>54.184399999999997</c:v>
                </c:pt>
                <c:pt idx="15" formatCode="0.000000">
                  <c:v>58.736499999999999</c:v>
                </c:pt>
                <c:pt idx="16" formatCode="0.000000">
                  <c:v>62.880899999999997</c:v>
                </c:pt>
                <c:pt idx="17" formatCode="0.000000">
                  <c:v>65.625600000000006</c:v>
                </c:pt>
                <c:pt idx="18" formatCode="0.000000">
                  <c:v>66.936199999999999</c:v>
                </c:pt>
              </c:numCache>
            </c:numRef>
          </c:yVal>
          <c:smooth val="1"/>
        </c:ser>
        <c:ser>
          <c:idx val="2"/>
          <c:order val="2"/>
          <c:tx>
            <c:v>Fz</c:v>
          </c:tx>
          <c:marker>
            <c:symbol val="none"/>
          </c:marker>
          <c:xVal>
            <c:numRef>
              <c:f>Data!$B$6:$B$24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Data!$H$6:$H$24</c:f>
              <c:numCache>
                <c:formatCode>General</c:formatCode>
                <c:ptCount val="19"/>
                <c:pt idx="0">
                  <c:v>-0.35305399999999998</c:v>
                </c:pt>
                <c:pt idx="1">
                  <c:v>0.25509100000000001</c:v>
                </c:pt>
                <c:pt idx="2">
                  <c:v>-0.341729</c:v>
                </c:pt>
                <c:pt idx="3">
                  <c:v>0.961619</c:v>
                </c:pt>
                <c:pt idx="4">
                  <c:v>0.201873</c:v>
                </c:pt>
                <c:pt idx="5">
                  <c:v>0.59154499999999999</c:v>
                </c:pt>
                <c:pt idx="6">
                  <c:v>0.102353</c:v>
                </c:pt>
                <c:pt idx="7">
                  <c:v>-0.59750899999999996</c:v>
                </c:pt>
                <c:pt idx="8">
                  <c:v>0.12760199999999999</c:v>
                </c:pt>
                <c:pt idx="9" formatCode="0.000000">
                  <c:v>-6.7801399999999996E-3</c:v>
                </c:pt>
                <c:pt idx="10" formatCode="0.000000">
                  <c:v>6.3885399999999995E-2</c:v>
                </c:pt>
                <c:pt idx="11" formatCode="0.000000">
                  <c:v>8.49303E-2</c:v>
                </c:pt>
                <c:pt idx="12" formatCode="0.000000">
                  <c:v>-0.12697600000000001</c:v>
                </c:pt>
                <c:pt idx="13" formatCode="0.000000">
                  <c:v>6.2911800000000004E-2</c:v>
                </c:pt>
                <c:pt idx="14" formatCode="0.000000">
                  <c:v>0.40405600000000003</c:v>
                </c:pt>
                <c:pt idx="15" formatCode="0.000000">
                  <c:v>0.67542500000000005</c:v>
                </c:pt>
                <c:pt idx="16" formatCode="0.000000">
                  <c:v>0.227074</c:v>
                </c:pt>
                <c:pt idx="17" formatCode="0.000000">
                  <c:v>-0.92232000000000003</c:v>
                </c:pt>
                <c:pt idx="18" formatCode="0.000000">
                  <c:v>-2.6630500000000001E-3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40736"/>
        <c:axId val="155341312"/>
      </c:scatterChart>
      <c:valAx>
        <c:axId val="155340736"/>
        <c:scaling>
          <c:orientation val="minMax"/>
          <c:max val="90"/>
          <c:min val="-9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of Attack,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580169381661298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155341312"/>
        <c:crosses val="autoZero"/>
        <c:crossBetween val="midCat"/>
        <c:majorUnit val="10"/>
        <c:minorUnit val="10"/>
      </c:valAx>
      <c:valAx>
        <c:axId val="15534131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Aero</a:t>
                </a:r>
                <a:r>
                  <a:rPr lang="en-US" baseline="0"/>
                  <a:t> Forces,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5556244445822229E-3"/>
              <c:y val="0.32038385826771654"/>
            </c:manualLayout>
          </c:layout>
          <c:overlay val="0"/>
        </c:title>
        <c:numFmt formatCode="0.0" sourceLinked="0"/>
        <c:majorTickMark val="out"/>
        <c:minorTickMark val="none"/>
        <c:tickLblPos val="low"/>
        <c:crossAx val="155340736"/>
        <c:crosses val="autoZero"/>
        <c:crossBetween val="midCat"/>
        <c:minorUnit val="20"/>
      </c:valAx>
    </c:plotArea>
    <c:legend>
      <c:legendPos val="r"/>
      <c:layout>
        <c:manualLayout>
          <c:xMode val="edge"/>
          <c:yMode val="edge"/>
          <c:x val="0.89592886519106374"/>
          <c:y val="0.2719965733449986"/>
          <c:w val="0.10407125312686251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Moments in CAD Model Frame,</a:t>
            </a:r>
            <a:r>
              <a:rPr lang="en-US" baseline="0"/>
              <a:t> 10m/s</a:t>
            </a:r>
            <a:endParaRPr lang="en-US"/>
          </a:p>
        </c:rich>
      </c:tx>
      <c:layout>
        <c:manualLayout>
          <c:xMode val="edge"/>
          <c:yMode val="edge"/>
          <c:x val="0.1239302523802560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03186806373612"/>
          <c:y val="0.10232648002333042"/>
          <c:w val="0.77953727240787818"/>
          <c:h val="0.75296660834062412"/>
        </c:manualLayout>
      </c:layout>
      <c:scatterChart>
        <c:scatterStyle val="smoothMarker"/>
        <c:varyColors val="0"/>
        <c:ser>
          <c:idx val="0"/>
          <c:order val="0"/>
          <c:tx>
            <c:v>Mx</c:v>
          </c:tx>
          <c:marker>
            <c:symbol val="none"/>
          </c:marker>
          <c:xVal>
            <c:numRef>
              <c:f>Data!$B$6:$B$24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Data!$J$6:$J$24</c:f>
              <c:numCache>
                <c:formatCode>General</c:formatCode>
                <c:ptCount val="19"/>
                <c:pt idx="0">
                  <c:v>-4.6993899999999998E-2</c:v>
                </c:pt>
                <c:pt idx="1">
                  <c:v>-1.17555E-2</c:v>
                </c:pt>
                <c:pt idx="2">
                  <c:v>-0.100358</c:v>
                </c:pt>
                <c:pt idx="3">
                  <c:v>8.5740800000000006E-2</c:v>
                </c:pt>
                <c:pt idx="4">
                  <c:v>0.16783999999999999</c:v>
                </c:pt>
                <c:pt idx="5">
                  <c:v>0.25477699999999998</c:v>
                </c:pt>
                <c:pt idx="6">
                  <c:v>-0.18939600000000001</c:v>
                </c:pt>
                <c:pt idx="7">
                  <c:v>0.14612900000000001</c:v>
                </c:pt>
                <c:pt idx="8">
                  <c:v>2.1551899999999999E-2</c:v>
                </c:pt>
                <c:pt idx="9" formatCode="0.000000">
                  <c:v>-1.7524499999999998E-2</c:v>
                </c:pt>
                <c:pt idx="10" formatCode="0.000000">
                  <c:v>7.4209600000000001E-2</c:v>
                </c:pt>
                <c:pt idx="11" formatCode="0.000000">
                  <c:v>0.165959</c:v>
                </c:pt>
                <c:pt idx="12" formatCode="0.000000">
                  <c:v>-2.24256E-2</c:v>
                </c:pt>
                <c:pt idx="13" formatCode="0.000000">
                  <c:v>6.7438200000000004E-2</c:v>
                </c:pt>
                <c:pt idx="14" formatCode="0.000000">
                  <c:v>4.2953699999999997E-2</c:v>
                </c:pt>
                <c:pt idx="15" formatCode="0.000000">
                  <c:v>-1.4689099999999999E-3</c:v>
                </c:pt>
                <c:pt idx="16" formatCode="0.000000">
                  <c:v>4.4498099999999999E-2</c:v>
                </c:pt>
                <c:pt idx="17" formatCode="0.000000">
                  <c:v>2.78797E-2</c:v>
                </c:pt>
                <c:pt idx="18" formatCode="0.000000">
                  <c:v>-9.9094600000000005E-2</c:v>
                </c:pt>
              </c:numCache>
            </c:numRef>
          </c:yVal>
          <c:smooth val="1"/>
        </c:ser>
        <c:ser>
          <c:idx val="1"/>
          <c:order val="1"/>
          <c:tx>
            <c:v>My</c:v>
          </c:tx>
          <c:marker>
            <c:symbol val="none"/>
          </c:marker>
          <c:xVal>
            <c:numRef>
              <c:f>Data!$B$6:$B$24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Data!$L$6:$L$24</c:f>
              <c:numCache>
                <c:formatCode>General</c:formatCode>
                <c:ptCount val="19"/>
                <c:pt idx="0">
                  <c:v>-0.13333</c:v>
                </c:pt>
                <c:pt idx="1">
                  <c:v>-6.9769899999999996E-2</c:v>
                </c:pt>
                <c:pt idx="2">
                  <c:v>9.6386700000000006E-2</c:v>
                </c:pt>
                <c:pt idx="3">
                  <c:v>-5.8862900000000003E-2</c:v>
                </c:pt>
                <c:pt idx="4">
                  <c:v>8.8536100000000006E-2</c:v>
                </c:pt>
                <c:pt idx="5">
                  <c:v>2.5444000000000001E-2</c:v>
                </c:pt>
                <c:pt idx="6">
                  <c:v>3.6414099999999998E-2</c:v>
                </c:pt>
                <c:pt idx="7">
                  <c:v>-5.6343999999999998E-2</c:v>
                </c:pt>
                <c:pt idx="8">
                  <c:v>-7.8898900000000001E-3</c:v>
                </c:pt>
                <c:pt idx="9" formatCode="0.000000">
                  <c:v>3.8931899999999999E-3</c:v>
                </c:pt>
                <c:pt idx="10" formatCode="0.000000">
                  <c:v>1.8333700000000001E-2</c:v>
                </c:pt>
                <c:pt idx="11" formatCode="0.000000">
                  <c:v>5.1966499999999999E-2</c:v>
                </c:pt>
                <c:pt idx="12" formatCode="0.000000">
                  <c:v>-9.8008600000000001E-2</c:v>
                </c:pt>
                <c:pt idx="13" formatCode="0.000000">
                  <c:v>-8.5335900000000006E-3</c:v>
                </c:pt>
                <c:pt idx="14" formatCode="0.000000">
                  <c:v>-8.6482100000000006E-2</c:v>
                </c:pt>
                <c:pt idx="15" formatCode="0.000000">
                  <c:v>-9.84522E-3</c:v>
                </c:pt>
                <c:pt idx="16" formatCode="0.000000">
                  <c:v>-3.3012699999999999E-2</c:v>
                </c:pt>
                <c:pt idx="17" formatCode="0.000000">
                  <c:v>-3.1019999999999999E-2</c:v>
                </c:pt>
                <c:pt idx="18" formatCode="0.000000">
                  <c:v>-8.5463399999999995E-2</c:v>
                </c:pt>
              </c:numCache>
            </c:numRef>
          </c:yVal>
          <c:smooth val="1"/>
        </c:ser>
        <c:ser>
          <c:idx val="2"/>
          <c:order val="2"/>
          <c:tx>
            <c:v>Mz</c:v>
          </c:tx>
          <c:marker>
            <c:symbol val="none"/>
          </c:marker>
          <c:xVal>
            <c:numRef>
              <c:f>Data!$B$6:$B$24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Data!$N$6:$N$24</c:f>
              <c:numCache>
                <c:formatCode>General</c:formatCode>
                <c:ptCount val="19"/>
                <c:pt idx="0">
                  <c:v>-0.140398</c:v>
                </c:pt>
                <c:pt idx="1">
                  <c:v>2.7003699999999999</c:v>
                </c:pt>
                <c:pt idx="2">
                  <c:v>5.3009399999999998</c:v>
                </c:pt>
                <c:pt idx="3">
                  <c:v>7.0496299999999996</c:v>
                </c:pt>
                <c:pt idx="4">
                  <c:v>8.0837699999999995</c:v>
                </c:pt>
                <c:pt idx="5">
                  <c:v>7.8492199999999999</c:v>
                </c:pt>
                <c:pt idx="6">
                  <c:v>7.4644199999999996</c:v>
                </c:pt>
                <c:pt idx="7">
                  <c:v>5.7490399999999999</c:v>
                </c:pt>
                <c:pt idx="8">
                  <c:v>3.82084</c:v>
                </c:pt>
                <c:pt idx="9" formatCode="0.000000">
                  <c:v>9.5163499999999998E-2</c:v>
                </c:pt>
                <c:pt idx="10" formatCode="0.000000">
                  <c:v>-3.0596999999999999</c:v>
                </c:pt>
                <c:pt idx="11" formatCode="0.000000">
                  <c:v>-5.4823199999999996</c:v>
                </c:pt>
                <c:pt idx="12" formatCode="0.000000">
                  <c:v>-6.9814699999999998</c:v>
                </c:pt>
                <c:pt idx="13" formatCode="0.000000">
                  <c:v>-7.8158300000000001</c:v>
                </c:pt>
                <c:pt idx="14" formatCode="0.000000">
                  <c:v>-7.9828999999999999</c:v>
                </c:pt>
                <c:pt idx="15" formatCode="0.000000">
                  <c:v>-6.8571400000000002</c:v>
                </c:pt>
                <c:pt idx="16" formatCode="0.000000">
                  <c:v>-4.8293400000000002</c:v>
                </c:pt>
                <c:pt idx="17" formatCode="0.000000">
                  <c:v>-2.9132199999999999</c:v>
                </c:pt>
                <c:pt idx="18" formatCode="0.000000">
                  <c:v>8.6466000000000001E-2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43616"/>
        <c:axId val="155344192"/>
      </c:scatterChart>
      <c:valAx>
        <c:axId val="155343616"/>
        <c:scaling>
          <c:orientation val="minMax"/>
          <c:max val="90"/>
          <c:min val="-9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of Attack,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580169381661298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155344192"/>
        <c:crosses val="autoZero"/>
        <c:crossBetween val="midCat"/>
        <c:majorUnit val="10"/>
        <c:minorUnit val="10"/>
      </c:valAx>
      <c:valAx>
        <c:axId val="15534419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Aero</a:t>
                </a:r>
                <a:r>
                  <a:rPr lang="en-US" baseline="0"/>
                  <a:t> Moments, Nm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5556244445822229E-3"/>
              <c:y val="0.32038385826771654"/>
            </c:manualLayout>
          </c:layout>
          <c:overlay val="0"/>
        </c:title>
        <c:numFmt formatCode="0.0" sourceLinked="0"/>
        <c:majorTickMark val="out"/>
        <c:minorTickMark val="none"/>
        <c:tickLblPos val="low"/>
        <c:crossAx val="155343616"/>
        <c:crosses val="autoZero"/>
        <c:crossBetween val="midCat"/>
        <c:minorUnit val="2"/>
      </c:valAx>
    </c:plotArea>
    <c:legend>
      <c:legendPos val="r"/>
      <c:layout>
        <c:manualLayout>
          <c:xMode val="edge"/>
          <c:yMode val="edge"/>
          <c:x val="0.8828733542570768"/>
          <c:y val="0.27019976669582974"/>
          <c:w val="0.11712663833584631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Forces in Wind Frame, 5m/s</a:t>
            </a:r>
          </a:p>
        </c:rich>
      </c:tx>
      <c:layout>
        <c:manualLayout>
          <c:xMode val="edge"/>
          <c:yMode val="edge"/>
          <c:x val="0.202322731312129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40719614772562"/>
          <c:y val="0.12084499854184894"/>
          <c:w val="0.75066588133176271"/>
          <c:h val="0.73444808982210552"/>
        </c:manualLayout>
      </c:layout>
      <c:scatterChart>
        <c:scatterStyle val="smoothMarker"/>
        <c:varyColors val="0"/>
        <c:ser>
          <c:idx val="0"/>
          <c:order val="0"/>
          <c:tx>
            <c:v>Lift</c:v>
          </c:tx>
          <c:marker>
            <c:symbol val="none"/>
          </c:marker>
          <c:xVal>
            <c:numRef>
              <c:f>Data!$B$56:$B$74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Data!$C$56:$C$74</c:f>
              <c:numCache>
                <c:formatCode>0.000000</c:formatCode>
                <c:ptCount val="19"/>
                <c:pt idx="0">
                  <c:v>-0.10447100000000095</c:v>
                </c:pt>
                <c:pt idx="1">
                  <c:v>-1.4966443260865332</c:v>
                </c:pt>
                <c:pt idx="2">
                  <c:v>-2.9531961210693622</c:v>
                </c:pt>
                <c:pt idx="3">
                  <c:v>-4.3558649942019185</c:v>
                </c:pt>
                <c:pt idx="4">
                  <c:v>-5.3570579551862219</c:v>
                </c:pt>
                <c:pt idx="5">
                  <c:v>-5.841141522881153</c:v>
                </c:pt>
                <c:pt idx="6">
                  <c:v>-5.8183574404664169</c:v>
                </c:pt>
                <c:pt idx="7">
                  <c:v>-4.1933221073082168</c:v>
                </c:pt>
                <c:pt idx="8">
                  <c:v>-2.3877352621128054</c:v>
                </c:pt>
                <c:pt idx="9">
                  <c:v>-0.183367</c:v>
                </c:pt>
                <c:pt idx="10">
                  <c:v>1.7442060994440842</c:v>
                </c:pt>
                <c:pt idx="11">
                  <c:v>4.2272561850923633</c:v>
                </c:pt>
                <c:pt idx="12">
                  <c:v>6.4695070758599247</c:v>
                </c:pt>
                <c:pt idx="13">
                  <c:v>6.8182174257061323</c:v>
                </c:pt>
                <c:pt idx="14">
                  <c:v>6.2058732450330432</c:v>
                </c:pt>
                <c:pt idx="15">
                  <c:v>5.0932807882338711</c:v>
                </c:pt>
                <c:pt idx="16">
                  <c:v>3.6929873116544933</c:v>
                </c:pt>
                <c:pt idx="17">
                  <c:v>1.9382580812370023</c:v>
                </c:pt>
                <c:pt idx="18">
                  <c:v>-0.20541099999999901</c:v>
                </c:pt>
              </c:numCache>
            </c:numRef>
          </c:yVal>
          <c:smooth val="1"/>
        </c:ser>
        <c:ser>
          <c:idx val="1"/>
          <c:order val="1"/>
          <c:tx>
            <c:v>Drag</c:v>
          </c:tx>
          <c:marker>
            <c:symbol val="none"/>
          </c:marker>
          <c:xVal>
            <c:numRef>
              <c:f>Data!$B$56:$B$74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Data!$E$56:$E$74</c:f>
              <c:numCache>
                <c:formatCode>0.000000</c:formatCode>
                <c:ptCount val="19"/>
                <c:pt idx="0">
                  <c:v>15.7156</c:v>
                </c:pt>
                <c:pt idx="1">
                  <c:v>15.361790556468115</c:v>
                </c:pt>
                <c:pt idx="2">
                  <c:v>14.596206393460628</c:v>
                </c:pt>
                <c:pt idx="3">
                  <c:v>13.115859480868432</c:v>
                </c:pt>
                <c:pt idx="4">
                  <c:v>11.594692190272927</c:v>
                </c:pt>
                <c:pt idx="5">
                  <c:v>9.7077571205337474</c:v>
                </c:pt>
                <c:pt idx="6">
                  <c:v>7.500829296515759</c:v>
                </c:pt>
                <c:pt idx="7">
                  <c:v>5.6026412378859476</c:v>
                </c:pt>
                <c:pt idx="8">
                  <c:v>3.6606189035275296</c:v>
                </c:pt>
                <c:pt idx="9">
                  <c:v>2.8552399999999998</c:v>
                </c:pt>
                <c:pt idx="10">
                  <c:v>3.9535820049496952</c:v>
                </c:pt>
                <c:pt idx="11">
                  <c:v>5.6640189021046154</c:v>
                </c:pt>
                <c:pt idx="12">
                  <c:v>8.041685044684252</c:v>
                </c:pt>
                <c:pt idx="13">
                  <c:v>10.367565162481364</c:v>
                </c:pt>
                <c:pt idx="14">
                  <c:v>12.62856438383568</c:v>
                </c:pt>
                <c:pt idx="15">
                  <c:v>13.845621102435519</c:v>
                </c:pt>
                <c:pt idx="16">
                  <c:v>15.423047526165472</c:v>
                </c:pt>
                <c:pt idx="17">
                  <c:v>15.817934991573818</c:v>
                </c:pt>
                <c:pt idx="18">
                  <c:v>16.27</c:v>
                </c:pt>
              </c:numCache>
            </c:numRef>
          </c:yVal>
          <c:smooth val="1"/>
        </c:ser>
        <c:ser>
          <c:idx val="2"/>
          <c:order val="2"/>
          <c:tx>
            <c:v>Side</c:v>
          </c:tx>
          <c:marker>
            <c:symbol val="none"/>
          </c:marker>
          <c:xVal>
            <c:numRef>
              <c:f>Data!$B$56:$B$74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Data!$G$56:$G$74</c:f>
              <c:numCache>
                <c:formatCode>0.000000</c:formatCode>
                <c:ptCount val="19"/>
                <c:pt idx="0">
                  <c:v>0.40852500000000003</c:v>
                </c:pt>
                <c:pt idx="1">
                  <c:v>0.39321400000000001</c:v>
                </c:pt>
                <c:pt idx="2">
                  <c:v>0.23774500000000001</c:v>
                </c:pt>
                <c:pt idx="3">
                  <c:v>0.11582099999999999</c:v>
                </c:pt>
                <c:pt idx="4">
                  <c:v>0.153416</c:v>
                </c:pt>
                <c:pt idx="5">
                  <c:v>4.17043E-2</c:v>
                </c:pt>
                <c:pt idx="6">
                  <c:v>-3.70259E-2</c:v>
                </c:pt>
                <c:pt idx="7">
                  <c:v>3.27041E-2</c:v>
                </c:pt>
                <c:pt idx="8">
                  <c:v>4.2394899999999999E-2</c:v>
                </c:pt>
                <c:pt idx="9">
                  <c:v>-1.0130200000000001E-2</c:v>
                </c:pt>
                <c:pt idx="10">
                  <c:v>5.7046699999999999E-2</c:v>
                </c:pt>
                <c:pt idx="11">
                  <c:v>-3.05946E-2</c:v>
                </c:pt>
                <c:pt idx="12">
                  <c:v>8.0971600000000005E-2</c:v>
                </c:pt>
                <c:pt idx="13">
                  <c:v>6.4151E-2</c:v>
                </c:pt>
                <c:pt idx="14">
                  <c:v>0.100534</c:v>
                </c:pt>
                <c:pt idx="15">
                  <c:v>-6.8353499999999998E-2</c:v>
                </c:pt>
                <c:pt idx="16">
                  <c:v>-8.2677600000000004E-2</c:v>
                </c:pt>
                <c:pt idx="17">
                  <c:v>2.3060199999999999E-2</c:v>
                </c:pt>
                <c:pt idx="18">
                  <c:v>0.1045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68096"/>
        <c:axId val="155068672"/>
      </c:scatterChart>
      <c:valAx>
        <c:axId val="155068096"/>
        <c:scaling>
          <c:orientation val="minMax"/>
          <c:max val="90"/>
          <c:min val="-9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of Attack,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41302984900162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155068672"/>
        <c:crosses val="autoZero"/>
        <c:crossBetween val="midCat"/>
        <c:majorUnit val="10"/>
        <c:minorUnit val="10"/>
      </c:valAx>
      <c:valAx>
        <c:axId val="15506867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Aero</a:t>
                </a:r>
                <a:r>
                  <a:rPr lang="en-US" baseline="0"/>
                  <a:t> Forces,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628061256122568E-4"/>
              <c:y val="0.35279126567512398"/>
            </c:manualLayout>
          </c:layout>
          <c:overlay val="0"/>
        </c:title>
        <c:numFmt formatCode="0.0" sourceLinked="0"/>
        <c:majorTickMark val="out"/>
        <c:minorTickMark val="none"/>
        <c:tickLblPos val="low"/>
        <c:crossAx val="155068096"/>
        <c:crosses val="autoZero"/>
        <c:crossBetween val="midCat"/>
        <c:majorUnit val="5"/>
        <c:minorUnit val="5"/>
      </c:valAx>
    </c:plotArea>
    <c:legend>
      <c:legendPos val="r"/>
      <c:layout>
        <c:manualLayout>
          <c:xMode val="edge"/>
          <c:yMode val="edge"/>
          <c:x val="0.86180813028292724"/>
          <c:y val="0.22107064741907265"/>
          <c:w val="0.12895033790067581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Forces in Wind Frame, 10m/s</a:t>
            </a:r>
          </a:p>
        </c:rich>
      </c:tx>
      <c:layout>
        <c:manualLayout>
          <c:xMode val="edge"/>
          <c:yMode val="edge"/>
          <c:x val="0.202322731312129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40719614772562"/>
          <c:y val="0.12084499854184894"/>
          <c:w val="0.75066588133176271"/>
          <c:h val="0.73444808982210552"/>
        </c:manualLayout>
      </c:layout>
      <c:scatterChart>
        <c:scatterStyle val="smoothMarker"/>
        <c:varyColors val="0"/>
        <c:ser>
          <c:idx val="0"/>
          <c:order val="0"/>
          <c:tx>
            <c:v>Lift</c:v>
          </c:tx>
          <c:marker>
            <c:symbol val="none"/>
          </c:marker>
          <c:xVal>
            <c:numRef>
              <c:f>Data!$B$56:$B$74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Data!$D$56:$D$74</c:f>
              <c:numCache>
                <c:formatCode>0.000000</c:formatCode>
                <c:ptCount val="19"/>
                <c:pt idx="0">
                  <c:v>0.65493299999999599</c:v>
                </c:pt>
                <c:pt idx="1">
                  <c:v>-6.5296801218446259</c:v>
                </c:pt>
                <c:pt idx="2">
                  <c:v>-12.047215743285616</c:v>
                </c:pt>
                <c:pt idx="3">
                  <c:v>-17.618887826871259</c:v>
                </c:pt>
                <c:pt idx="4">
                  <c:v>-22.664504648114409</c:v>
                </c:pt>
                <c:pt idx="5">
                  <c:v>-25.088438857606917</c:v>
                </c:pt>
                <c:pt idx="6">
                  <c:v>-23.550173934453849</c:v>
                </c:pt>
                <c:pt idx="7">
                  <c:v>-17.988680320021643</c:v>
                </c:pt>
                <c:pt idx="8">
                  <c:v>-10.20430096718998</c:v>
                </c:pt>
                <c:pt idx="9">
                  <c:v>-0.368419</c:v>
                </c:pt>
                <c:pt idx="10">
                  <c:v>7.7873319479258605</c:v>
                </c:pt>
                <c:pt idx="11">
                  <c:v>18.013737555103113</c:v>
                </c:pt>
                <c:pt idx="12">
                  <c:v>25.682715743299056</c:v>
                </c:pt>
                <c:pt idx="13">
                  <c:v>27.87266423540337</c:v>
                </c:pt>
                <c:pt idx="14">
                  <c:v>24.547672069422269</c:v>
                </c:pt>
                <c:pt idx="15">
                  <c:v>20.419955912856917</c:v>
                </c:pt>
                <c:pt idx="16">
                  <c:v>14.604595496962837</c:v>
                </c:pt>
                <c:pt idx="17">
                  <c:v>7.2841540871628201</c:v>
                </c:pt>
                <c:pt idx="18">
                  <c:v>-0.11405799999999591</c:v>
                </c:pt>
              </c:numCache>
            </c:numRef>
          </c:yVal>
          <c:smooth val="1"/>
        </c:ser>
        <c:ser>
          <c:idx val="1"/>
          <c:order val="1"/>
          <c:tx>
            <c:v>Drag</c:v>
          </c:tx>
          <c:marker>
            <c:symbol val="none"/>
          </c:marker>
          <c:xVal>
            <c:numRef>
              <c:f>Data!$B$56:$B$74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Data!$F$56:$F$74</c:f>
              <c:numCache>
                <c:formatCode>0.000000</c:formatCode>
                <c:ptCount val="19"/>
                <c:pt idx="0">
                  <c:v>65.146299999999997</c:v>
                </c:pt>
                <c:pt idx="1">
                  <c:v>63.452722376485049</c:v>
                </c:pt>
                <c:pt idx="2">
                  <c:v>59.653240117948592</c:v>
                </c:pt>
                <c:pt idx="3">
                  <c:v>53.267208888997814</c:v>
                </c:pt>
                <c:pt idx="4">
                  <c:v>47.534235852231816</c:v>
                </c:pt>
                <c:pt idx="5">
                  <c:v>39.996945241582132</c:v>
                </c:pt>
                <c:pt idx="6">
                  <c:v>30.879102218441695</c:v>
                </c:pt>
                <c:pt idx="7">
                  <c:v>23.35613852425238</c:v>
                </c:pt>
                <c:pt idx="8">
                  <c:v>15.283346644338263</c:v>
                </c:pt>
                <c:pt idx="9">
                  <c:v>11.374700000000001</c:v>
                </c:pt>
                <c:pt idx="10">
                  <c:v>16.259169317736166</c:v>
                </c:pt>
                <c:pt idx="11">
                  <c:v>23.099001333301572</c:v>
                </c:pt>
                <c:pt idx="12">
                  <c:v>33.012031456256963</c:v>
                </c:pt>
                <c:pt idx="13">
                  <c:v>42.344936394809544</c:v>
                </c:pt>
                <c:pt idx="14">
                  <c:v>50.134768148382868</c:v>
                </c:pt>
                <c:pt idx="15">
                  <c:v>56.033601129384678</c:v>
                </c:pt>
                <c:pt idx="16">
                  <c:v>61.600818048887895</c:v>
                </c:pt>
                <c:pt idx="17">
                  <c:v>65.353587763764509</c:v>
                </c:pt>
                <c:pt idx="18">
                  <c:v>66.936199999999999</c:v>
                </c:pt>
              </c:numCache>
            </c:numRef>
          </c:yVal>
          <c:smooth val="1"/>
        </c:ser>
        <c:ser>
          <c:idx val="2"/>
          <c:order val="2"/>
          <c:tx>
            <c:v>Side</c:v>
          </c:tx>
          <c:marker>
            <c:symbol val="none"/>
          </c:marker>
          <c:xVal>
            <c:numRef>
              <c:f>Data!$B$56:$B$74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Data!$H$56:$H$74</c:f>
              <c:numCache>
                <c:formatCode>0.000000</c:formatCode>
                <c:ptCount val="19"/>
                <c:pt idx="0">
                  <c:v>-0.35305399999999998</c:v>
                </c:pt>
                <c:pt idx="1">
                  <c:v>0.25509100000000001</c:v>
                </c:pt>
                <c:pt idx="2">
                  <c:v>-0.341729</c:v>
                </c:pt>
                <c:pt idx="3">
                  <c:v>0.961619</c:v>
                </c:pt>
                <c:pt idx="4">
                  <c:v>0.201873</c:v>
                </c:pt>
                <c:pt idx="5">
                  <c:v>0.59154499999999999</c:v>
                </c:pt>
                <c:pt idx="6">
                  <c:v>0.102353</c:v>
                </c:pt>
                <c:pt idx="7">
                  <c:v>-0.59750899999999996</c:v>
                </c:pt>
                <c:pt idx="8">
                  <c:v>0.12760199999999999</c:v>
                </c:pt>
                <c:pt idx="9">
                  <c:v>-6.7801399999999996E-3</c:v>
                </c:pt>
                <c:pt idx="10">
                  <c:v>6.3885399999999995E-2</c:v>
                </c:pt>
                <c:pt idx="11">
                  <c:v>8.49303E-2</c:v>
                </c:pt>
                <c:pt idx="12">
                  <c:v>-0.12697600000000001</c:v>
                </c:pt>
                <c:pt idx="13">
                  <c:v>6.2911800000000004E-2</c:v>
                </c:pt>
                <c:pt idx="14">
                  <c:v>0.40405600000000003</c:v>
                </c:pt>
                <c:pt idx="15">
                  <c:v>0.67542500000000005</c:v>
                </c:pt>
                <c:pt idx="16">
                  <c:v>0.227074</c:v>
                </c:pt>
                <c:pt idx="17">
                  <c:v>-0.92232000000000003</c:v>
                </c:pt>
                <c:pt idx="18">
                  <c:v>-2.6630500000000001E-3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70976"/>
        <c:axId val="155071552"/>
      </c:scatterChart>
      <c:valAx>
        <c:axId val="155070976"/>
        <c:scaling>
          <c:orientation val="minMax"/>
          <c:max val="90"/>
          <c:min val="-9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of Attack,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41302984900162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155071552"/>
        <c:crosses val="autoZero"/>
        <c:crossBetween val="midCat"/>
        <c:majorUnit val="10"/>
        <c:minorUnit val="10"/>
      </c:valAx>
      <c:valAx>
        <c:axId val="155071552"/>
        <c:scaling>
          <c:orientation val="minMax"/>
          <c:max val="7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Aero</a:t>
                </a:r>
                <a:r>
                  <a:rPr lang="en-US" baseline="0"/>
                  <a:t> Forces,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628061256122568E-4"/>
              <c:y val="0.35279126567512398"/>
            </c:manualLayout>
          </c:layout>
          <c:overlay val="0"/>
        </c:title>
        <c:numFmt formatCode="0.0" sourceLinked="0"/>
        <c:majorTickMark val="out"/>
        <c:minorTickMark val="none"/>
        <c:tickLblPos val="low"/>
        <c:crossAx val="155070976"/>
        <c:crosses val="autoZero"/>
        <c:crossBetween val="midCat"/>
        <c:majorUnit val="10"/>
        <c:minorUnit val="10"/>
      </c:valAx>
    </c:plotArea>
    <c:legend>
      <c:legendPos val="r"/>
      <c:layout>
        <c:manualLayout>
          <c:xMode val="edge"/>
          <c:yMode val="edge"/>
          <c:x val="0.86180813028292724"/>
          <c:y val="0.22107064741907265"/>
          <c:w val="0.12895033790067581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Force</a:t>
            </a:r>
            <a:r>
              <a:rPr lang="en-US" baseline="0"/>
              <a:t> and Moment Coefficients, 5m/s</a:t>
            </a:r>
            <a:endParaRPr lang="en-US"/>
          </a:p>
        </c:rich>
      </c:tx>
      <c:layout>
        <c:manualLayout>
          <c:xMode val="edge"/>
          <c:yMode val="edge"/>
          <c:x val="0.1243182277707930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3318039969413"/>
          <c:y val="0.12084499854184894"/>
          <c:w val="0.78216194432388852"/>
          <c:h val="0.71592957130358714"/>
        </c:manualLayout>
      </c:layout>
      <c:scatterChart>
        <c:scatterStyle val="smoothMarker"/>
        <c:varyColors val="0"/>
        <c:ser>
          <c:idx val="0"/>
          <c:order val="0"/>
          <c:tx>
            <c:v>CN</c:v>
          </c:tx>
          <c:marker>
            <c:symbol val="none"/>
          </c:marker>
          <c:xVal>
            <c:numRef>
              <c:f>Data!$R$56:$R$74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Data!$S$56:$S$74</c:f>
              <c:numCache>
                <c:formatCode>0.000000</c:formatCode>
                <c:ptCount val="19"/>
                <c:pt idx="0">
                  <c:v>-1.0353905485163228</c:v>
                </c:pt>
                <c:pt idx="1">
                  <c:v>-1.0138270494116504</c:v>
                </c:pt>
                <c:pt idx="2">
                  <c:v>-0.97019275226217083</c:v>
                </c:pt>
                <c:pt idx="3">
                  <c:v>-0.8918315367562204</c:v>
                </c:pt>
                <c:pt idx="4">
                  <c:v>-0.81204066060080038</c:v>
                </c:pt>
                <c:pt idx="5">
                  <c:v>-0.70590976934593619</c:v>
                </c:pt>
                <c:pt idx="6">
                  <c:v>-0.57906263409940295</c:v>
                </c:pt>
                <c:pt idx="7">
                  <c:v>-0.38585355035557806</c:v>
                </c:pt>
                <c:pt idx="8">
                  <c:v>-0.19680036494210074</c:v>
                </c:pt>
                <c:pt idx="9">
                  <c:v>-1.2080764253976467E-2</c:v>
                </c:pt>
                <c:pt idx="10">
                  <c:v>0.15839849400372141</c:v>
                </c:pt>
                <c:pt idx="11">
                  <c:v>0.38933744229769568</c:v>
                </c:pt>
                <c:pt idx="12">
                  <c:v>0.63403143899702741</c:v>
                </c:pt>
                <c:pt idx="13">
                  <c:v>0.78316415080068424</c:v>
                </c:pt>
                <c:pt idx="14">
                  <c:v>0.90016573362985641</c:v>
                </c:pt>
                <c:pt idx="15">
                  <c:v>0.95776063407991685</c:v>
                </c:pt>
                <c:pt idx="16">
                  <c:v>1.0380522208775473</c:v>
                </c:pt>
                <c:pt idx="17">
                  <c:v>1.0484749081930353</c:v>
                </c:pt>
                <c:pt idx="18">
                  <c:v>1.0719160722059975</c:v>
                </c:pt>
              </c:numCache>
            </c:numRef>
          </c:yVal>
          <c:smooth val="1"/>
        </c:ser>
        <c:ser>
          <c:idx val="1"/>
          <c:order val="1"/>
          <c:tx>
            <c:v>CA</c:v>
          </c:tx>
          <c:marker>
            <c:symbol val="none"/>
          </c:marker>
          <c:xVal>
            <c:numRef>
              <c:f>Data!$R$56:$R$74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Data!$U$56:$U$74</c:f>
              <c:numCache>
                <c:formatCode>0.000000</c:formatCode>
                <c:ptCount val="19"/>
                <c:pt idx="0">
                  <c:v>-6.882860723997096E-3</c:v>
                </c:pt>
                <c:pt idx="1">
                  <c:v>7.8640559337920524E-2</c:v>
                </c:pt>
                <c:pt idx="2">
                  <c:v>0.1460691532690791</c:v>
                </c:pt>
                <c:pt idx="3">
                  <c:v>0.18352626228518221</c:v>
                </c:pt>
                <c:pt idx="4">
                  <c:v>0.22065395640509419</c:v>
                </c:pt>
                <c:pt idx="5">
                  <c:v>0.24257849423599229</c:v>
                </c:pt>
                <c:pt idx="6">
                  <c:v>0.23630445812313566</c:v>
                </c:pt>
                <c:pt idx="7">
                  <c:v>0.25236870495079322</c:v>
                </c:pt>
                <c:pt idx="8">
                  <c:v>0.21019173930206334</c:v>
                </c:pt>
                <c:pt idx="9">
                  <c:v>0.18811171764016299</c:v>
                </c:pt>
                <c:pt idx="10">
                  <c:v>0.23656206057195714</c:v>
                </c:pt>
                <c:pt idx="11">
                  <c:v>0.25540393380429843</c:v>
                </c:pt>
                <c:pt idx="12">
                  <c:v>0.24571386521793964</c:v>
                </c:pt>
                <c:pt idx="13">
                  <c:v>0.23450058215159292</c:v>
                </c:pt>
                <c:pt idx="14">
                  <c:v>0.22159805949757805</c:v>
                </c:pt>
                <c:pt idx="15">
                  <c:v>0.16549145554850922</c:v>
                </c:pt>
                <c:pt idx="16">
                  <c:v>0.11890033029081794</c:v>
                </c:pt>
                <c:pt idx="17">
                  <c:v>5.520624715479916E-2</c:v>
                </c:pt>
                <c:pt idx="18">
                  <c:v>1.3533088648304005E-2</c:v>
                </c:pt>
              </c:numCache>
            </c:numRef>
          </c:yVal>
          <c:smooth val="1"/>
        </c:ser>
        <c:ser>
          <c:idx val="2"/>
          <c:order val="2"/>
          <c:tx>
            <c:v>CM</c:v>
          </c:tx>
          <c:marker>
            <c:symbol val="none"/>
          </c:marker>
          <c:xVal>
            <c:numRef>
              <c:f>Data!$R$56:$R$74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Data!$W$56:$W$74</c:f>
              <c:numCache>
                <c:formatCode>0.000000</c:formatCode>
                <c:ptCount val="19"/>
                <c:pt idx="0">
                  <c:v>8.8932688930159359E-4</c:v>
                </c:pt>
                <c:pt idx="1">
                  <c:v>-5.014577120445262E-2</c:v>
                </c:pt>
                <c:pt idx="2">
                  <c:v>-9.8522677808973808E-2</c:v>
                </c:pt>
                <c:pt idx="3">
                  <c:v>-0.13112167946142744</c:v>
                </c:pt>
                <c:pt idx="4">
                  <c:v>-0.1534065003484571</c:v>
                </c:pt>
                <c:pt idx="5">
                  <c:v>-0.14779068105597554</c:v>
                </c:pt>
                <c:pt idx="6">
                  <c:v>-0.13412877890061095</c:v>
                </c:pt>
                <c:pt idx="7">
                  <c:v>-0.10734922922859146</c:v>
                </c:pt>
                <c:pt idx="8">
                  <c:v>-6.7599239961244229E-2</c:v>
                </c:pt>
                <c:pt idx="9">
                  <c:v>-5.8447172433903085E-4</c:v>
                </c:pt>
                <c:pt idx="10">
                  <c:v>5.8848291805044604E-2</c:v>
                </c:pt>
                <c:pt idx="11">
                  <c:v>0.10564537899230453</c:v>
                </c:pt>
                <c:pt idx="12">
                  <c:v>0.13219760053631877</c:v>
                </c:pt>
                <c:pt idx="13">
                  <c:v>0.147584826920518</c:v>
                </c:pt>
                <c:pt idx="14">
                  <c:v>0.14588838150924754</c:v>
                </c:pt>
                <c:pt idx="15">
                  <c:v>0.12444771067409409</c:v>
                </c:pt>
                <c:pt idx="16">
                  <c:v>9.3545894915412542E-2</c:v>
                </c:pt>
                <c:pt idx="17">
                  <c:v>5.0258990978954261E-2</c:v>
                </c:pt>
                <c:pt idx="18">
                  <c:v>3.1169203990025823E-3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73856"/>
        <c:axId val="155385856"/>
      </c:scatterChart>
      <c:valAx>
        <c:axId val="155073856"/>
        <c:scaling>
          <c:orientation val="minMax"/>
          <c:max val="90"/>
          <c:min val="-9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of Attack,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426168185669704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155385856"/>
        <c:crosses val="autoZero"/>
        <c:crossBetween val="midCat"/>
        <c:majorUnit val="10"/>
        <c:minorUnit val="10"/>
      </c:valAx>
      <c:valAx>
        <c:axId val="155385856"/>
        <c:scaling>
          <c:orientation val="minMax"/>
        </c:scaling>
        <c:delete val="0"/>
        <c:axPos val="l"/>
        <c:majorGridlines/>
        <c:minorGridlines/>
        <c:numFmt formatCode="0.00" sourceLinked="0"/>
        <c:majorTickMark val="out"/>
        <c:minorTickMark val="none"/>
        <c:tickLblPos val="low"/>
        <c:crossAx val="155073856"/>
        <c:crosses val="autoZero"/>
        <c:crossBetween val="midCat"/>
        <c:majorUnit val="5.000000000000001E-2"/>
        <c:minorUnit val="5.000000000000001E-2"/>
      </c:valAx>
    </c:plotArea>
    <c:legend>
      <c:legendPos val="r"/>
      <c:layout>
        <c:manualLayout>
          <c:xMode val="edge"/>
          <c:yMode val="edge"/>
          <c:x val="0.88280550561101123"/>
          <c:y val="0.28125583260425779"/>
          <c:w val="0.11517060367454068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Force</a:t>
            </a:r>
            <a:r>
              <a:rPr lang="en-US" baseline="0"/>
              <a:t> and Moment Coefficients, 10m/s</a:t>
            </a:r>
            <a:endParaRPr lang="en-US"/>
          </a:p>
        </c:rich>
      </c:tx>
      <c:layout>
        <c:manualLayout>
          <c:xMode val="edge"/>
          <c:yMode val="edge"/>
          <c:x val="0.105825611088414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3318039969413"/>
          <c:y val="0.12084499854184894"/>
          <c:w val="0.78216194432388852"/>
          <c:h val="0.71592957130358714"/>
        </c:manualLayout>
      </c:layout>
      <c:scatterChart>
        <c:scatterStyle val="smoothMarker"/>
        <c:varyColors val="0"/>
        <c:ser>
          <c:idx val="0"/>
          <c:order val="0"/>
          <c:tx>
            <c:v>CN</c:v>
          </c:tx>
          <c:marker>
            <c:symbol val="none"/>
          </c:marker>
          <c:xVal>
            <c:numRef>
              <c:f>Data!$R$56:$R$74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Data!$T$56:$T$74</c:f>
              <c:numCache>
                <c:formatCode>0.000000</c:formatCode>
                <c:ptCount val="19"/>
                <c:pt idx="0">
                  <c:v>-1.0730080825868711</c:v>
                </c:pt>
                <c:pt idx="1">
                  <c:v>-1.0479116087205484</c:v>
                </c:pt>
                <c:pt idx="2">
                  <c:v>-0.99114518673440877</c:v>
                </c:pt>
                <c:pt idx="3">
                  <c:v>-0.90490601398604698</c:v>
                </c:pt>
                <c:pt idx="4">
                  <c:v>-0.83970821773189486</c:v>
                </c:pt>
                <c:pt idx="5">
                  <c:v>-0.74000421110171999</c:v>
                </c:pt>
                <c:pt idx="6">
                  <c:v>-0.59022255195256668</c:v>
                </c:pt>
                <c:pt idx="7">
                  <c:v>-0.40999142687398443</c:v>
                </c:pt>
                <c:pt idx="8">
                  <c:v>-0.20923116546476994</c:v>
                </c:pt>
                <c:pt idx="9">
                  <c:v>-6.0681353319923378E-3</c:v>
                </c:pt>
                <c:pt idx="10">
                  <c:v>0.17281764283980036</c:v>
                </c:pt>
                <c:pt idx="11">
                  <c:v>0.40893071090824895</c:v>
                </c:pt>
                <c:pt idx="12">
                  <c:v>0.63820677280625027</c:v>
                </c:pt>
                <c:pt idx="13">
                  <c:v>0.79999231077260913</c:v>
                </c:pt>
                <c:pt idx="14">
                  <c:v>0.89245742505898351</c:v>
                </c:pt>
                <c:pt idx="15">
                  <c:v>0.96743390250656991</c:v>
                </c:pt>
                <c:pt idx="16">
                  <c:v>1.0356952572952998</c:v>
                </c:pt>
                <c:pt idx="17">
                  <c:v>1.0809025105740921</c:v>
                </c:pt>
                <c:pt idx="18">
                  <c:v>1.1024890687214979</c:v>
                </c:pt>
              </c:numCache>
            </c:numRef>
          </c:yVal>
          <c:smooth val="1"/>
        </c:ser>
        <c:ser>
          <c:idx val="1"/>
          <c:order val="1"/>
          <c:tx>
            <c:v>CA</c:v>
          </c:tx>
          <c:marker>
            <c:symbol val="none"/>
          </c:marker>
          <c:xVal>
            <c:numRef>
              <c:f>Data!$R$56:$R$74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Data!$V$56:$V$74</c:f>
              <c:numCache>
                <c:formatCode>0.000000</c:formatCode>
                <c:ptCount val="19"/>
                <c:pt idx="0">
                  <c:v>1.0787234310357875E-2</c:v>
                </c:pt>
                <c:pt idx="1">
                  <c:v>7.55672830639052E-2</c:v>
                </c:pt>
                <c:pt idx="2">
                  <c:v>0.1495861514082639</c:v>
                </c:pt>
                <c:pt idx="3">
                  <c:v>0.18735801635767765</c:v>
                </c:pt>
                <c:pt idx="4">
                  <c:v>0.21728865382560542</c:v>
                </c:pt>
                <c:pt idx="5">
                  <c:v>0.239038272346626</c:v>
                </c:pt>
                <c:pt idx="6">
                  <c:v>0.24651763756464604</c:v>
                </c:pt>
                <c:pt idx="7">
                  <c:v>0.26015706134144051</c:v>
                </c:pt>
                <c:pt idx="8">
                  <c:v>0.218718314475075</c:v>
                </c:pt>
                <c:pt idx="9">
                  <c:v>0.18734978098527288</c:v>
                </c:pt>
                <c:pt idx="10">
                  <c:v>0.24145947183363095</c:v>
                </c:pt>
                <c:pt idx="11">
                  <c:v>0.25603608099008929</c:v>
                </c:pt>
                <c:pt idx="12">
                  <c:v>0.25937964218642945</c:v>
                </c:pt>
                <c:pt idx="13">
                  <c:v>0.23918650904991204</c:v>
                </c:pt>
                <c:pt idx="14">
                  <c:v>0.22106045438699407</c:v>
                </c:pt>
                <c:pt idx="15">
                  <c:v>0.17018561781923308</c:v>
                </c:pt>
                <c:pt idx="16">
                  <c:v>0.12097580884427027</c:v>
                </c:pt>
                <c:pt idx="17">
                  <c:v>6.8766018409694651E-2</c:v>
                </c:pt>
                <c:pt idx="18">
                  <c:v>1.8786202114885013E-3</c:v>
                </c:pt>
              </c:numCache>
            </c:numRef>
          </c:yVal>
          <c:smooth val="1"/>
        </c:ser>
        <c:ser>
          <c:idx val="2"/>
          <c:order val="2"/>
          <c:tx>
            <c:v>CM</c:v>
          </c:tx>
          <c:marker>
            <c:symbol val="none"/>
          </c:marker>
          <c:xVal>
            <c:numRef>
              <c:f>Data!$R$56:$R$74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Data!$X$56:$X$74</c:f>
              <c:numCache>
                <c:formatCode>0.000000</c:formatCode>
                <c:ptCount val="19"/>
                <c:pt idx="0">
                  <c:v>2.5990565566515922E-3</c:v>
                </c:pt>
                <c:pt idx="1">
                  <c:v>-4.9989418324230116E-2</c:v>
                </c:pt>
                <c:pt idx="2">
                  <c:v>-9.8131332806854016E-2</c:v>
                </c:pt>
                <c:pt idx="3">
                  <c:v>-0.13050319145192782</c:v>
                </c:pt>
                <c:pt idx="4">
                  <c:v>-0.14964725580822688</c:v>
                </c:pt>
                <c:pt idx="5">
                  <c:v>-0.14530525153920149</c:v>
                </c:pt>
                <c:pt idx="6">
                  <c:v>-0.13818180987336912</c:v>
                </c:pt>
                <c:pt idx="7">
                  <c:v>-0.10642658803154083</c:v>
                </c:pt>
                <c:pt idx="8">
                  <c:v>-7.0731629039706187E-2</c:v>
                </c:pt>
                <c:pt idx="9">
                  <c:v>-1.7616726636341955E-3</c:v>
                </c:pt>
                <c:pt idx="10">
                  <c:v>5.6641357757139535E-2</c:v>
                </c:pt>
                <c:pt idx="11">
                  <c:v>0.10148905071056678</c:v>
                </c:pt>
                <c:pt idx="12">
                  <c:v>0.12924140926912342</c:v>
                </c:pt>
                <c:pt idx="13">
                  <c:v>0.14468713377095269</c:v>
                </c:pt>
                <c:pt idx="14">
                  <c:v>0.14777994405970166</c:v>
                </c:pt>
                <c:pt idx="15">
                  <c:v>0.12693980453338294</c:v>
                </c:pt>
                <c:pt idx="16">
                  <c:v>8.9401044112450326E-2</c:v>
                </c:pt>
                <c:pt idx="17">
                  <c:v>5.3929710836112699E-2</c:v>
                </c:pt>
                <c:pt idx="18">
                  <c:v>-1.6006639996825921E-3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88160"/>
        <c:axId val="155388736"/>
      </c:scatterChart>
      <c:valAx>
        <c:axId val="155388160"/>
        <c:scaling>
          <c:orientation val="minMax"/>
          <c:max val="90"/>
          <c:min val="-9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of Attack,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426168185669704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155388736"/>
        <c:crosses val="autoZero"/>
        <c:crossBetween val="midCat"/>
        <c:majorUnit val="10"/>
        <c:minorUnit val="10"/>
      </c:valAx>
      <c:valAx>
        <c:axId val="155388736"/>
        <c:scaling>
          <c:orientation val="minMax"/>
          <c:max val="0.25"/>
          <c:min val="-0.25"/>
        </c:scaling>
        <c:delete val="0"/>
        <c:axPos val="l"/>
        <c:majorGridlines/>
        <c:minorGridlines/>
        <c:numFmt formatCode="0.00" sourceLinked="0"/>
        <c:majorTickMark val="out"/>
        <c:minorTickMark val="none"/>
        <c:tickLblPos val="low"/>
        <c:crossAx val="155388160"/>
        <c:crosses val="autoZero"/>
        <c:crossBetween val="midCat"/>
        <c:majorUnit val="5.000000000000001E-2"/>
        <c:minorUnit val="5.000000000000001E-2"/>
      </c:valAx>
    </c:plotArea>
    <c:legend>
      <c:legendPos val="r"/>
      <c:layout>
        <c:manualLayout>
          <c:xMode val="edge"/>
          <c:yMode val="edge"/>
          <c:x val="0.88280550561101123"/>
          <c:y val="0.28125583260425779"/>
          <c:w val="0.11517060367454068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Moments in Body Frame, 5m/s</a:t>
            </a:r>
          </a:p>
        </c:rich>
      </c:tx>
      <c:layout>
        <c:manualLayout>
          <c:xMode val="edge"/>
          <c:yMode val="edge"/>
          <c:x val="0.1695765083446927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40719614772562"/>
          <c:y val="0.12084499854184894"/>
          <c:w val="0.75066588133176271"/>
          <c:h val="0.73444808982210552"/>
        </c:manualLayout>
      </c:layout>
      <c:scatterChart>
        <c:scatterStyle val="smoothMarker"/>
        <c:varyColors val="0"/>
        <c:ser>
          <c:idx val="0"/>
          <c:order val="0"/>
          <c:tx>
            <c:v>Roll</c:v>
          </c:tx>
          <c:marker>
            <c:symbol val="none"/>
          </c:marker>
          <c:xVal>
            <c:numRef>
              <c:f>Data!$B$56:$B$74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Data!$I$56:$I$74</c:f>
              <c:numCache>
                <c:formatCode>0.000000</c:formatCode>
                <c:ptCount val="19"/>
                <c:pt idx="0">
                  <c:v>7.5155400000000002E-3</c:v>
                </c:pt>
                <c:pt idx="1">
                  <c:v>-1.7844100000000002E-2</c:v>
                </c:pt>
                <c:pt idx="2">
                  <c:v>1.7710899999999999E-3</c:v>
                </c:pt>
                <c:pt idx="3">
                  <c:v>1.9580199999999999E-2</c:v>
                </c:pt>
                <c:pt idx="4">
                  <c:v>-1.9778E-2</c:v>
                </c:pt>
                <c:pt idx="5">
                  <c:v>-9.9834500000000007E-2</c:v>
                </c:pt>
                <c:pt idx="6">
                  <c:v>-8.8184500000000002E-3</c:v>
                </c:pt>
                <c:pt idx="7">
                  <c:v>3.7432E-2</c:v>
                </c:pt>
                <c:pt idx="8">
                  <c:v>1.51796E-2</c:v>
                </c:pt>
                <c:pt idx="9">
                  <c:v>5.8536100000000004E-3</c:v>
                </c:pt>
                <c:pt idx="10">
                  <c:v>1.03946E-2</c:v>
                </c:pt>
                <c:pt idx="11">
                  <c:v>-1.2191199999999999E-2</c:v>
                </c:pt>
                <c:pt idx="12">
                  <c:v>1.0887300000000001E-2</c:v>
                </c:pt>
                <c:pt idx="13">
                  <c:v>3.6751300000000001E-2</c:v>
                </c:pt>
                <c:pt idx="14">
                  <c:v>1.50948E-2</c:v>
                </c:pt>
                <c:pt idx="15">
                  <c:v>5.3085800000000002E-3</c:v>
                </c:pt>
                <c:pt idx="16">
                  <c:v>1.32504E-3</c:v>
                </c:pt>
                <c:pt idx="17">
                  <c:v>8.6558999999999996E-4</c:v>
                </c:pt>
                <c:pt idx="18">
                  <c:v>4.8957199999999999E-2</c:v>
                </c:pt>
              </c:numCache>
            </c:numRef>
          </c:yVal>
          <c:smooth val="1"/>
        </c:ser>
        <c:ser>
          <c:idx val="1"/>
          <c:order val="1"/>
          <c:tx>
            <c:v>Pitch</c:v>
          </c:tx>
          <c:marker>
            <c:symbol val="none"/>
          </c:marker>
          <c:xVal>
            <c:numRef>
              <c:f>Data!$B$56:$B$74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Data!$K$56:$K$74</c:f>
              <c:numCache>
                <c:formatCode>0.000000</c:formatCode>
                <c:ptCount val="19"/>
                <c:pt idx="0">
                  <c:v>1.2010099999999999E-2</c:v>
                </c:pt>
                <c:pt idx="1">
                  <c:v>-0.67720400000000003</c:v>
                </c:pt>
                <c:pt idx="2">
                  <c:v>-1.3305199999999999</c:v>
                </c:pt>
                <c:pt idx="3">
                  <c:v>-1.7707599999999999</c:v>
                </c:pt>
                <c:pt idx="4">
                  <c:v>-2.0717099999999999</c:v>
                </c:pt>
                <c:pt idx="5">
                  <c:v>-1.99587</c:v>
                </c:pt>
                <c:pt idx="6">
                  <c:v>-1.8113699999999999</c:v>
                </c:pt>
                <c:pt idx="7">
                  <c:v>-1.4497199999999999</c:v>
                </c:pt>
                <c:pt idx="8">
                  <c:v>-0.91290800000000005</c:v>
                </c:pt>
                <c:pt idx="9">
                  <c:v>-7.89312E-3</c:v>
                </c:pt>
                <c:pt idx="10">
                  <c:v>0.79472900000000002</c:v>
                </c:pt>
                <c:pt idx="11">
                  <c:v>1.4267099999999999</c:v>
                </c:pt>
                <c:pt idx="12">
                  <c:v>1.78529</c:v>
                </c:pt>
                <c:pt idx="13">
                  <c:v>1.99309</c:v>
                </c:pt>
                <c:pt idx="14">
                  <c:v>1.97018</c:v>
                </c:pt>
                <c:pt idx="15">
                  <c:v>1.6806300000000001</c:v>
                </c:pt>
                <c:pt idx="16">
                  <c:v>1.2633099999999999</c:v>
                </c:pt>
                <c:pt idx="17">
                  <c:v>0.67873300000000003</c:v>
                </c:pt>
                <c:pt idx="18">
                  <c:v>4.2093100000000001E-2</c:v>
                </c:pt>
              </c:numCache>
            </c:numRef>
          </c:yVal>
          <c:smooth val="1"/>
        </c:ser>
        <c:ser>
          <c:idx val="2"/>
          <c:order val="2"/>
          <c:tx>
            <c:v>Yaw</c:v>
          </c:tx>
          <c:marker>
            <c:symbol val="none"/>
          </c:marker>
          <c:xVal>
            <c:numRef>
              <c:f>Data!$B$56:$B$74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Data!$M$56:$M$74</c:f>
              <c:numCache>
                <c:formatCode>0.000000</c:formatCode>
                <c:ptCount val="19"/>
                <c:pt idx="0">
                  <c:v>-8.5490300000000009E-3</c:v>
                </c:pt>
                <c:pt idx="1">
                  <c:v>-1.8538499999999999E-2</c:v>
                </c:pt>
                <c:pt idx="2">
                  <c:v>-9.8486200000000006E-3</c:v>
                </c:pt>
                <c:pt idx="3">
                  <c:v>1.61227E-2</c:v>
                </c:pt>
                <c:pt idx="4">
                  <c:v>2.14116E-3</c:v>
                </c:pt>
                <c:pt idx="5">
                  <c:v>1.8570400000000001E-2</c:v>
                </c:pt>
                <c:pt idx="6">
                  <c:v>-1.07776E-2</c:v>
                </c:pt>
                <c:pt idx="7">
                  <c:v>-1.0112400000000001E-3</c:v>
                </c:pt>
                <c:pt idx="8">
                  <c:v>-3.4974300000000002E-3</c:v>
                </c:pt>
                <c:pt idx="9">
                  <c:v>-7.89312E-3</c:v>
                </c:pt>
                <c:pt idx="10">
                  <c:v>-7.3972899999999999E-3</c:v>
                </c:pt>
                <c:pt idx="11">
                  <c:v>-1.0564199999999999E-2</c:v>
                </c:pt>
                <c:pt idx="12">
                  <c:v>-3.3630999999999999E-3</c:v>
                </c:pt>
                <c:pt idx="13">
                  <c:v>-2.5125999999999999E-2</c:v>
                </c:pt>
                <c:pt idx="14">
                  <c:v>7.9281100000000004E-3</c:v>
                </c:pt>
                <c:pt idx="15">
                  <c:v>1.85016E-2</c:v>
                </c:pt>
                <c:pt idx="16">
                  <c:v>-3.4961899999999997E-2</c:v>
                </c:pt>
                <c:pt idx="17">
                  <c:v>-3.43047E-2</c:v>
                </c:pt>
                <c:pt idx="18">
                  <c:v>-2.94203E-3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91040"/>
        <c:axId val="155391616"/>
      </c:scatterChart>
      <c:valAx>
        <c:axId val="155391040"/>
        <c:scaling>
          <c:orientation val="minMax"/>
          <c:max val="90"/>
          <c:min val="-9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of Attack,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41302984900162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155391616"/>
        <c:crosses val="autoZero"/>
        <c:crossBetween val="midCat"/>
        <c:majorUnit val="10"/>
        <c:minorUnit val="10"/>
      </c:valAx>
      <c:valAx>
        <c:axId val="15539161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Aero</a:t>
                </a:r>
                <a:r>
                  <a:rPr lang="en-US" baseline="0"/>
                  <a:t> Moments, Nm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628061256122568E-4"/>
              <c:y val="0.35279126567512398"/>
            </c:manualLayout>
          </c:layout>
          <c:overlay val="0"/>
        </c:title>
        <c:numFmt formatCode="0.0" sourceLinked="0"/>
        <c:majorTickMark val="out"/>
        <c:minorTickMark val="none"/>
        <c:tickLblPos val="low"/>
        <c:crossAx val="155391040"/>
        <c:crosses val="autoZero"/>
        <c:crossBetween val="midCat"/>
        <c:minorUnit val="0.5"/>
      </c:valAx>
    </c:plotArea>
    <c:legend>
      <c:legendPos val="r"/>
      <c:layout>
        <c:manualLayout>
          <c:xMode val="edge"/>
          <c:yMode val="edge"/>
          <c:x val="0.86180813028292724"/>
          <c:y val="0.22107064741907265"/>
          <c:w val="0.12895033790067581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Moments in Body Frame, 10m/s</a:t>
            </a:r>
          </a:p>
        </c:rich>
      </c:tx>
      <c:layout>
        <c:manualLayout>
          <c:xMode val="edge"/>
          <c:yMode val="edge"/>
          <c:x val="0.1341014650698671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40719614772562"/>
          <c:y val="0.12084499854184894"/>
          <c:w val="0.75066588133176271"/>
          <c:h val="0.73444808982210552"/>
        </c:manualLayout>
      </c:layout>
      <c:scatterChart>
        <c:scatterStyle val="smoothMarker"/>
        <c:varyColors val="0"/>
        <c:ser>
          <c:idx val="0"/>
          <c:order val="0"/>
          <c:tx>
            <c:v>Roll</c:v>
          </c:tx>
          <c:marker>
            <c:symbol val="none"/>
          </c:marker>
          <c:xVal>
            <c:numRef>
              <c:f>Data!$B$56:$B$74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Data!$J$56:$J$74</c:f>
              <c:numCache>
                <c:formatCode>0.000000</c:formatCode>
                <c:ptCount val="19"/>
                <c:pt idx="0">
                  <c:v>4.6993899999999998E-2</c:v>
                </c:pt>
                <c:pt idx="1">
                  <c:v>1.17555E-2</c:v>
                </c:pt>
                <c:pt idx="2">
                  <c:v>0.100358</c:v>
                </c:pt>
                <c:pt idx="3">
                  <c:v>-8.5740800000000006E-2</c:v>
                </c:pt>
                <c:pt idx="4">
                  <c:v>-0.16783999999999999</c:v>
                </c:pt>
                <c:pt idx="5">
                  <c:v>-0.25477699999999998</c:v>
                </c:pt>
                <c:pt idx="6">
                  <c:v>0.18939600000000001</c:v>
                </c:pt>
                <c:pt idx="7">
                  <c:v>-0.14612900000000001</c:v>
                </c:pt>
                <c:pt idx="8">
                  <c:v>-2.1551899999999999E-2</c:v>
                </c:pt>
                <c:pt idx="9">
                  <c:v>1.7524499999999998E-2</c:v>
                </c:pt>
                <c:pt idx="10">
                  <c:v>-7.4209600000000001E-2</c:v>
                </c:pt>
                <c:pt idx="11">
                  <c:v>-0.165959</c:v>
                </c:pt>
                <c:pt idx="12">
                  <c:v>2.24256E-2</c:v>
                </c:pt>
                <c:pt idx="13">
                  <c:v>-6.7438200000000004E-2</c:v>
                </c:pt>
                <c:pt idx="14">
                  <c:v>-4.2953699999999997E-2</c:v>
                </c:pt>
                <c:pt idx="15">
                  <c:v>1.4689099999999999E-3</c:v>
                </c:pt>
                <c:pt idx="16">
                  <c:v>-4.4498099999999999E-2</c:v>
                </c:pt>
                <c:pt idx="17">
                  <c:v>-2.78797E-2</c:v>
                </c:pt>
                <c:pt idx="18">
                  <c:v>9.9094600000000005E-2</c:v>
                </c:pt>
              </c:numCache>
            </c:numRef>
          </c:yVal>
          <c:smooth val="1"/>
        </c:ser>
        <c:ser>
          <c:idx val="1"/>
          <c:order val="1"/>
          <c:tx>
            <c:v>Pitch</c:v>
          </c:tx>
          <c:marker>
            <c:symbol val="none"/>
          </c:marker>
          <c:xVal>
            <c:numRef>
              <c:f>Data!$B$56:$B$74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Data!$L$56:$L$74</c:f>
              <c:numCache>
                <c:formatCode>0.000000</c:formatCode>
                <c:ptCount val="19"/>
                <c:pt idx="0">
                  <c:v>0.140398</c:v>
                </c:pt>
                <c:pt idx="1">
                  <c:v>-2.7003699999999999</c:v>
                </c:pt>
                <c:pt idx="2">
                  <c:v>-5.3009399999999998</c:v>
                </c:pt>
                <c:pt idx="3">
                  <c:v>-7.0496299999999996</c:v>
                </c:pt>
                <c:pt idx="4">
                  <c:v>-8.0837699999999995</c:v>
                </c:pt>
                <c:pt idx="5">
                  <c:v>-7.8492199999999999</c:v>
                </c:pt>
                <c:pt idx="6">
                  <c:v>-7.4644199999999996</c:v>
                </c:pt>
                <c:pt idx="7">
                  <c:v>-5.7490399999999999</c:v>
                </c:pt>
                <c:pt idx="8">
                  <c:v>-3.82084</c:v>
                </c:pt>
                <c:pt idx="9">
                  <c:v>-9.5163499999999998E-2</c:v>
                </c:pt>
                <c:pt idx="10">
                  <c:v>3.0596999999999999</c:v>
                </c:pt>
                <c:pt idx="11">
                  <c:v>5.4823199999999996</c:v>
                </c:pt>
                <c:pt idx="12">
                  <c:v>6.9814699999999998</c:v>
                </c:pt>
                <c:pt idx="13">
                  <c:v>7.8158300000000001</c:v>
                </c:pt>
                <c:pt idx="14">
                  <c:v>7.9828999999999999</c:v>
                </c:pt>
                <c:pt idx="15">
                  <c:v>6.8571400000000002</c:v>
                </c:pt>
                <c:pt idx="16">
                  <c:v>4.8293400000000002</c:v>
                </c:pt>
                <c:pt idx="17">
                  <c:v>2.9132199999999999</c:v>
                </c:pt>
                <c:pt idx="18">
                  <c:v>-8.6466000000000001E-2</c:v>
                </c:pt>
              </c:numCache>
            </c:numRef>
          </c:yVal>
          <c:smooth val="1"/>
        </c:ser>
        <c:ser>
          <c:idx val="2"/>
          <c:order val="2"/>
          <c:tx>
            <c:v>Yaw</c:v>
          </c:tx>
          <c:marker>
            <c:symbol val="none"/>
          </c:marker>
          <c:xVal>
            <c:numRef>
              <c:f>Data!$B$56:$B$74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Data!$N$56:$N$74</c:f>
              <c:numCache>
                <c:formatCode>0.000000</c:formatCode>
                <c:ptCount val="19"/>
                <c:pt idx="0">
                  <c:v>-0.13333</c:v>
                </c:pt>
                <c:pt idx="1">
                  <c:v>-6.9769899999999996E-2</c:v>
                </c:pt>
                <c:pt idx="2">
                  <c:v>9.6386700000000006E-2</c:v>
                </c:pt>
                <c:pt idx="3">
                  <c:v>-5.8862900000000003E-2</c:v>
                </c:pt>
                <c:pt idx="4">
                  <c:v>8.8536100000000006E-2</c:v>
                </c:pt>
                <c:pt idx="5">
                  <c:v>2.5444000000000001E-2</c:v>
                </c:pt>
                <c:pt idx="6">
                  <c:v>3.6414099999999998E-2</c:v>
                </c:pt>
                <c:pt idx="7">
                  <c:v>-5.6343999999999998E-2</c:v>
                </c:pt>
                <c:pt idx="8">
                  <c:v>-7.8898900000000001E-3</c:v>
                </c:pt>
                <c:pt idx="9">
                  <c:v>3.8931899999999999E-3</c:v>
                </c:pt>
                <c:pt idx="10">
                  <c:v>1.8333700000000001E-2</c:v>
                </c:pt>
                <c:pt idx="11">
                  <c:v>5.1966499999999999E-2</c:v>
                </c:pt>
                <c:pt idx="12">
                  <c:v>-9.8008600000000001E-2</c:v>
                </c:pt>
                <c:pt idx="13">
                  <c:v>-8.5335900000000006E-3</c:v>
                </c:pt>
                <c:pt idx="14">
                  <c:v>-8.6482100000000006E-2</c:v>
                </c:pt>
                <c:pt idx="15">
                  <c:v>-9.84522E-3</c:v>
                </c:pt>
                <c:pt idx="16">
                  <c:v>-3.3012699999999999E-2</c:v>
                </c:pt>
                <c:pt idx="17">
                  <c:v>-3.1019999999999999E-2</c:v>
                </c:pt>
                <c:pt idx="18">
                  <c:v>-8.5463399999999995E-2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98848"/>
        <c:axId val="155599424"/>
      </c:scatterChart>
      <c:valAx>
        <c:axId val="155598848"/>
        <c:scaling>
          <c:orientation val="minMax"/>
          <c:max val="90"/>
          <c:min val="-9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of Attack,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41302984900162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155599424"/>
        <c:crosses val="autoZero"/>
        <c:crossBetween val="midCat"/>
        <c:majorUnit val="10"/>
        <c:minorUnit val="10"/>
      </c:valAx>
      <c:valAx>
        <c:axId val="15559942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Aero</a:t>
                </a:r>
                <a:r>
                  <a:rPr lang="en-US" baseline="0"/>
                  <a:t> Moments, Nm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628061256122568E-4"/>
              <c:y val="0.35279126567512398"/>
            </c:manualLayout>
          </c:layout>
          <c:overlay val="0"/>
        </c:title>
        <c:numFmt formatCode="0.0" sourceLinked="0"/>
        <c:majorTickMark val="out"/>
        <c:minorTickMark val="none"/>
        <c:tickLblPos val="low"/>
        <c:crossAx val="155598848"/>
        <c:crosses val="autoZero"/>
        <c:crossBetween val="midCat"/>
        <c:minorUnit val="2"/>
      </c:valAx>
    </c:plotArea>
    <c:legend>
      <c:legendPos val="r"/>
      <c:layout>
        <c:manualLayout>
          <c:xMode val="edge"/>
          <c:yMode val="edge"/>
          <c:x val="0.86180813028292724"/>
          <c:y val="0.22107064741907265"/>
          <c:w val="0.12895033790067581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Forces in Wind Frame</a:t>
            </a:r>
          </a:p>
        </c:rich>
      </c:tx>
      <c:layout>
        <c:manualLayout>
          <c:xMode val="edge"/>
          <c:yMode val="edge"/>
          <c:x val="0.202322731312129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40719614772562"/>
          <c:y val="0.12084499854184894"/>
          <c:w val="0.75066588133176271"/>
          <c:h val="0.73444808982210552"/>
        </c:manualLayout>
      </c:layout>
      <c:scatterChart>
        <c:scatterStyle val="smoothMarker"/>
        <c:varyColors val="0"/>
        <c:ser>
          <c:idx val="0"/>
          <c:order val="0"/>
          <c:tx>
            <c:v>Lift</c:v>
          </c:tx>
          <c:marker>
            <c:symbol val="none"/>
          </c:marker>
          <c:xVal>
            <c:numRef>
              <c:f>Data!$B$56:$B$74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Data!$C$56:$C$74</c:f>
              <c:numCache>
                <c:formatCode>0.000000</c:formatCode>
                <c:ptCount val="19"/>
                <c:pt idx="0">
                  <c:v>-0.10447100000000095</c:v>
                </c:pt>
                <c:pt idx="1">
                  <c:v>-1.4966443260865332</c:v>
                </c:pt>
                <c:pt idx="2">
                  <c:v>-2.9531961210693622</c:v>
                </c:pt>
                <c:pt idx="3">
                  <c:v>-4.3558649942019185</c:v>
                </c:pt>
                <c:pt idx="4">
                  <c:v>-5.3570579551862219</c:v>
                </c:pt>
                <c:pt idx="5">
                  <c:v>-5.841141522881153</c:v>
                </c:pt>
                <c:pt idx="6">
                  <c:v>-5.8183574404664169</c:v>
                </c:pt>
                <c:pt idx="7">
                  <c:v>-4.1933221073082168</c:v>
                </c:pt>
                <c:pt idx="8">
                  <c:v>-2.3877352621128054</c:v>
                </c:pt>
                <c:pt idx="9">
                  <c:v>-0.183367</c:v>
                </c:pt>
                <c:pt idx="10">
                  <c:v>1.7442060994440842</c:v>
                </c:pt>
                <c:pt idx="11">
                  <c:v>4.2272561850923633</c:v>
                </c:pt>
                <c:pt idx="12">
                  <c:v>6.4695070758599247</c:v>
                </c:pt>
                <c:pt idx="13">
                  <c:v>6.8182174257061323</c:v>
                </c:pt>
                <c:pt idx="14">
                  <c:v>6.2058732450330432</c:v>
                </c:pt>
                <c:pt idx="15">
                  <c:v>5.0932807882338711</c:v>
                </c:pt>
                <c:pt idx="16">
                  <c:v>3.6929873116544933</c:v>
                </c:pt>
                <c:pt idx="17">
                  <c:v>1.9382580812370023</c:v>
                </c:pt>
                <c:pt idx="18">
                  <c:v>-0.20541099999999901</c:v>
                </c:pt>
              </c:numCache>
            </c:numRef>
          </c:yVal>
          <c:smooth val="1"/>
        </c:ser>
        <c:ser>
          <c:idx val="1"/>
          <c:order val="1"/>
          <c:tx>
            <c:v>Drag</c:v>
          </c:tx>
          <c:marker>
            <c:symbol val="none"/>
          </c:marker>
          <c:xVal>
            <c:numRef>
              <c:f>Data!$B$56:$B$74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Data!$E$56:$E$74</c:f>
              <c:numCache>
                <c:formatCode>0.000000</c:formatCode>
                <c:ptCount val="19"/>
                <c:pt idx="0">
                  <c:v>15.7156</c:v>
                </c:pt>
                <c:pt idx="1">
                  <c:v>15.361790556468115</c:v>
                </c:pt>
                <c:pt idx="2">
                  <c:v>14.596206393460628</c:v>
                </c:pt>
                <c:pt idx="3">
                  <c:v>13.115859480868432</c:v>
                </c:pt>
                <c:pt idx="4">
                  <c:v>11.594692190272927</c:v>
                </c:pt>
                <c:pt idx="5">
                  <c:v>9.7077571205337474</c:v>
                </c:pt>
                <c:pt idx="6">
                  <c:v>7.500829296515759</c:v>
                </c:pt>
                <c:pt idx="7">
                  <c:v>5.6026412378859476</c:v>
                </c:pt>
                <c:pt idx="8">
                  <c:v>3.6606189035275296</c:v>
                </c:pt>
                <c:pt idx="9">
                  <c:v>2.8552399999999998</c:v>
                </c:pt>
                <c:pt idx="10">
                  <c:v>3.9535820049496952</c:v>
                </c:pt>
                <c:pt idx="11">
                  <c:v>5.6640189021046154</c:v>
                </c:pt>
                <c:pt idx="12">
                  <c:v>8.041685044684252</c:v>
                </c:pt>
                <c:pt idx="13">
                  <c:v>10.367565162481364</c:v>
                </c:pt>
                <c:pt idx="14">
                  <c:v>12.62856438383568</c:v>
                </c:pt>
                <c:pt idx="15">
                  <c:v>13.845621102435519</c:v>
                </c:pt>
                <c:pt idx="16">
                  <c:v>15.423047526165472</c:v>
                </c:pt>
                <c:pt idx="17">
                  <c:v>15.817934991573818</c:v>
                </c:pt>
                <c:pt idx="18">
                  <c:v>16.27</c:v>
                </c:pt>
              </c:numCache>
            </c:numRef>
          </c:yVal>
          <c:smooth val="1"/>
        </c:ser>
        <c:ser>
          <c:idx val="2"/>
          <c:order val="2"/>
          <c:tx>
            <c:v>Side</c:v>
          </c:tx>
          <c:marker>
            <c:symbol val="none"/>
          </c:marker>
          <c:xVal>
            <c:numRef>
              <c:f>Data!$B$56:$B$74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Data!$G$56:$G$74</c:f>
              <c:numCache>
                <c:formatCode>0.000000</c:formatCode>
                <c:ptCount val="19"/>
                <c:pt idx="0">
                  <c:v>0.40852500000000003</c:v>
                </c:pt>
                <c:pt idx="1">
                  <c:v>0.39321400000000001</c:v>
                </c:pt>
                <c:pt idx="2">
                  <c:v>0.23774500000000001</c:v>
                </c:pt>
                <c:pt idx="3">
                  <c:v>0.11582099999999999</c:v>
                </c:pt>
                <c:pt idx="4">
                  <c:v>0.153416</c:v>
                </c:pt>
                <c:pt idx="5">
                  <c:v>4.17043E-2</c:v>
                </c:pt>
                <c:pt idx="6">
                  <c:v>-3.70259E-2</c:v>
                </c:pt>
                <c:pt idx="7">
                  <c:v>3.27041E-2</c:v>
                </c:pt>
                <c:pt idx="8">
                  <c:v>4.2394899999999999E-2</c:v>
                </c:pt>
                <c:pt idx="9">
                  <c:v>-1.0130200000000001E-2</c:v>
                </c:pt>
                <c:pt idx="10">
                  <c:v>5.7046699999999999E-2</c:v>
                </c:pt>
                <c:pt idx="11">
                  <c:v>-3.05946E-2</c:v>
                </c:pt>
                <c:pt idx="12">
                  <c:v>8.0971600000000005E-2</c:v>
                </c:pt>
                <c:pt idx="13">
                  <c:v>6.4151E-2</c:v>
                </c:pt>
                <c:pt idx="14">
                  <c:v>0.100534</c:v>
                </c:pt>
                <c:pt idx="15">
                  <c:v>-6.8353499999999998E-2</c:v>
                </c:pt>
                <c:pt idx="16">
                  <c:v>-8.2677600000000004E-2</c:v>
                </c:pt>
                <c:pt idx="17">
                  <c:v>2.3060199999999999E-2</c:v>
                </c:pt>
                <c:pt idx="18">
                  <c:v>0.1045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03392"/>
        <c:axId val="154403968"/>
      </c:scatterChart>
      <c:valAx>
        <c:axId val="154403392"/>
        <c:scaling>
          <c:orientation val="minMax"/>
          <c:max val="90"/>
          <c:min val="-9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of Attack,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41302984900162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154403968"/>
        <c:crosses val="autoZero"/>
        <c:crossBetween val="midCat"/>
        <c:majorUnit val="10"/>
        <c:minorUnit val="10"/>
      </c:valAx>
      <c:valAx>
        <c:axId val="15440396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Aero</a:t>
                </a:r>
                <a:r>
                  <a:rPr lang="en-US" baseline="0"/>
                  <a:t> Forces,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628061256122568E-4"/>
              <c:y val="0.35279126567512398"/>
            </c:manualLayout>
          </c:layout>
          <c:overlay val="0"/>
        </c:title>
        <c:numFmt formatCode="0.0" sourceLinked="0"/>
        <c:majorTickMark val="out"/>
        <c:minorTickMark val="none"/>
        <c:tickLblPos val="low"/>
        <c:crossAx val="154403392"/>
        <c:crosses val="autoZero"/>
        <c:crossBetween val="midCat"/>
        <c:majorUnit val="5"/>
        <c:minorUnit val="5"/>
      </c:valAx>
    </c:plotArea>
    <c:legend>
      <c:legendPos val="r"/>
      <c:layout>
        <c:manualLayout>
          <c:xMode val="edge"/>
          <c:yMode val="edge"/>
          <c:x val="0.86180813028292724"/>
          <c:y val="0.22107064741907265"/>
          <c:w val="0.12895033790067581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Moments in Body Frame</a:t>
            </a:r>
          </a:p>
        </c:rich>
      </c:tx>
      <c:layout>
        <c:manualLayout>
          <c:xMode val="edge"/>
          <c:yMode val="edge"/>
          <c:x val="0.1695765083446927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40719614772562"/>
          <c:y val="0.12084499854184894"/>
          <c:w val="0.75066588133176271"/>
          <c:h val="0.73444808982210552"/>
        </c:manualLayout>
      </c:layout>
      <c:scatterChart>
        <c:scatterStyle val="smoothMarker"/>
        <c:varyColors val="0"/>
        <c:ser>
          <c:idx val="0"/>
          <c:order val="0"/>
          <c:tx>
            <c:v>Roll</c:v>
          </c:tx>
          <c:marker>
            <c:symbol val="none"/>
          </c:marker>
          <c:xVal>
            <c:numRef>
              <c:f>Data!$B$56:$B$74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Data!$I$56:$I$74</c:f>
              <c:numCache>
                <c:formatCode>0.000000</c:formatCode>
                <c:ptCount val="19"/>
                <c:pt idx="0">
                  <c:v>7.5155400000000002E-3</c:v>
                </c:pt>
                <c:pt idx="1">
                  <c:v>-1.7844100000000002E-2</c:v>
                </c:pt>
                <c:pt idx="2">
                  <c:v>1.7710899999999999E-3</c:v>
                </c:pt>
                <c:pt idx="3">
                  <c:v>1.9580199999999999E-2</c:v>
                </c:pt>
                <c:pt idx="4">
                  <c:v>-1.9778E-2</c:v>
                </c:pt>
                <c:pt idx="5">
                  <c:v>-9.9834500000000007E-2</c:v>
                </c:pt>
                <c:pt idx="6">
                  <c:v>-8.8184500000000002E-3</c:v>
                </c:pt>
                <c:pt idx="7">
                  <c:v>3.7432E-2</c:v>
                </c:pt>
                <c:pt idx="8">
                  <c:v>1.51796E-2</c:v>
                </c:pt>
                <c:pt idx="9">
                  <c:v>5.8536100000000004E-3</c:v>
                </c:pt>
                <c:pt idx="10">
                  <c:v>1.03946E-2</c:v>
                </c:pt>
                <c:pt idx="11">
                  <c:v>-1.2191199999999999E-2</c:v>
                </c:pt>
                <c:pt idx="12">
                  <c:v>1.0887300000000001E-2</c:v>
                </c:pt>
                <c:pt idx="13">
                  <c:v>3.6751300000000001E-2</c:v>
                </c:pt>
                <c:pt idx="14">
                  <c:v>1.50948E-2</c:v>
                </c:pt>
                <c:pt idx="15">
                  <c:v>5.3085800000000002E-3</c:v>
                </c:pt>
                <c:pt idx="16">
                  <c:v>1.32504E-3</c:v>
                </c:pt>
                <c:pt idx="17">
                  <c:v>8.6558999999999996E-4</c:v>
                </c:pt>
                <c:pt idx="18">
                  <c:v>4.8957199999999999E-2</c:v>
                </c:pt>
              </c:numCache>
            </c:numRef>
          </c:yVal>
          <c:smooth val="1"/>
        </c:ser>
        <c:ser>
          <c:idx val="1"/>
          <c:order val="1"/>
          <c:tx>
            <c:v>Pitch</c:v>
          </c:tx>
          <c:marker>
            <c:symbol val="none"/>
          </c:marker>
          <c:xVal>
            <c:numRef>
              <c:f>Data!$B$56:$B$74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Data!$K$56:$K$74</c:f>
              <c:numCache>
                <c:formatCode>0.000000</c:formatCode>
                <c:ptCount val="19"/>
                <c:pt idx="0">
                  <c:v>1.2010099999999999E-2</c:v>
                </c:pt>
                <c:pt idx="1">
                  <c:v>-0.67720400000000003</c:v>
                </c:pt>
                <c:pt idx="2">
                  <c:v>-1.3305199999999999</c:v>
                </c:pt>
                <c:pt idx="3">
                  <c:v>-1.7707599999999999</c:v>
                </c:pt>
                <c:pt idx="4">
                  <c:v>-2.0717099999999999</c:v>
                </c:pt>
                <c:pt idx="5">
                  <c:v>-1.99587</c:v>
                </c:pt>
                <c:pt idx="6">
                  <c:v>-1.8113699999999999</c:v>
                </c:pt>
                <c:pt idx="7">
                  <c:v>-1.4497199999999999</c:v>
                </c:pt>
                <c:pt idx="8">
                  <c:v>-0.91290800000000005</c:v>
                </c:pt>
                <c:pt idx="9">
                  <c:v>-7.89312E-3</c:v>
                </c:pt>
                <c:pt idx="10">
                  <c:v>0.79472900000000002</c:v>
                </c:pt>
                <c:pt idx="11">
                  <c:v>1.4267099999999999</c:v>
                </c:pt>
                <c:pt idx="12">
                  <c:v>1.78529</c:v>
                </c:pt>
                <c:pt idx="13">
                  <c:v>1.99309</c:v>
                </c:pt>
                <c:pt idx="14">
                  <c:v>1.97018</c:v>
                </c:pt>
                <c:pt idx="15">
                  <c:v>1.6806300000000001</c:v>
                </c:pt>
                <c:pt idx="16">
                  <c:v>1.2633099999999999</c:v>
                </c:pt>
                <c:pt idx="17">
                  <c:v>0.67873300000000003</c:v>
                </c:pt>
                <c:pt idx="18">
                  <c:v>4.2093100000000001E-2</c:v>
                </c:pt>
              </c:numCache>
            </c:numRef>
          </c:yVal>
          <c:smooth val="1"/>
        </c:ser>
        <c:ser>
          <c:idx val="2"/>
          <c:order val="2"/>
          <c:tx>
            <c:v>Yaw</c:v>
          </c:tx>
          <c:marker>
            <c:symbol val="none"/>
          </c:marker>
          <c:xVal>
            <c:numRef>
              <c:f>Data!$B$56:$B$74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Data!$M$56:$M$74</c:f>
              <c:numCache>
                <c:formatCode>0.000000</c:formatCode>
                <c:ptCount val="19"/>
                <c:pt idx="0">
                  <c:v>-8.5490300000000009E-3</c:v>
                </c:pt>
                <c:pt idx="1">
                  <c:v>-1.8538499999999999E-2</c:v>
                </c:pt>
                <c:pt idx="2">
                  <c:v>-9.8486200000000006E-3</c:v>
                </c:pt>
                <c:pt idx="3">
                  <c:v>1.61227E-2</c:v>
                </c:pt>
                <c:pt idx="4">
                  <c:v>2.14116E-3</c:v>
                </c:pt>
                <c:pt idx="5">
                  <c:v>1.8570400000000001E-2</c:v>
                </c:pt>
                <c:pt idx="6">
                  <c:v>-1.07776E-2</c:v>
                </c:pt>
                <c:pt idx="7">
                  <c:v>-1.0112400000000001E-3</c:v>
                </c:pt>
                <c:pt idx="8">
                  <c:v>-3.4974300000000002E-3</c:v>
                </c:pt>
                <c:pt idx="9">
                  <c:v>-7.89312E-3</c:v>
                </c:pt>
                <c:pt idx="10">
                  <c:v>-7.3972899999999999E-3</c:v>
                </c:pt>
                <c:pt idx="11">
                  <c:v>-1.0564199999999999E-2</c:v>
                </c:pt>
                <c:pt idx="12">
                  <c:v>-3.3630999999999999E-3</c:v>
                </c:pt>
                <c:pt idx="13">
                  <c:v>-2.5125999999999999E-2</c:v>
                </c:pt>
                <c:pt idx="14">
                  <c:v>7.9281100000000004E-3</c:v>
                </c:pt>
                <c:pt idx="15">
                  <c:v>1.85016E-2</c:v>
                </c:pt>
                <c:pt idx="16">
                  <c:v>-3.4961899999999997E-2</c:v>
                </c:pt>
                <c:pt idx="17">
                  <c:v>-3.43047E-2</c:v>
                </c:pt>
                <c:pt idx="18">
                  <c:v>-2.94203E-3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09152"/>
        <c:axId val="154409728"/>
      </c:scatterChart>
      <c:valAx>
        <c:axId val="154409152"/>
        <c:scaling>
          <c:orientation val="minMax"/>
          <c:max val="90"/>
          <c:min val="-9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of Attack,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41302984900162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154409728"/>
        <c:crosses val="autoZero"/>
        <c:crossBetween val="midCat"/>
        <c:majorUnit val="10"/>
        <c:minorUnit val="10"/>
      </c:valAx>
      <c:valAx>
        <c:axId val="15440972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Aero</a:t>
                </a:r>
                <a:r>
                  <a:rPr lang="en-US" baseline="0"/>
                  <a:t> Moments, Nm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628061256122568E-4"/>
              <c:y val="0.35279126567512398"/>
            </c:manualLayout>
          </c:layout>
          <c:overlay val="0"/>
        </c:title>
        <c:numFmt formatCode="0.0" sourceLinked="0"/>
        <c:majorTickMark val="out"/>
        <c:minorTickMark val="none"/>
        <c:tickLblPos val="low"/>
        <c:crossAx val="154409152"/>
        <c:crosses val="autoZero"/>
        <c:crossBetween val="midCat"/>
        <c:minorUnit val="0.5"/>
      </c:valAx>
    </c:plotArea>
    <c:legend>
      <c:legendPos val="r"/>
      <c:layout>
        <c:manualLayout>
          <c:xMode val="edge"/>
          <c:yMode val="edge"/>
          <c:x val="0.86180813028292724"/>
          <c:y val="0.22107064741907265"/>
          <c:w val="0.12895033790067581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Moments in CAD Model Frame</a:t>
            </a:r>
          </a:p>
        </c:rich>
      </c:tx>
      <c:layout>
        <c:manualLayout>
          <c:xMode val="edge"/>
          <c:yMode val="edge"/>
          <c:x val="0.1239302523802560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03186806373612"/>
          <c:y val="0.10232648002333042"/>
          <c:w val="0.76876538372154168"/>
          <c:h val="0.75296660834062412"/>
        </c:manualLayout>
      </c:layout>
      <c:scatterChart>
        <c:scatterStyle val="smoothMarker"/>
        <c:varyColors val="0"/>
        <c:ser>
          <c:idx val="0"/>
          <c:order val="0"/>
          <c:tx>
            <c:v>Mx</c:v>
          </c:tx>
          <c:marker>
            <c:symbol val="none"/>
          </c:marker>
          <c:xVal>
            <c:numRef>
              <c:f>Data!$B$6:$B$24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Data!$I$6:$I$24</c:f>
              <c:numCache>
                <c:formatCode>General</c:formatCode>
                <c:ptCount val="19"/>
                <c:pt idx="0">
                  <c:v>-7.5155400000000002E-3</c:v>
                </c:pt>
                <c:pt idx="1">
                  <c:v>1.7844100000000002E-2</c:v>
                </c:pt>
                <c:pt idx="2">
                  <c:v>-1.7710899999999999E-3</c:v>
                </c:pt>
                <c:pt idx="3">
                  <c:v>-1.9580199999999999E-2</c:v>
                </c:pt>
                <c:pt idx="4">
                  <c:v>1.9778E-2</c:v>
                </c:pt>
                <c:pt idx="5">
                  <c:v>9.9834500000000007E-2</c:v>
                </c:pt>
                <c:pt idx="6">
                  <c:v>8.8184500000000002E-3</c:v>
                </c:pt>
                <c:pt idx="7">
                  <c:v>-3.7432E-2</c:v>
                </c:pt>
                <c:pt idx="8">
                  <c:v>-1.51796E-2</c:v>
                </c:pt>
                <c:pt idx="9" formatCode="0.000000">
                  <c:v>-5.8536100000000004E-3</c:v>
                </c:pt>
                <c:pt idx="10" formatCode="0.000000">
                  <c:v>-1.03946E-2</c:v>
                </c:pt>
                <c:pt idx="11" formatCode="0.000000">
                  <c:v>1.2191199999999999E-2</c:v>
                </c:pt>
                <c:pt idx="12" formatCode="0.000000">
                  <c:v>-1.0887300000000001E-2</c:v>
                </c:pt>
                <c:pt idx="13" formatCode="0.000000">
                  <c:v>-3.6751300000000001E-2</c:v>
                </c:pt>
                <c:pt idx="14" formatCode="0.000000">
                  <c:v>-1.50948E-2</c:v>
                </c:pt>
                <c:pt idx="15" formatCode="0.000000">
                  <c:v>-5.3085800000000002E-3</c:v>
                </c:pt>
                <c:pt idx="16" formatCode="0.000000">
                  <c:v>-1.32504E-3</c:v>
                </c:pt>
                <c:pt idx="17" formatCode="0.000000">
                  <c:v>-8.6558999999999996E-4</c:v>
                </c:pt>
                <c:pt idx="18" formatCode="0.000000">
                  <c:v>-4.8957199999999999E-2</c:v>
                </c:pt>
              </c:numCache>
            </c:numRef>
          </c:yVal>
          <c:smooth val="1"/>
        </c:ser>
        <c:ser>
          <c:idx val="1"/>
          <c:order val="1"/>
          <c:tx>
            <c:v>My</c:v>
          </c:tx>
          <c:marker>
            <c:symbol val="none"/>
          </c:marker>
          <c:xVal>
            <c:numRef>
              <c:f>Data!$B$6:$B$24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Data!$K$6:$K$24</c:f>
              <c:numCache>
                <c:formatCode>General</c:formatCode>
                <c:ptCount val="19"/>
                <c:pt idx="0">
                  <c:v>-8.5490300000000009E-3</c:v>
                </c:pt>
                <c:pt idx="1">
                  <c:v>-1.8538499999999999E-2</c:v>
                </c:pt>
                <c:pt idx="2">
                  <c:v>-9.8486200000000006E-3</c:v>
                </c:pt>
                <c:pt idx="3">
                  <c:v>1.61227E-2</c:v>
                </c:pt>
                <c:pt idx="4">
                  <c:v>2.14116E-3</c:v>
                </c:pt>
                <c:pt idx="5">
                  <c:v>1.8570400000000001E-2</c:v>
                </c:pt>
                <c:pt idx="6">
                  <c:v>-1.07776E-2</c:v>
                </c:pt>
                <c:pt idx="7">
                  <c:v>-1.0112400000000001E-3</c:v>
                </c:pt>
                <c:pt idx="8">
                  <c:v>-3.4974300000000002E-3</c:v>
                </c:pt>
                <c:pt idx="9" formatCode="0.000000">
                  <c:v>-7.89312E-3</c:v>
                </c:pt>
                <c:pt idx="10" formatCode="0.000000">
                  <c:v>-7.3972899999999999E-3</c:v>
                </c:pt>
                <c:pt idx="11" formatCode="0.000000">
                  <c:v>-1.0564199999999999E-2</c:v>
                </c:pt>
                <c:pt idx="12" formatCode="0.000000">
                  <c:v>-3.3630999999999999E-3</c:v>
                </c:pt>
                <c:pt idx="13" formatCode="0.000000">
                  <c:v>-2.5125999999999999E-2</c:v>
                </c:pt>
                <c:pt idx="14" formatCode="0.000000">
                  <c:v>7.9281100000000004E-3</c:v>
                </c:pt>
                <c:pt idx="15" formatCode="0.000000">
                  <c:v>1.85016E-2</c:v>
                </c:pt>
                <c:pt idx="16" formatCode="0.000000">
                  <c:v>-3.4961899999999997E-2</c:v>
                </c:pt>
                <c:pt idx="17" formatCode="0.000000">
                  <c:v>-3.43047E-2</c:v>
                </c:pt>
                <c:pt idx="18" formatCode="0.000000">
                  <c:v>-2.94203E-3</c:v>
                </c:pt>
              </c:numCache>
            </c:numRef>
          </c:yVal>
          <c:smooth val="1"/>
        </c:ser>
        <c:ser>
          <c:idx val="2"/>
          <c:order val="2"/>
          <c:tx>
            <c:v>Mz</c:v>
          </c:tx>
          <c:marker>
            <c:symbol val="none"/>
          </c:marker>
          <c:xVal>
            <c:numRef>
              <c:f>Data!$B$6:$B$24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Data!$M$6:$M$24</c:f>
              <c:numCache>
                <c:formatCode>General</c:formatCode>
                <c:ptCount val="19"/>
                <c:pt idx="0">
                  <c:v>-1.2010099999999999E-2</c:v>
                </c:pt>
                <c:pt idx="1">
                  <c:v>0.67720400000000003</c:v>
                </c:pt>
                <c:pt idx="2">
                  <c:v>1.3305199999999999</c:v>
                </c:pt>
                <c:pt idx="3">
                  <c:v>1.7707599999999999</c:v>
                </c:pt>
                <c:pt idx="4">
                  <c:v>2.0717099999999999</c:v>
                </c:pt>
                <c:pt idx="5">
                  <c:v>1.99587</c:v>
                </c:pt>
                <c:pt idx="6">
                  <c:v>1.8113699999999999</c:v>
                </c:pt>
                <c:pt idx="7">
                  <c:v>1.4497199999999999</c:v>
                </c:pt>
                <c:pt idx="8">
                  <c:v>0.91290800000000005</c:v>
                </c:pt>
                <c:pt idx="9" formatCode="0.000000">
                  <c:v>7.89312E-3</c:v>
                </c:pt>
                <c:pt idx="10" formatCode="0.000000">
                  <c:v>-0.79472900000000002</c:v>
                </c:pt>
                <c:pt idx="11" formatCode="0.000000">
                  <c:v>-1.4267099999999999</c:v>
                </c:pt>
                <c:pt idx="12" formatCode="0.000000">
                  <c:v>-1.78529</c:v>
                </c:pt>
                <c:pt idx="13" formatCode="0.000000">
                  <c:v>-1.99309</c:v>
                </c:pt>
                <c:pt idx="14" formatCode="0.000000">
                  <c:v>-1.97018</c:v>
                </c:pt>
                <c:pt idx="15" formatCode="0.000000">
                  <c:v>-1.6806300000000001</c:v>
                </c:pt>
                <c:pt idx="16" formatCode="0.000000">
                  <c:v>-1.2633099999999999</c:v>
                </c:pt>
                <c:pt idx="17" formatCode="0.000000">
                  <c:v>-0.67873300000000003</c:v>
                </c:pt>
                <c:pt idx="18" formatCode="0.000000">
                  <c:v>-4.2093100000000001E-2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0912"/>
        <c:axId val="154871488"/>
      </c:scatterChart>
      <c:valAx>
        <c:axId val="154870912"/>
        <c:scaling>
          <c:orientation val="minMax"/>
          <c:max val="90"/>
          <c:min val="-9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of Attack,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580169381661298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154871488"/>
        <c:crosses val="autoZero"/>
        <c:crossBetween val="midCat"/>
        <c:majorUnit val="10"/>
        <c:minorUnit val="10"/>
      </c:valAx>
      <c:valAx>
        <c:axId val="15487148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Aero</a:t>
                </a:r>
                <a:r>
                  <a:rPr lang="en-US" baseline="0"/>
                  <a:t> Moments, Nm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5556244445822229E-3"/>
              <c:y val="0.32038385826771654"/>
            </c:manualLayout>
          </c:layout>
          <c:overlay val="0"/>
        </c:title>
        <c:numFmt formatCode="0.0" sourceLinked="0"/>
        <c:majorTickMark val="out"/>
        <c:minorTickMark val="none"/>
        <c:tickLblPos val="low"/>
        <c:crossAx val="154870912"/>
        <c:crosses val="autoZero"/>
        <c:crossBetween val="midCat"/>
        <c:majorUnit val="0.5"/>
        <c:minorUnit val="0.5"/>
      </c:valAx>
    </c:plotArea>
    <c:legend>
      <c:legendPos val="r"/>
      <c:layout>
        <c:manualLayout>
          <c:xMode val="edge"/>
          <c:yMode val="edge"/>
          <c:x val="0.8828733542570768"/>
          <c:y val="0.27482939632545933"/>
          <c:w val="0.11712664574292314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</a:t>
            </a:r>
            <a:r>
              <a:rPr lang="en-US" baseline="0"/>
              <a:t>Over Drag</a:t>
            </a:r>
            <a:endParaRPr lang="en-US"/>
          </a:p>
        </c:rich>
      </c:tx>
      <c:layout>
        <c:manualLayout>
          <c:xMode val="edge"/>
          <c:yMode val="edge"/>
          <c:x val="0.3330206160433538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3318039969413"/>
          <c:y val="0.11158573928258968"/>
          <c:w val="0.78216194432388852"/>
          <c:h val="0.72518883056284644"/>
        </c:manualLayout>
      </c:layout>
      <c:scatterChart>
        <c:scatterStyle val="smoothMarker"/>
        <c:varyColors val="0"/>
        <c:ser>
          <c:idx val="0"/>
          <c:order val="0"/>
          <c:tx>
            <c:v>5m/s</c:v>
          </c:tx>
          <c:marker>
            <c:symbol val="none"/>
          </c:marker>
          <c:xVal>
            <c:numRef>
              <c:f>Data!$B$80:$B$98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Data!$C$80:$C$98</c:f>
              <c:numCache>
                <c:formatCode>0.000000</c:formatCode>
                <c:ptCount val="19"/>
                <c:pt idx="0">
                  <c:v>-6.6475985644837586E-3</c:v>
                </c:pt>
                <c:pt idx="1">
                  <c:v>-9.7426424386209839E-2</c:v>
                </c:pt>
                <c:pt idx="2">
                  <c:v>-0.20232627858649965</c:v>
                </c:pt>
                <c:pt idx="3">
                  <c:v>-0.33210671405527337</c:v>
                </c:pt>
                <c:pt idx="4">
                  <c:v>-0.46202675045400426</c:v>
                </c:pt>
                <c:pt idx="5">
                  <c:v>-0.60169835837013586</c:v>
                </c:pt>
                <c:pt idx="6">
                  <c:v>-0.77569522121628953</c:v>
                </c:pt>
                <c:pt idx="7">
                  <c:v>-0.74845451087467607</c:v>
                </c:pt>
                <c:pt idx="8">
                  <c:v>-0.65227638414145794</c:v>
                </c:pt>
                <c:pt idx="9">
                  <c:v>-6.422122133340806E-2</c:v>
                </c:pt>
                <c:pt idx="10">
                  <c:v>0.44117109427866219</c:v>
                </c:pt>
                <c:pt idx="11">
                  <c:v>0.74633511260381125</c:v>
                </c:pt>
                <c:pt idx="12">
                  <c:v>0.80449645067067443</c:v>
                </c:pt>
                <c:pt idx="13">
                  <c:v>0.65764886150706059</c:v>
                </c:pt>
                <c:pt idx="14">
                  <c:v>0.49141557634028787</c:v>
                </c:pt>
                <c:pt idx="15">
                  <c:v>0.36786221077059056</c:v>
                </c:pt>
                <c:pt idx="16">
                  <c:v>0.23944601774644572</c:v>
                </c:pt>
                <c:pt idx="17">
                  <c:v>0.12253546890093482</c:v>
                </c:pt>
                <c:pt idx="18">
                  <c:v>-1.2625138291333682E-2</c:v>
                </c:pt>
              </c:numCache>
            </c:numRef>
          </c:yVal>
          <c:smooth val="1"/>
        </c:ser>
        <c:ser>
          <c:idx val="1"/>
          <c:order val="1"/>
          <c:tx>
            <c:v>10m/s</c:v>
          </c:tx>
          <c:marker>
            <c:symbol val="none"/>
          </c:marker>
          <c:xVal>
            <c:numRef>
              <c:f>Data!$B$80:$B$98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Data!$D$80:$D$98</c:f>
              <c:numCache>
                <c:formatCode>0.000000</c:formatCode>
                <c:ptCount val="19"/>
                <c:pt idx="0">
                  <c:v>1.0053264728771948E-2</c:v>
                </c:pt>
                <c:pt idx="1">
                  <c:v>-0.10290622493865544</c:v>
                </c:pt>
                <c:pt idx="2">
                  <c:v>-0.20195408865411862</c:v>
                </c:pt>
                <c:pt idx="3">
                  <c:v>-0.33076423928249765</c:v>
                </c:pt>
                <c:pt idx="4">
                  <c:v>-0.47680380765078123</c:v>
                </c:pt>
                <c:pt idx="5">
                  <c:v>-0.62725887454835316</c:v>
                </c:pt>
                <c:pt idx="6">
                  <c:v>-0.76265733918873957</c:v>
                </c:pt>
                <c:pt idx="7">
                  <c:v>-0.77019068461777984</c:v>
                </c:pt>
                <c:pt idx="8">
                  <c:v>-0.66767450903629</c:v>
                </c:pt>
                <c:pt idx="9">
                  <c:v>-3.2389337740775577E-2</c:v>
                </c:pt>
                <c:pt idx="10">
                  <c:v>0.47895017240709342</c:v>
                </c:pt>
                <c:pt idx="11">
                  <c:v>0.77984919326936042</c:v>
                </c:pt>
                <c:pt idx="12">
                  <c:v>0.77798046985779368</c:v>
                </c:pt>
                <c:pt idx="13">
                  <c:v>0.65822897867948804</c:v>
                </c:pt>
                <c:pt idx="14">
                  <c:v>0.48963370084347485</c:v>
                </c:pt>
                <c:pt idx="15">
                  <c:v>0.36442340847781873</c:v>
                </c:pt>
                <c:pt idx="16">
                  <c:v>0.23708444075161919</c:v>
                </c:pt>
                <c:pt idx="17">
                  <c:v>0.11145760066751134</c:v>
                </c:pt>
                <c:pt idx="18">
                  <c:v>-1.7039808056028862E-3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3792"/>
        <c:axId val="154874368"/>
      </c:scatterChart>
      <c:valAx>
        <c:axId val="154873792"/>
        <c:scaling>
          <c:orientation val="minMax"/>
          <c:max val="90"/>
          <c:min val="-9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of Attack,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426168185669704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154874368"/>
        <c:crosses val="autoZero"/>
        <c:crossBetween val="midCat"/>
        <c:majorUnit val="10"/>
        <c:minorUnit val="10"/>
      </c:valAx>
      <c:valAx>
        <c:axId val="154874368"/>
        <c:scaling>
          <c:orientation val="minMax"/>
        </c:scaling>
        <c:delete val="0"/>
        <c:axPos val="l"/>
        <c:majorGridlines/>
        <c:minorGridlines/>
        <c:numFmt formatCode="0.00" sourceLinked="0"/>
        <c:majorTickMark val="out"/>
        <c:minorTickMark val="none"/>
        <c:tickLblPos val="low"/>
        <c:crossAx val="154873792"/>
        <c:crosses val="autoZero"/>
        <c:crossBetween val="midCat"/>
        <c:minorUnit val="0.2"/>
      </c:valAx>
    </c:plotArea>
    <c:legend>
      <c:legendPos val="r"/>
      <c:layout>
        <c:manualLayout>
          <c:xMode val="edge"/>
          <c:yMode val="edge"/>
          <c:x val="0.85232324677928928"/>
          <c:y val="0.21020632837561976"/>
          <c:w val="0.1476767532207107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Force</a:t>
            </a:r>
            <a:r>
              <a:rPr lang="en-US" baseline="0"/>
              <a:t> Coefficients</a:t>
            </a:r>
            <a:endParaRPr lang="en-US"/>
          </a:p>
        </c:rich>
      </c:tx>
      <c:layout>
        <c:manualLayout>
          <c:xMode val="edge"/>
          <c:yMode val="edge"/>
          <c:x val="0.2088559040330961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3318039969413"/>
          <c:y val="0.12084499854184894"/>
          <c:w val="0.78216194432388852"/>
          <c:h val="0.71592957130358714"/>
        </c:manualLayout>
      </c:layout>
      <c:scatterChart>
        <c:scatterStyle val="smoothMarker"/>
        <c:varyColors val="0"/>
        <c:ser>
          <c:idx val="0"/>
          <c:order val="0"/>
          <c:tx>
            <c:v>5m/s</c:v>
          </c:tx>
          <c:marker>
            <c:symbol val="none"/>
          </c:marker>
          <c:xVal>
            <c:numRef>
              <c:f>Data!$R$56:$R$74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Data!$S$56:$S$74</c:f>
              <c:numCache>
                <c:formatCode>0.000000</c:formatCode>
                <c:ptCount val="19"/>
                <c:pt idx="0">
                  <c:v>-1.0353905485163228</c:v>
                </c:pt>
                <c:pt idx="1">
                  <c:v>-1.0138270494116504</c:v>
                </c:pt>
                <c:pt idx="2">
                  <c:v>-0.97019275226217083</c:v>
                </c:pt>
                <c:pt idx="3">
                  <c:v>-0.8918315367562204</c:v>
                </c:pt>
                <c:pt idx="4">
                  <c:v>-0.81204066060080038</c:v>
                </c:pt>
                <c:pt idx="5">
                  <c:v>-0.70590976934593619</c:v>
                </c:pt>
                <c:pt idx="6">
                  <c:v>-0.57906263409940295</c:v>
                </c:pt>
                <c:pt idx="7">
                  <c:v>-0.38585355035557806</c:v>
                </c:pt>
                <c:pt idx="8">
                  <c:v>-0.19680036494210074</c:v>
                </c:pt>
                <c:pt idx="9">
                  <c:v>-1.2080764253976467E-2</c:v>
                </c:pt>
                <c:pt idx="10">
                  <c:v>0.15839849400372141</c:v>
                </c:pt>
                <c:pt idx="11">
                  <c:v>0.38933744229769568</c:v>
                </c:pt>
                <c:pt idx="12">
                  <c:v>0.63403143899702741</c:v>
                </c:pt>
                <c:pt idx="13">
                  <c:v>0.78316415080068424</c:v>
                </c:pt>
                <c:pt idx="14">
                  <c:v>0.90016573362985641</c:v>
                </c:pt>
                <c:pt idx="15">
                  <c:v>0.95776063407991685</c:v>
                </c:pt>
                <c:pt idx="16">
                  <c:v>1.0380522208775473</c:v>
                </c:pt>
                <c:pt idx="17">
                  <c:v>1.0484749081930353</c:v>
                </c:pt>
                <c:pt idx="18">
                  <c:v>1.0719160722059975</c:v>
                </c:pt>
              </c:numCache>
            </c:numRef>
          </c:yVal>
          <c:smooth val="1"/>
        </c:ser>
        <c:ser>
          <c:idx val="1"/>
          <c:order val="1"/>
          <c:tx>
            <c:v>10m/s</c:v>
          </c:tx>
          <c:marker>
            <c:symbol val="none"/>
          </c:marker>
          <c:xVal>
            <c:numRef>
              <c:f>Data!$R$56:$R$74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Data!$T$56:$T$74</c:f>
              <c:numCache>
                <c:formatCode>0.000000</c:formatCode>
                <c:ptCount val="19"/>
                <c:pt idx="0">
                  <c:v>-1.0730080825868711</c:v>
                </c:pt>
                <c:pt idx="1">
                  <c:v>-1.0479116087205484</c:v>
                </c:pt>
                <c:pt idx="2">
                  <c:v>-0.99114518673440877</c:v>
                </c:pt>
                <c:pt idx="3">
                  <c:v>-0.90490601398604698</c:v>
                </c:pt>
                <c:pt idx="4">
                  <c:v>-0.83970821773189486</c:v>
                </c:pt>
                <c:pt idx="5">
                  <c:v>-0.74000421110171999</c:v>
                </c:pt>
                <c:pt idx="6">
                  <c:v>-0.59022255195256668</c:v>
                </c:pt>
                <c:pt idx="7">
                  <c:v>-0.40999142687398443</c:v>
                </c:pt>
                <c:pt idx="8">
                  <c:v>-0.20923116546476994</c:v>
                </c:pt>
                <c:pt idx="9">
                  <c:v>-6.0681353319923378E-3</c:v>
                </c:pt>
                <c:pt idx="10">
                  <c:v>0.17281764283980036</c:v>
                </c:pt>
                <c:pt idx="11">
                  <c:v>0.40893071090824895</c:v>
                </c:pt>
                <c:pt idx="12">
                  <c:v>0.63820677280625027</c:v>
                </c:pt>
                <c:pt idx="13">
                  <c:v>0.79999231077260913</c:v>
                </c:pt>
                <c:pt idx="14">
                  <c:v>0.89245742505898351</c:v>
                </c:pt>
                <c:pt idx="15">
                  <c:v>0.96743390250656991</c:v>
                </c:pt>
                <c:pt idx="16">
                  <c:v>1.0356952572952998</c:v>
                </c:pt>
                <c:pt idx="17">
                  <c:v>1.0809025105740921</c:v>
                </c:pt>
                <c:pt idx="18">
                  <c:v>1.1024890687214979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13888"/>
        <c:axId val="178014464"/>
      </c:scatterChart>
      <c:valAx>
        <c:axId val="178013888"/>
        <c:scaling>
          <c:orientation val="minMax"/>
          <c:max val="90"/>
          <c:min val="-9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of Attack,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426168185669704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178014464"/>
        <c:crosses val="autoZero"/>
        <c:crossBetween val="midCat"/>
        <c:majorUnit val="10"/>
        <c:minorUnit val="10"/>
      </c:valAx>
      <c:valAx>
        <c:axId val="178014464"/>
        <c:scaling>
          <c:orientation val="minMax"/>
          <c:max val="1.2"/>
          <c:min val="-1.2"/>
        </c:scaling>
        <c:delete val="0"/>
        <c:axPos val="l"/>
        <c:majorGridlines/>
        <c:minorGridlines/>
        <c:numFmt formatCode="0.00" sourceLinked="0"/>
        <c:majorTickMark val="out"/>
        <c:minorTickMark val="none"/>
        <c:tickLblPos val="low"/>
        <c:crossAx val="178013888"/>
        <c:crosses val="autoZero"/>
        <c:crossBetween val="midCat"/>
        <c:majorUnit val="0.4"/>
        <c:minorUnit val="0.2"/>
      </c:valAx>
    </c:plotArea>
    <c:legend>
      <c:legendPos val="r"/>
      <c:layout>
        <c:manualLayout>
          <c:xMode val="edge"/>
          <c:yMode val="edge"/>
          <c:x val="0.85232324677928928"/>
          <c:y val="0.53408865558471863"/>
          <c:w val="0.1476767532207107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Axial Force</a:t>
            </a:r>
            <a:r>
              <a:rPr lang="en-US" baseline="0"/>
              <a:t> Coefficients</a:t>
            </a:r>
            <a:endParaRPr lang="en-US"/>
          </a:p>
        </c:rich>
      </c:tx>
      <c:layout>
        <c:manualLayout>
          <c:xMode val="edge"/>
          <c:yMode val="edge"/>
          <c:x val="0.2088559040330961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3318039969413"/>
          <c:y val="0.12084499854184894"/>
          <c:w val="0.78216194432388852"/>
          <c:h val="0.71592957130358714"/>
        </c:manualLayout>
      </c:layout>
      <c:scatterChart>
        <c:scatterStyle val="smoothMarker"/>
        <c:varyColors val="0"/>
        <c:ser>
          <c:idx val="0"/>
          <c:order val="0"/>
          <c:tx>
            <c:v>5m/s</c:v>
          </c:tx>
          <c:marker>
            <c:symbol val="none"/>
          </c:marker>
          <c:xVal>
            <c:numRef>
              <c:f>Data!$R$56:$R$74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Data!$U$56:$U$74</c:f>
              <c:numCache>
                <c:formatCode>0.000000</c:formatCode>
                <c:ptCount val="19"/>
                <c:pt idx="0">
                  <c:v>-6.882860723997096E-3</c:v>
                </c:pt>
                <c:pt idx="1">
                  <c:v>7.8640559337920524E-2</c:v>
                </c:pt>
                <c:pt idx="2">
                  <c:v>0.1460691532690791</c:v>
                </c:pt>
                <c:pt idx="3">
                  <c:v>0.18352626228518221</c:v>
                </c:pt>
                <c:pt idx="4">
                  <c:v>0.22065395640509419</c:v>
                </c:pt>
                <c:pt idx="5">
                  <c:v>0.24257849423599229</c:v>
                </c:pt>
                <c:pt idx="6">
                  <c:v>0.23630445812313566</c:v>
                </c:pt>
                <c:pt idx="7">
                  <c:v>0.25236870495079322</c:v>
                </c:pt>
                <c:pt idx="8">
                  <c:v>0.21019173930206334</c:v>
                </c:pt>
                <c:pt idx="9">
                  <c:v>0.18811171764016299</c:v>
                </c:pt>
                <c:pt idx="10">
                  <c:v>0.23656206057195714</c:v>
                </c:pt>
                <c:pt idx="11">
                  <c:v>0.25540393380429843</c:v>
                </c:pt>
                <c:pt idx="12">
                  <c:v>0.24571386521793964</c:v>
                </c:pt>
                <c:pt idx="13">
                  <c:v>0.23450058215159292</c:v>
                </c:pt>
                <c:pt idx="14">
                  <c:v>0.22159805949757805</c:v>
                </c:pt>
                <c:pt idx="15">
                  <c:v>0.16549145554850922</c:v>
                </c:pt>
                <c:pt idx="16">
                  <c:v>0.11890033029081794</c:v>
                </c:pt>
                <c:pt idx="17">
                  <c:v>5.520624715479916E-2</c:v>
                </c:pt>
                <c:pt idx="18">
                  <c:v>1.3533088648304005E-2</c:v>
                </c:pt>
              </c:numCache>
            </c:numRef>
          </c:yVal>
          <c:smooth val="1"/>
        </c:ser>
        <c:ser>
          <c:idx val="1"/>
          <c:order val="1"/>
          <c:tx>
            <c:v>10m/s</c:v>
          </c:tx>
          <c:marker>
            <c:symbol val="none"/>
          </c:marker>
          <c:xVal>
            <c:numRef>
              <c:f>Data!$R$56:$R$74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Data!$V$56:$V$74</c:f>
              <c:numCache>
                <c:formatCode>0.000000</c:formatCode>
                <c:ptCount val="19"/>
                <c:pt idx="0">
                  <c:v>1.0787234310357875E-2</c:v>
                </c:pt>
                <c:pt idx="1">
                  <c:v>7.55672830639052E-2</c:v>
                </c:pt>
                <c:pt idx="2">
                  <c:v>0.1495861514082639</c:v>
                </c:pt>
                <c:pt idx="3">
                  <c:v>0.18735801635767765</c:v>
                </c:pt>
                <c:pt idx="4">
                  <c:v>0.21728865382560542</c:v>
                </c:pt>
                <c:pt idx="5">
                  <c:v>0.239038272346626</c:v>
                </c:pt>
                <c:pt idx="6">
                  <c:v>0.24651763756464604</c:v>
                </c:pt>
                <c:pt idx="7">
                  <c:v>0.26015706134144051</c:v>
                </c:pt>
                <c:pt idx="8">
                  <c:v>0.218718314475075</c:v>
                </c:pt>
                <c:pt idx="9">
                  <c:v>0.18734978098527288</c:v>
                </c:pt>
                <c:pt idx="10">
                  <c:v>0.24145947183363095</c:v>
                </c:pt>
                <c:pt idx="11">
                  <c:v>0.25603608099008929</c:v>
                </c:pt>
                <c:pt idx="12">
                  <c:v>0.25937964218642945</c:v>
                </c:pt>
                <c:pt idx="13">
                  <c:v>0.23918650904991204</c:v>
                </c:pt>
                <c:pt idx="14">
                  <c:v>0.22106045438699407</c:v>
                </c:pt>
                <c:pt idx="15">
                  <c:v>0.17018561781923308</c:v>
                </c:pt>
                <c:pt idx="16">
                  <c:v>0.12097580884427027</c:v>
                </c:pt>
                <c:pt idx="17">
                  <c:v>6.8766018409694651E-2</c:v>
                </c:pt>
                <c:pt idx="18">
                  <c:v>1.8786202114885013E-3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15040"/>
        <c:axId val="178015616"/>
      </c:scatterChart>
      <c:valAx>
        <c:axId val="178015040"/>
        <c:scaling>
          <c:orientation val="minMax"/>
          <c:max val="90"/>
          <c:min val="-9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of Attack,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426168185669704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178015616"/>
        <c:crosses val="autoZero"/>
        <c:crossBetween val="midCat"/>
        <c:majorUnit val="10"/>
        <c:minorUnit val="10"/>
      </c:valAx>
      <c:valAx>
        <c:axId val="178015616"/>
        <c:scaling>
          <c:orientation val="minMax"/>
          <c:min val="0"/>
        </c:scaling>
        <c:delete val="0"/>
        <c:axPos val="l"/>
        <c:majorGridlines/>
        <c:minorGridlines/>
        <c:numFmt formatCode="0.00" sourceLinked="0"/>
        <c:majorTickMark val="out"/>
        <c:minorTickMark val="none"/>
        <c:tickLblPos val="low"/>
        <c:crossAx val="178015040"/>
        <c:crosses val="autoZero"/>
        <c:crossBetween val="midCat"/>
        <c:majorUnit val="5.000000000000001E-2"/>
        <c:minorUnit val="5.000000000000001E-2"/>
      </c:valAx>
    </c:plotArea>
    <c:legend>
      <c:legendPos val="r"/>
      <c:layout>
        <c:manualLayout>
          <c:xMode val="edge"/>
          <c:yMode val="edge"/>
          <c:x val="0.85232324677928928"/>
          <c:y val="0.28871828521434822"/>
          <c:w val="0.1476767532207107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Pitching</a:t>
            </a:r>
            <a:r>
              <a:rPr lang="en-US" baseline="0"/>
              <a:t> Moment Coefficients</a:t>
            </a:r>
            <a:endParaRPr lang="en-US"/>
          </a:p>
        </c:rich>
      </c:tx>
      <c:layout>
        <c:manualLayout>
          <c:xMode val="edge"/>
          <c:yMode val="edge"/>
          <c:x val="0.2088559040330961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3318039969413"/>
          <c:y val="0.12084499854184894"/>
          <c:w val="0.78216194432388852"/>
          <c:h val="0.71592957130358714"/>
        </c:manualLayout>
      </c:layout>
      <c:scatterChart>
        <c:scatterStyle val="smoothMarker"/>
        <c:varyColors val="0"/>
        <c:ser>
          <c:idx val="0"/>
          <c:order val="0"/>
          <c:tx>
            <c:v>5m/s</c:v>
          </c:tx>
          <c:marker>
            <c:symbol val="none"/>
          </c:marker>
          <c:xVal>
            <c:numRef>
              <c:f>Data!$R$56:$R$74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Data!$W$56:$W$74</c:f>
              <c:numCache>
                <c:formatCode>0.000000</c:formatCode>
                <c:ptCount val="19"/>
                <c:pt idx="0">
                  <c:v>8.8932688930159359E-4</c:v>
                </c:pt>
                <c:pt idx="1">
                  <c:v>-5.014577120445262E-2</c:v>
                </c:pt>
                <c:pt idx="2">
                  <c:v>-9.8522677808973808E-2</c:v>
                </c:pt>
                <c:pt idx="3">
                  <c:v>-0.13112167946142744</c:v>
                </c:pt>
                <c:pt idx="4">
                  <c:v>-0.1534065003484571</c:v>
                </c:pt>
                <c:pt idx="5">
                  <c:v>-0.14779068105597554</c:v>
                </c:pt>
                <c:pt idx="6">
                  <c:v>-0.13412877890061095</c:v>
                </c:pt>
                <c:pt idx="7">
                  <c:v>-0.10734922922859146</c:v>
                </c:pt>
                <c:pt idx="8">
                  <c:v>-6.7599239961244229E-2</c:v>
                </c:pt>
                <c:pt idx="9">
                  <c:v>-5.8447172433903085E-4</c:v>
                </c:pt>
                <c:pt idx="10">
                  <c:v>5.8848291805044604E-2</c:v>
                </c:pt>
                <c:pt idx="11">
                  <c:v>0.10564537899230453</c:v>
                </c:pt>
                <c:pt idx="12">
                  <c:v>0.13219760053631877</c:v>
                </c:pt>
                <c:pt idx="13">
                  <c:v>0.147584826920518</c:v>
                </c:pt>
                <c:pt idx="14">
                  <c:v>0.14588838150924754</c:v>
                </c:pt>
                <c:pt idx="15">
                  <c:v>0.12444771067409409</c:v>
                </c:pt>
                <c:pt idx="16">
                  <c:v>9.3545894915412542E-2</c:v>
                </c:pt>
                <c:pt idx="17">
                  <c:v>5.0258990978954261E-2</c:v>
                </c:pt>
                <c:pt idx="18">
                  <c:v>3.1169203990025823E-3</c:v>
                </c:pt>
              </c:numCache>
            </c:numRef>
          </c:yVal>
          <c:smooth val="1"/>
        </c:ser>
        <c:ser>
          <c:idx val="1"/>
          <c:order val="1"/>
          <c:tx>
            <c:v>10m/s</c:v>
          </c:tx>
          <c:marker>
            <c:symbol val="none"/>
          </c:marker>
          <c:xVal>
            <c:numRef>
              <c:f>Data!$R$56:$R$74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Data!$X$56:$X$74</c:f>
              <c:numCache>
                <c:formatCode>0.000000</c:formatCode>
                <c:ptCount val="19"/>
                <c:pt idx="0">
                  <c:v>2.5990565566515922E-3</c:v>
                </c:pt>
                <c:pt idx="1">
                  <c:v>-4.9989418324230116E-2</c:v>
                </c:pt>
                <c:pt idx="2">
                  <c:v>-9.8131332806854016E-2</c:v>
                </c:pt>
                <c:pt idx="3">
                  <c:v>-0.13050319145192782</c:v>
                </c:pt>
                <c:pt idx="4">
                  <c:v>-0.14964725580822688</c:v>
                </c:pt>
                <c:pt idx="5">
                  <c:v>-0.14530525153920149</c:v>
                </c:pt>
                <c:pt idx="6">
                  <c:v>-0.13818180987336912</c:v>
                </c:pt>
                <c:pt idx="7">
                  <c:v>-0.10642658803154083</c:v>
                </c:pt>
                <c:pt idx="8">
                  <c:v>-7.0731629039706187E-2</c:v>
                </c:pt>
                <c:pt idx="9">
                  <c:v>-1.7616726636341955E-3</c:v>
                </c:pt>
                <c:pt idx="10">
                  <c:v>5.6641357757139535E-2</c:v>
                </c:pt>
                <c:pt idx="11">
                  <c:v>0.10148905071056678</c:v>
                </c:pt>
                <c:pt idx="12">
                  <c:v>0.12924140926912342</c:v>
                </c:pt>
                <c:pt idx="13">
                  <c:v>0.14468713377095269</c:v>
                </c:pt>
                <c:pt idx="14">
                  <c:v>0.14777994405970166</c:v>
                </c:pt>
                <c:pt idx="15">
                  <c:v>0.12693980453338294</c:v>
                </c:pt>
                <c:pt idx="16">
                  <c:v>8.9401044112450326E-2</c:v>
                </c:pt>
                <c:pt idx="17">
                  <c:v>5.3929710836112699E-2</c:v>
                </c:pt>
                <c:pt idx="18">
                  <c:v>-1.6006639996825921E-3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18496"/>
        <c:axId val="178019072"/>
      </c:scatterChart>
      <c:valAx>
        <c:axId val="178018496"/>
        <c:scaling>
          <c:orientation val="minMax"/>
          <c:max val="90"/>
          <c:min val="-9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of Attack,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426168185669704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178019072"/>
        <c:crosses val="autoZero"/>
        <c:crossBetween val="midCat"/>
        <c:majorUnit val="10"/>
        <c:minorUnit val="10"/>
      </c:valAx>
      <c:valAx>
        <c:axId val="178019072"/>
        <c:scaling>
          <c:orientation val="minMax"/>
        </c:scaling>
        <c:delete val="0"/>
        <c:axPos val="l"/>
        <c:majorGridlines/>
        <c:minorGridlines/>
        <c:numFmt formatCode="0.00" sourceLinked="0"/>
        <c:majorTickMark val="out"/>
        <c:minorTickMark val="none"/>
        <c:tickLblPos val="low"/>
        <c:crossAx val="178018496"/>
        <c:crosses val="autoZero"/>
        <c:crossBetween val="midCat"/>
        <c:majorUnit val="5.000000000000001E-2"/>
        <c:minorUnit val="5.000000000000001E-2"/>
      </c:valAx>
    </c:plotArea>
    <c:legend>
      <c:legendPos val="r"/>
      <c:layout>
        <c:manualLayout>
          <c:xMode val="edge"/>
          <c:yMode val="edge"/>
          <c:x val="0.85232324677928928"/>
          <c:y val="0.50631087780694084"/>
          <c:w val="0.1476767532207107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Forces in CAD Model Frame,</a:t>
            </a:r>
            <a:r>
              <a:rPr lang="en-US" baseline="0"/>
              <a:t> </a:t>
            </a:r>
            <a:r>
              <a:rPr lang="en-US"/>
              <a:t>5m/s</a:t>
            </a:r>
          </a:p>
        </c:rich>
      </c:tx>
      <c:layout>
        <c:manualLayout>
          <c:xMode val="edge"/>
          <c:yMode val="edge"/>
          <c:x val="0.1375259039984276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03186806373612"/>
          <c:y val="0.10232648002333042"/>
          <c:w val="0.77953727240787818"/>
          <c:h val="0.75296660834062412"/>
        </c:manualLayout>
      </c:layout>
      <c:scatterChart>
        <c:scatterStyle val="smoothMarker"/>
        <c:varyColors val="0"/>
        <c:ser>
          <c:idx val="0"/>
          <c:order val="0"/>
          <c:tx>
            <c:v>Fx</c:v>
          </c:tx>
          <c:marker>
            <c:symbol val="none"/>
          </c:marker>
          <c:xVal>
            <c:numRef>
              <c:f>Data!$B$6:$B$24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Data!$C$6:$C$24</c:f>
              <c:numCache>
                <c:formatCode>General</c:formatCode>
                <c:ptCount val="19"/>
                <c:pt idx="0">
                  <c:v>-0.10447099999999999</c:v>
                </c:pt>
                <c:pt idx="1">
                  <c:v>1.19364</c:v>
                </c:pt>
                <c:pt idx="2">
                  <c:v>2.2170999999999998</c:v>
                </c:pt>
                <c:pt idx="3">
                  <c:v>2.7856399999999999</c:v>
                </c:pt>
                <c:pt idx="4">
                  <c:v>3.34918</c:v>
                </c:pt>
                <c:pt idx="5">
                  <c:v>3.6819600000000001</c:v>
                </c:pt>
                <c:pt idx="6">
                  <c:v>3.5867300000000002</c:v>
                </c:pt>
                <c:pt idx="7">
                  <c:v>3.8305600000000002</c:v>
                </c:pt>
                <c:pt idx="8">
                  <c:v>3.1903800000000002</c:v>
                </c:pt>
                <c:pt idx="9" formatCode="0.000000">
                  <c:v>2.8552399999999998</c:v>
                </c:pt>
                <c:pt idx="10" formatCode="0.000000">
                  <c:v>3.5906400000000001</c:v>
                </c:pt>
                <c:pt idx="11" formatCode="0.000000">
                  <c:v>3.87663</c:v>
                </c:pt>
                <c:pt idx="12" formatCode="0.000000">
                  <c:v>3.7295500000000001</c:v>
                </c:pt>
                <c:pt idx="13" formatCode="0.000000">
                  <c:v>3.5593499999999998</c:v>
                </c:pt>
                <c:pt idx="14" formatCode="0.000000">
                  <c:v>3.3635100000000002</c:v>
                </c:pt>
                <c:pt idx="15" formatCode="0.000000">
                  <c:v>2.5118999999999998</c:v>
                </c:pt>
                <c:pt idx="16" formatCode="0.000000">
                  <c:v>1.8047200000000001</c:v>
                </c:pt>
                <c:pt idx="17" formatCode="0.000000">
                  <c:v>0.83794400000000002</c:v>
                </c:pt>
                <c:pt idx="18" formatCode="0.000000">
                  <c:v>0.20541100000000001</c:v>
                </c:pt>
              </c:numCache>
            </c:numRef>
          </c:yVal>
          <c:smooth val="1"/>
        </c:ser>
        <c:ser>
          <c:idx val="1"/>
          <c:order val="1"/>
          <c:tx>
            <c:v>Fy</c:v>
          </c:tx>
          <c:marker>
            <c:symbol val="none"/>
          </c:marker>
          <c:xVal>
            <c:numRef>
              <c:f>Data!$B$6:$B$24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Data!$E$6:$E$24</c:f>
              <c:numCache>
                <c:formatCode>General</c:formatCode>
                <c:ptCount val="19"/>
                <c:pt idx="0">
                  <c:v>-15.7156</c:v>
                </c:pt>
                <c:pt idx="1">
                  <c:v>-15.388299999999999</c:v>
                </c:pt>
                <c:pt idx="2">
                  <c:v>-14.726000000000001</c:v>
                </c:pt>
                <c:pt idx="3">
                  <c:v>-13.5366</c:v>
                </c:pt>
                <c:pt idx="4">
                  <c:v>-12.3255</c:v>
                </c:pt>
                <c:pt idx="5">
                  <c:v>-10.714600000000001</c:v>
                </c:pt>
                <c:pt idx="6">
                  <c:v>-8.7892600000000005</c:v>
                </c:pt>
                <c:pt idx="7">
                  <c:v>-5.8566500000000001</c:v>
                </c:pt>
                <c:pt idx="8">
                  <c:v>-2.98712</c:v>
                </c:pt>
                <c:pt idx="9" formatCode="0.000000">
                  <c:v>-0.183367</c:v>
                </c:pt>
                <c:pt idx="10" formatCode="0.000000">
                  <c:v>2.4042400000000002</c:v>
                </c:pt>
                <c:pt idx="11" formatCode="0.000000">
                  <c:v>5.9095300000000002</c:v>
                </c:pt>
                <c:pt idx="12" formatCode="0.000000">
                  <c:v>9.6235999999999997</c:v>
                </c:pt>
                <c:pt idx="13" formatCode="0.000000">
                  <c:v>11.8872</c:v>
                </c:pt>
                <c:pt idx="14" formatCode="0.000000">
                  <c:v>13.6631</c:v>
                </c:pt>
                <c:pt idx="15" formatCode="0.000000">
                  <c:v>14.5373</c:v>
                </c:pt>
                <c:pt idx="16" formatCode="0.000000">
                  <c:v>15.756</c:v>
                </c:pt>
                <c:pt idx="17" formatCode="0.000000">
                  <c:v>15.914199999999999</c:v>
                </c:pt>
                <c:pt idx="18" formatCode="0.000000">
                  <c:v>16.27</c:v>
                </c:pt>
              </c:numCache>
            </c:numRef>
          </c:yVal>
          <c:smooth val="1"/>
        </c:ser>
        <c:ser>
          <c:idx val="2"/>
          <c:order val="2"/>
          <c:tx>
            <c:v>Fz</c:v>
          </c:tx>
          <c:marker>
            <c:symbol val="none"/>
          </c:marker>
          <c:xVal>
            <c:numRef>
              <c:f>Data!$B$6:$B$24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Data!$G$6:$G$24</c:f>
              <c:numCache>
                <c:formatCode>General</c:formatCode>
                <c:ptCount val="19"/>
                <c:pt idx="0">
                  <c:v>0.40852500000000003</c:v>
                </c:pt>
                <c:pt idx="1">
                  <c:v>0.39321400000000001</c:v>
                </c:pt>
                <c:pt idx="2">
                  <c:v>0.23774500000000001</c:v>
                </c:pt>
                <c:pt idx="3">
                  <c:v>0.11582099999999999</c:v>
                </c:pt>
                <c:pt idx="4">
                  <c:v>0.153416</c:v>
                </c:pt>
                <c:pt idx="5">
                  <c:v>4.17043E-2</c:v>
                </c:pt>
                <c:pt idx="6">
                  <c:v>-3.70259E-2</c:v>
                </c:pt>
                <c:pt idx="7">
                  <c:v>3.27041E-2</c:v>
                </c:pt>
                <c:pt idx="8">
                  <c:v>4.2394899999999999E-2</c:v>
                </c:pt>
                <c:pt idx="9" formatCode="0.000000">
                  <c:v>-1.0130200000000001E-2</c:v>
                </c:pt>
                <c:pt idx="10" formatCode="0.000000">
                  <c:v>5.7046699999999999E-2</c:v>
                </c:pt>
                <c:pt idx="11" formatCode="0.000000">
                  <c:v>-3.05946E-2</c:v>
                </c:pt>
                <c:pt idx="12" formatCode="0.000000">
                  <c:v>8.0971600000000005E-2</c:v>
                </c:pt>
                <c:pt idx="13" formatCode="0.000000">
                  <c:v>6.4151E-2</c:v>
                </c:pt>
                <c:pt idx="14" formatCode="0.000000">
                  <c:v>0.100534</c:v>
                </c:pt>
                <c:pt idx="15" formatCode="0.000000">
                  <c:v>-6.8353499999999998E-2</c:v>
                </c:pt>
                <c:pt idx="16" formatCode="0.000000">
                  <c:v>-8.2677600000000004E-2</c:v>
                </c:pt>
                <c:pt idx="17" formatCode="0.000000">
                  <c:v>2.3060199999999999E-2</c:v>
                </c:pt>
                <c:pt idx="18" formatCode="0.000000">
                  <c:v>0.1045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6096"/>
        <c:axId val="154876672"/>
      </c:scatterChart>
      <c:valAx>
        <c:axId val="154876096"/>
        <c:scaling>
          <c:orientation val="minMax"/>
          <c:max val="90"/>
          <c:min val="-9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of Attack,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580169381661298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154876672"/>
        <c:crosses val="autoZero"/>
        <c:crossBetween val="midCat"/>
        <c:majorUnit val="10"/>
        <c:minorUnit val="10"/>
      </c:valAx>
      <c:valAx>
        <c:axId val="15487667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Aero</a:t>
                </a:r>
                <a:r>
                  <a:rPr lang="en-US" baseline="0"/>
                  <a:t> Forces,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5556244445822229E-3"/>
              <c:y val="0.32038385826771654"/>
            </c:manualLayout>
          </c:layout>
          <c:overlay val="0"/>
        </c:title>
        <c:numFmt formatCode="0.0" sourceLinked="0"/>
        <c:majorTickMark val="out"/>
        <c:minorTickMark val="none"/>
        <c:tickLblPos val="low"/>
        <c:crossAx val="154876096"/>
        <c:crosses val="autoZero"/>
        <c:crossBetween val="midCat"/>
        <c:majorUnit val="5"/>
        <c:minorUnit val="5"/>
      </c:valAx>
    </c:plotArea>
    <c:legend>
      <c:legendPos val="r"/>
      <c:layout>
        <c:manualLayout>
          <c:xMode val="edge"/>
          <c:yMode val="edge"/>
          <c:x val="0.89592886519106374"/>
          <c:y val="0.2719965733449986"/>
          <c:w val="0.10267737202141071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10</xdr:row>
      <xdr:rowOff>157162</xdr:rowOff>
    </xdr:from>
    <xdr:to>
      <xdr:col>22</xdr:col>
      <xdr:colOff>295275</xdr:colOff>
      <xdr:row>25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34</xdr:row>
      <xdr:rowOff>38100</xdr:rowOff>
    </xdr:from>
    <xdr:to>
      <xdr:col>22</xdr:col>
      <xdr:colOff>381000</xdr:colOff>
      <xdr:row>48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34</xdr:row>
      <xdr:rowOff>0</xdr:rowOff>
    </xdr:from>
    <xdr:to>
      <xdr:col>30</xdr:col>
      <xdr:colOff>449528</xdr:colOff>
      <xdr:row>48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11</xdr:row>
      <xdr:rowOff>0</xdr:rowOff>
    </xdr:from>
    <xdr:to>
      <xdr:col>30</xdr:col>
      <xdr:colOff>434787</xdr:colOff>
      <xdr:row>25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560294</xdr:colOff>
      <xdr:row>76</xdr:row>
      <xdr:rowOff>89647</xdr:rowOff>
    </xdr:from>
    <xdr:to>
      <xdr:col>12</xdr:col>
      <xdr:colOff>425824</xdr:colOff>
      <xdr:row>90</xdr:row>
      <xdr:rowOff>165847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51</xdr:row>
      <xdr:rowOff>0</xdr:rowOff>
    </xdr:from>
    <xdr:to>
      <xdr:col>32</xdr:col>
      <xdr:colOff>571501</xdr:colOff>
      <xdr:row>65</xdr:row>
      <xdr:rowOff>42582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66</xdr:row>
      <xdr:rowOff>33618</xdr:rowOff>
    </xdr:from>
    <xdr:to>
      <xdr:col>32</xdr:col>
      <xdr:colOff>571501</xdr:colOff>
      <xdr:row>80</xdr:row>
      <xdr:rowOff>109818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81</xdr:row>
      <xdr:rowOff>89647</xdr:rowOff>
    </xdr:from>
    <xdr:to>
      <xdr:col>32</xdr:col>
      <xdr:colOff>571501</xdr:colOff>
      <xdr:row>95</xdr:row>
      <xdr:rowOff>165847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403411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134470</xdr:rowOff>
    </xdr:from>
    <xdr:to>
      <xdr:col>7</xdr:col>
      <xdr:colOff>403411</xdr:colOff>
      <xdr:row>32</xdr:row>
      <xdr:rowOff>20170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2</xdr:row>
      <xdr:rowOff>19050</xdr:rowOff>
    </xdr:from>
    <xdr:to>
      <xdr:col>15</xdr:col>
      <xdr:colOff>431986</xdr:colOff>
      <xdr:row>16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403411</xdr:colOff>
      <xdr:row>32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44824</xdr:rowOff>
    </xdr:from>
    <xdr:to>
      <xdr:col>7</xdr:col>
      <xdr:colOff>418152</xdr:colOff>
      <xdr:row>47</xdr:row>
      <xdr:rowOff>121024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11206</xdr:colOff>
      <xdr:row>33</xdr:row>
      <xdr:rowOff>100853</xdr:rowOff>
    </xdr:from>
    <xdr:to>
      <xdr:col>15</xdr:col>
      <xdr:colOff>429358</xdr:colOff>
      <xdr:row>47</xdr:row>
      <xdr:rowOff>177053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64</xdr:row>
      <xdr:rowOff>123265</xdr:rowOff>
    </xdr:from>
    <xdr:to>
      <xdr:col>7</xdr:col>
      <xdr:colOff>571500</xdr:colOff>
      <xdr:row>79</xdr:row>
      <xdr:rowOff>8965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67236</xdr:colOff>
      <xdr:row>64</xdr:row>
      <xdr:rowOff>120462</xdr:rowOff>
    </xdr:from>
    <xdr:to>
      <xdr:col>16</xdr:col>
      <xdr:colOff>33619</xdr:colOff>
      <xdr:row>79</xdr:row>
      <xdr:rowOff>6162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7</xdr:col>
      <xdr:colOff>418152</xdr:colOff>
      <xdr:row>63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49</xdr:row>
      <xdr:rowOff>22412</xdr:rowOff>
    </xdr:from>
    <xdr:to>
      <xdr:col>15</xdr:col>
      <xdr:colOff>418152</xdr:colOff>
      <xdr:row>63</xdr:row>
      <xdr:rowOff>98612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k%20Agbayani/Documents/Matlab/Aero%20Model/MTV_AeroData.v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lots"/>
    </sheetNames>
    <sheetDataSet>
      <sheetData sheetId="0">
        <row r="56">
          <cell r="X56">
            <v>-90</v>
          </cell>
          <cell r="Y56">
            <v>-1.0353905485163228</v>
          </cell>
          <cell r="Z56">
            <v>-1.0730080825868711</v>
          </cell>
          <cell r="AA56">
            <v>-1.080400335865676</v>
          </cell>
          <cell r="AB56">
            <v>-6.882860723997096E-3</v>
          </cell>
          <cell r="AC56">
            <v>1.0787234310357875E-2</v>
          </cell>
          <cell r="AD56">
            <v>-8.178548335185741E-3</v>
          </cell>
          <cell r="AE56">
            <v>8.8932688930159359E-4</v>
          </cell>
          <cell r="AF56">
            <v>2.5990565566515922E-3</v>
          </cell>
          <cell r="AG56">
            <v>-2.4314977079041805E-3</v>
          </cell>
        </row>
        <row r="57">
          <cell r="X57">
            <v>-80</v>
          </cell>
          <cell r="Y57">
            <v>-1.0138270494116504</v>
          </cell>
          <cell r="Z57">
            <v>-1.0479116087205484</v>
          </cell>
          <cell r="AA57">
            <v>-1.0581245685521279</v>
          </cell>
          <cell r="AB57">
            <v>7.8640559337920524E-2</v>
          </cell>
          <cell r="AC57">
            <v>7.55672830639052E-2</v>
          </cell>
          <cell r="AD57">
            <v>8.4425926753105118E-2</v>
          </cell>
          <cell r="AE57">
            <v>-5.014577120445262E-2</v>
          </cell>
          <cell r="AF57">
            <v>-4.9989418324230116E-2</v>
          </cell>
          <cell r="AG57">
            <v>-5.0595523820785561E-2</v>
          </cell>
        </row>
        <row r="58">
          <cell r="X58">
            <v>-70</v>
          </cell>
          <cell r="Y58">
            <v>-0.97019275226217083</v>
          </cell>
          <cell r="Z58">
            <v>-0.99114518673440877</v>
          </cell>
          <cell r="AA58">
            <v>-0.94015926414332107</v>
          </cell>
          <cell r="AB58">
            <v>0.1460691532690791</v>
          </cell>
          <cell r="AC58">
            <v>0.1495861514082639</v>
          </cell>
          <cell r="AD58">
            <v>0.12708661987606415</v>
          </cell>
          <cell r="AE58">
            <v>-9.8522677808973808E-2</v>
          </cell>
          <cell r="AF58">
            <v>-9.8131332806854016E-2</v>
          </cell>
          <cell r="AG58">
            <v>-0.10025104624364857</v>
          </cell>
        </row>
        <row r="59">
          <cell r="X59">
            <v>-60</v>
          </cell>
          <cell r="Y59">
            <v>-0.8918315367562204</v>
          </cell>
          <cell r="Z59">
            <v>-0.90490601398604698</v>
          </cell>
          <cell r="AA59">
            <v>-0.88808974955204023</v>
          </cell>
          <cell r="AB59">
            <v>0.18352626228518221</v>
          </cell>
          <cell r="AC59">
            <v>0.18735801635767765</v>
          </cell>
          <cell r="AD59">
            <v>0.16142409662192683</v>
          </cell>
          <cell r="AE59">
            <v>-0.13112167946142744</v>
          </cell>
          <cell r="AF59">
            <v>-0.13050319145192782</v>
          </cell>
          <cell r="AG59">
            <v>-0.13436281250904777</v>
          </cell>
        </row>
        <row r="60">
          <cell r="X60">
            <v>-50</v>
          </cell>
          <cell r="Y60">
            <v>-0.81204066060080038</v>
          </cell>
          <cell r="Z60">
            <v>-0.83970821773189486</v>
          </cell>
          <cell r="AA60">
            <v>-0.83438597105909984</v>
          </cell>
          <cell r="AB60">
            <v>0.22065395640509419</v>
          </cell>
          <cell r="AC60">
            <v>0.21728865382560542</v>
          </cell>
          <cell r="AD60">
            <v>0.19913862507857574</v>
          </cell>
          <cell r="AE60">
            <v>-0.1534065003484571</v>
          </cell>
          <cell r="AF60">
            <v>-0.14964725580822688</v>
          </cell>
          <cell r="AG60">
            <v>-0.15737947693520399</v>
          </cell>
        </row>
        <row r="61">
          <cell r="X61">
            <v>-40</v>
          </cell>
          <cell r="Y61">
            <v>-0.70590976934593619</v>
          </cell>
          <cell r="Z61">
            <v>-0.74000421110171999</v>
          </cell>
          <cell r="AA61">
            <v>-0.73855917775709468</v>
          </cell>
          <cell r="AB61">
            <v>0.24257849423599229</v>
          </cell>
          <cell r="AC61">
            <v>0.239038272346626</v>
          </cell>
          <cell r="AD61">
            <v>0.24734483497063711</v>
          </cell>
          <cell r="AE61">
            <v>-0.14779068105597554</v>
          </cell>
          <cell r="AF61">
            <v>-0.14530525153920149</v>
          </cell>
          <cell r="AG61">
            <v>-0.1452499621790786</v>
          </cell>
        </row>
        <row r="62">
          <cell r="X62">
            <v>-30</v>
          </cell>
          <cell r="Y62">
            <v>-0.57906263409940295</v>
          </cell>
          <cell r="Z62">
            <v>-0.59022255195256668</v>
          </cell>
          <cell r="AA62">
            <v>-0.59141137371126529</v>
          </cell>
          <cell r="AB62">
            <v>0.23630445812313566</v>
          </cell>
          <cell r="AC62">
            <v>0.24651763756464604</v>
          </cell>
          <cell r="AD62">
            <v>0.19411687799441735</v>
          </cell>
          <cell r="AE62">
            <v>-0.13412877890061095</v>
          </cell>
          <cell r="AF62">
            <v>-0.13818180987336912</v>
          </cell>
          <cell r="AG62">
            <v>-0.12860885209209252</v>
          </cell>
        </row>
        <row r="63">
          <cell r="X63">
            <v>-20</v>
          </cell>
          <cell r="Y63">
            <v>-0.38585355035557806</v>
          </cell>
          <cell r="Z63">
            <v>-0.40999142687398443</v>
          </cell>
          <cell r="AA63">
            <v>-0.39979438876238743</v>
          </cell>
          <cell r="AB63">
            <v>0.25236870495079322</v>
          </cell>
          <cell r="AC63">
            <v>0.26015706134144051</v>
          </cell>
          <cell r="AD63">
            <v>0.2663410939843267</v>
          </cell>
          <cell r="AE63">
            <v>-0.10734922922859146</v>
          </cell>
          <cell r="AF63">
            <v>-0.10642658803154083</v>
          </cell>
          <cell r="AG63">
            <v>-0.10273495365750256</v>
          </cell>
        </row>
        <row r="64">
          <cell r="X64">
            <v>-10</v>
          </cell>
          <cell r="Y64">
            <v>-0.19680036494210074</v>
          </cell>
          <cell r="Z64">
            <v>-0.20923116546476994</v>
          </cell>
          <cell r="AA64">
            <v>-0.15979916614232614</v>
          </cell>
          <cell r="AB64">
            <v>0.21019173930206334</v>
          </cell>
          <cell r="AC64">
            <v>0.218718314475075</v>
          </cell>
          <cell r="AD64">
            <v>0.21244515680194154</v>
          </cell>
          <cell r="AE64">
            <v>-6.7599239961244229E-2</v>
          </cell>
          <cell r="AF64">
            <v>-7.0731629039706187E-2</v>
          </cell>
          <cell r="AG64">
            <v>-6.3690751172807328E-2</v>
          </cell>
        </row>
        <row r="65">
          <cell r="X65">
            <v>0</v>
          </cell>
          <cell r="Y65">
            <v>-1.2080764253976467E-2</v>
          </cell>
          <cell r="Z65">
            <v>-6.0681353319923378E-3</v>
          </cell>
          <cell r="AA65">
            <v>-1.6125298388418308E-2</v>
          </cell>
          <cell r="AB65">
            <v>0.18811171764016299</v>
          </cell>
          <cell r="AC65">
            <v>0.18734978098527288</v>
          </cell>
          <cell r="AD65">
            <v>9.6872868605687668E-2</v>
          </cell>
          <cell r="AE65">
            <v>-5.8447172433903085E-4</v>
          </cell>
          <cell r="AF65">
            <v>-1.7616726636341955E-3</v>
          </cell>
          <cell r="AG65">
            <v>1.2330946565531427E-3</v>
          </cell>
        </row>
        <row r="66">
          <cell r="X66">
            <v>10</v>
          </cell>
          <cell r="Y66">
            <v>0.15839849400372141</v>
          </cell>
          <cell r="Z66">
            <v>0.17281764283980036</v>
          </cell>
          <cell r="AA66">
            <v>0.1695884618157488</v>
          </cell>
          <cell r="AB66">
            <v>0.23656206057195714</v>
          </cell>
          <cell r="AC66">
            <v>0.24145947183363095</v>
          </cell>
          <cell r="AD66">
            <v>0.25045231549137364</v>
          </cell>
          <cell r="AE66">
            <v>5.8848291805044604E-2</v>
          </cell>
          <cell r="AF66">
            <v>5.6641357757139535E-2</v>
          </cell>
          <cell r="AG66">
            <v>5.4173288441237401E-2</v>
          </cell>
        </row>
        <row r="67">
          <cell r="X67">
            <v>20</v>
          </cell>
          <cell r="Y67">
            <v>0.38933744229769568</v>
          </cell>
          <cell r="Z67">
            <v>0.40893071090824895</v>
          </cell>
          <cell r="AA67">
            <v>0.41922803755490856</v>
          </cell>
          <cell r="AB67">
            <v>0.25540393380429843</v>
          </cell>
          <cell r="AC67">
            <v>0.25603608099008929</v>
          </cell>
          <cell r="AD67">
            <v>0.254866475100335</v>
          </cell>
          <cell r="AE67">
            <v>0.10564537899230453</v>
          </cell>
          <cell r="AF67">
            <v>0.10148905071056678</v>
          </cell>
          <cell r="AG67">
            <v>9.8260176762140383E-2</v>
          </cell>
        </row>
        <row r="68">
          <cell r="X68">
            <v>30</v>
          </cell>
          <cell r="Y68">
            <v>0.63403143899702741</v>
          </cell>
          <cell r="Z68">
            <v>0.63820677280625027</v>
          </cell>
          <cell r="AA68">
            <v>0.64905349029644643</v>
          </cell>
          <cell r="AB68">
            <v>0.24571386521793964</v>
          </cell>
          <cell r="AC68">
            <v>0.25937964218642945</v>
          </cell>
          <cell r="AD68">
            <v>0.26324642404288651</v>
          </cell>
          <cell r="AE68">
            <v>0.13219760053631877</v>
          </cell>
          <cell r="AF68">
            <v>0.12924140926912342</v>
          </cell>
          <cell r="AG68">
            <v>0.12910662088486552</v>
          </cell>
        </row>
        <row r="69">
          <cell r="X69">
            <v>40</v>
          </cell>
          <cell r="Y69">
            <v>0.78316415080068424</v>
          </cell>
          <cell r="Z69">
            <v>0.79999231077260913</v>
          </cell>
          <cell r="AA69">
            <v>0.80099428108185711</v>
          </cell>
          <cell r="AB69">
            <v>0.23450058215159292</v>
          </cell>
          <cell r="AC69">
            <v>0.23918650904991204</v>
          </cell>
          <cell r="AD69">
            <v>0.24561540676563359</v>
          </cell>
          <cell r="AE69">
            <v>0.147584826920518</v>
          </cell>
          <cell r="AF69">
            <v>0.14468713377095269</v>
          </cell>
          <cell r="AG69">
            <v>0.13753824830360542</v>
          </cell>
        </row>
        <row r="70">
          <cell r="X70">
            <v>50</v>
          </cell>
          <cell r="Y70">
            <v>0.90016573362985641</v>
          </cell>
          <cell r="Z70">
            <v>0.89245742505898351</v>
          </cell>
          <cell r="AA70">
            <v>0.87012199704756954</v>
          </cell>
          <cell r="AB70">
            <v>0.22159805949757805</v>
          </cell>
          <cell r="AC70">
            <v>0.22106045438699407</v>
          </cell>
          <cell r="AD70">
            <v>0.22934231089379084</v>
          </cell>
          <cell r="AE70">
            <v>0.14588838150924754</v>
          </cell>
          <cell r="AF70">
            <v>0.14777994405970166</v>
          </cell>
          <cell r="AG70">
            <v>0.15403578706110574</v>
          </cell>
        </row>
        <row r="71">
          <cell r="X71">
            <v>60</v>
          </cell>
          <cell r="Y71">
            <v>0.95776063407991685</v>
          </cell>
          <cell r="Z71">
            <v>0.96743390250656991</v>
          </cell>
          <cell r="AA71">
            <v>0.970071966800234</v>
          </cell>
          <cell r="AB71">
            <v>0.16549145554850922</v>
          </cell>
          <cell r="AC71">
            <v>0.17018561781923308</v>
          </cell>
          <cell r="AD71">
            <v>0.16370657583598017</v>
          </cell>
          <cell r="AE71">
            <v>0.12444771067409409</v>
          </cell>
          <cell r="AF71">
            <v>0.12693980453338294</v>
          </cell>
          <cell r="AG71">
            <v>0.13456356554282731</v>
          </cell>
        </row>
        <row r="72">
          <cell r="X72">
            <v>70</v>
          </cell>
          <cell r="Y72">
            <v>1.0380522208775473</v>
          </cell>
          <cell r="Z72">
            <v>1.0356952572952998</v>
          </cell>
          <cell r="AA72">
            <v>1.0575737136423862</v>
          </cell>
          <cell r="AB72">
            <v>0.11890033029081794</v>
          </cell>
          <cell r="AC72">
            <v>0.12097580884427027</v>
          </cell>
          <cell r="AD72">
            <v>0.1263443383099801</v>
          </cell>
          <cell r="AE72">
            <v>9.3545894915412542E-2</v>
          </cell>
          <cell r="AF72">
            <v>8.9401044112450326E-2</v>
          </cell>
          <cell r="AG72">
            <v>9.6460392903973569E-2</v>
          </cell>
        </row>
        <row r="73">
          <cell r="X73">
            <v>80</v>
          </cell>
          <cell r="Y73">
            <v>1.0484749081930353</v>
          </cell>
          <cell r="Z73">
            <v>1.0809025105740921</v>
          </cell>
          <cell r="AA73">
            <v>1.0905902366545221</v>
          </cell>
          <cell r="AB73">
            <v>5.520624715479916E-2</v>
          </cell>
          <cell r="AC73">
            <v>6.8766018409694651E-2</v>
          </cell>
          <cell r="AD73">
            <v>4.8162287905902539E-2</v>
          </cell>
          <cell r="AE73">
            <v>5.0258990978954261E-2</v>
          </cell>
          <cell r="AF73">
            <v>5.3929710836112699E-2</v>
          </cell>
          <cell r="AG73">
            <v>5.2889374059217148E-2</v>
          </cell>
        </row>
        <row r="74">
          <cell r="X74">
            <v>90</v>
          </cell>
          <cell r="Y74">
            <v>1.0719160722059975</v>
          </cell>
          <cell r="Z74">
            <v>1.1024890687214979</v>
          </cell>
          <cell r="AA74">
            <v>1.1044165118807674</v>
          </cell>
          <cell r="AB74">
            <v>1.3533088648304005E-2</v>
          </cell>
          <cell r="AC74">
            <v>1.8786202114885013E-3</v>
          </cell>
          <cell r="AD74">
            <v>-8.6950891932410269E-4</v>
          </cell>
          <cell r="AE74">
            <v>3.1169203990025823E-3</v>
          </cell>
          <cell r="AF74">
            <v>-1.6006639996825921E-3</v>
          </cell>
          <cell r="AG74">
            <v>-3.0484430455253865E-4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8"/>
  <sheetViews>
    <sheetView tabSelected="1" topLeftCell="A51" zoomScale="85" zoomScaleNormal="85" workbookViewId="0">
      <selection activeCell="P81" sqref="P81"/>
    </sheetView>
  </sheetViews>
  <sheetFormatPr defaultRowHeight="15" x14ac:dyDescent="0.25"/>
  <cols>
    <col min="1" max="1" width="4.42578125" style="18" customWidth="1"/>
    <col min="2" max="2" width="6.42578125" customWidth="1"/>
    <col min="3" max="3" width="9.28515625" bestFit="1" customWidth="1"/>
    <col min="4" max="4" width="10.85546875" customWidth="1"/>
    <col min="5" max="6" width="9.5703125" bestFit="1" customWidth="1"/>
    <col min="7" max="7" width="9.28515625" bestFit="1" customWidth="1"/>
    <col min="9" max="9" width="9.28515625" bestFit="1" customWidth="1"/>
    <col min="11" max="11" width="9.28515625" bestFit="1" customWidth="1"/>
    <col min="13" max="13" width="9.28515625" bestFit="1" customWidth="1"/>
    <col min="16" max="16" width="16.7109375" customWidth="1"/>
    <col min="17" max="17" width="4.42578125" customWidth="1"/>
    <col min="18" max="18" width="6.42578125" customWidth="1"/>
    <col min="19" max="20" width="9.140625" customWidth="1"/>
    <col min="21" max="21" width="9" customWidth="1"/>
  </cols>
  <sheetData>
    <row r="2" spans="1:22" x14ac:dyDescent="0.25">
      <c r="C2" s="39" t="s">
        <v>41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0"/>
      <c r="P2" t="s">
        <v>28</v>
      </c>
      <c r="S2" s="32">
        <v>1.2047300000000001</v>
      </c>
      <c r="T2" t="s">
        <v>17</v>
      </c>
    </row>
    <row r="3" spans="1:22" ht="15" customHeight="1" x14ac:dyDescent="0.25">
      <c r="A3" s="19"/>
      <c r="B3" s="22"/>
      <c r="C3" s="36" t="s">
        <v>2</v>
      </c>
      <c r="D3" s="37"/>
      <c r="E3" s="38" t="s">
        <v>3</v>
      </c>
      <c r="F3" s="37"/>
      <c r="G3" s="38" t="s">
        <v>4</v>
      </c>
      <c r="H3" s="37"/>
      <c r="I3" s="38" t="s">
        <v>5</v>
      </c>
      <c r="J3" s="37"/>
      <c r="K3" s="38" t="s">
        <v>6</v>
      </c>
      <c r="L3" s="37"/>
      <c r="M3" s="38" t="s">
        <v>7</v>
      </c>
      <c r="N3" s="37"/>
      <c r="P3" t="s">
        <v>36</v>
      </c>
      <c r="S3" s="32">
        <v>1.0079222489999999</v>
      </c>
      <c r="T3" t="s">
        <v>16</v>
      </c>
    </row>
    <row r="4" spans="1:22" ht="15.75" customHeight="1" x14ac:dyDescent="0.25">
      <c r="A4" s="19"/>
      <c r="B4" s="22"/>
      <c r="C4" s="38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7"/>
      <c r="P4" t="s">
        <v>47</v>
      </c>
      <c r="S4" s="32">
        <v>1.1328400000000001</v>
      </c>
      <c r="T4" t="s">
        <v>18</v>
      </c>
    </row>
    <row r="5" spans="1:22" ht="15.75" thickBot="1" x14ac:dyDescent="0.3">
      <c r="A5" s="20"/>
      <c r="B5" s="23"/>
      <c r="C5" s="6">
        <v>5</v>
      </c>
      <c r="D5" s="5">
        <v>10</v>
      </c>
      <c r="E5" s="6">
        <v>5</v>
      </c>
      <c r="F5" s="5">
        <v>10</v>
      </c>
      <c r="G5" s="6">
        <v>5</v>
      </c>
      <c r="H5" s="5">
        <v>10</v>
      </c>
      <c r="I5" s="6">
        <v>5</v>
      </c>
      <c r="J5" s="5">
        <v>10</v>
      </c>
      <c r="K5" s="6">
        <v>5</v>
      </c>
      <c r="L5" s="5">
        <v>10</v>
      </c>
      <c r="M5" s="6">
        <v>5</v>
      </c>
      <c r="N5" s="5">
        <v>10</v>
      </c>
      <c r="P5" t="s">
        <v>37</v>
      </c>
      <c r="S5" s="32">
        <v>0.88973040000000003</v>
      </c>
      <c r="T5" t="s">
        <v>18</v>
      </c>
      <c r="V5" s="18"/>
    </row>
    <row r="6" spans="1:22" ht="15.75" customHeight="1" thickTop="1" x14ac:dyDescent="0.25">
      <c r="A6" s="33" t="s">
        <v>8</v>
      </c>
      <c r="B6" s="16">
        <v>-90</v>
      </c>
      <c r="C6" s="7">
        <v>-0.10447099999999999</v>
      </c>
      <c r="D6" s="2">
        <v>0.65493299999999999</v>
      </c>
      <c r="E6" s="1">
        <v>-15.7156</v>
      </c>
      <c r="F6" s="3">
        <v>-65.146299999999997</v>
      </c>
      <c r="G6" s="1">
        <v>0.40852500000000003</v>
      </c>
      <c r="H6" s="2">
        <v>-0.35305399999999998</v>
      </c>
      <c r="I6" s="1">
        <v>-7.5155400000000002E-3</v>
      </c>
      <c r="J6" s="2">
        <v>-4.6993899999999998E-2</v>
      </c>
      <c r="K6" s="1">
        <v>-8.5490300000000009E-3</v>
      </c>
      <c r="L6" s="2">
        <v>-0.13333</v>
      </c>
      <c r="M6" s="1">
        <v>-1.2010099999999999E-2</v>
      </c>
      <c r="N6" s="2">
        <v>-0.140398</v>
      </c>
      <c r="P6" t="s">
        <v>48</v>
      </c>
      <c r="S6">
        <v>0</v>
      </c>
      <c r="T6">
        <v>0</v>
      </c>
      <c r="U6">
        <v>0</v>
      </c>
    </row>
    <row r="7" spans="1:22" x14ac:dyDescent="0.25">
      <c r="A7" s="34"/>
      <c r="B7" s="16">
        <v>-80</v>
      </c>
      <c r="C7" s="4">
        <v>1.19364</v>
      </c>
      <c r="D7" s="2">
        <v>4.5879700000000003</v>
      </c>
      <c r="E7" s="1">
        <v>-15.388299999999999</v>
      </c>
      <c r="F7" s="3">
        <v>-63.622599999999998</v>
      </c>
      <c r="G7" s="1">
        <v>0.39321400000000001</v>
      </c>
      <c r="H7" s="2">
        <v>0.25509100000000001</v>
      </c>
      <c r="I7" s="1">
        <v>1.7844100000000002E-2</v>
      </c>
      <c r="J7" s="2">
        <v>-1.17555E-2</v>
      </c>
      <c r="K7" s="1">
        <v>-1.8538499999999999E-2</v>
      </c>
      <c r="L7" s="2">
        <v>-6.9769899999999996E-2</v>
      </c>
      <c r="M7" s="1">
        <v>0.67720400000000003</v>
      </c>
      <c r="N7" s="2">
        <v>2.7003699999999999</v>
      </c>
    </row>
    <row r="8" spans="1:22" x14ac:dyDescent="0.25">
      <c r="A8" s="34"/>
      <c r="B8" s="16">
        <v>-70</v>
      </c>
      <c r="C8" s="4">
        <v>2.2170999999999998</v>
      </c>
      <c r="D8" s="2">
        <v>9.0819299999999998</v>
      </c>
      <c r="E8" s="1">
        <v>-14.726000000000001</v>
      </c>
      <c r="F8" s="3">
        <v>-60.176099999999998</v>
      </c>
      <c r="G8" s="1">
        <v>0.23774500000000001</v>
      </c>
      <c r="H8" s="2">
        <v>-0.341729</v>
      </c>
      <c r="I8" s="1">
        <v>-1.7710899999999999E-3</v>
      </c>
      <c r="J8" s="2">
        <v>-0.100358</v>
      </c>
      <c r="K8" s="1">
        <v>-9.8486200000000006E-3</v>
      </c>
      <c r="L8" s="2">
        <v>9.6386700000000006E-2</v>
      </c>
      <c r="M8" s="1">
        <v>1.3305199999999999</v>
      </c>
      <c r="N8" s="2">
        <v>5.3009399999999998</v>
      </c>
      <c r="P8" t="s">
        <v>21</v>
      </c>
      <c r="U8" t="s">
        <v>40</v>
      </c>
    </row>
    <row r="9" spans="1:22" x14ac:dyDescent="0.25">
      <c r="A9" s="34"/>
      <c r="B9" s="16">
        <v>-60</v>
      </c>
      <c r="C9" s="4">
        <v>2.7856399999999999</v>
      </c>
      <c r="D9" s="2">
        <v>11.3752</v>
      </c>
      <c r="E9" s="1">
        <v>-13.5366</v>
      </c>
      <c r="F9" s="3">
        <v>-54.940199999999997</v>
      </c>
      <c r="G9" s="1">
        <v>0.11582099999999999</v>
      </c>
      <c r="H9" s="2">
        <v>0.961619</v>
      </c>
      <c r="I9" s="1">
        <v>-1.9580199999999999E-2</v>
      </c>
      <c r="J9" s="2">
        <v>8.5740800000000006E-2</v>
      </c>
      <c r="K9" s="1">
        <v>1.61227E-2</v>
      </c>
      <c r="L9" s="2">
        <v>-5.8862900000000003E-2</v>
      </c>
      <c r="M9" s="1">
        <v>1.7707599999999999</v>
      </c>
      <c r="N9" s="2">
        <v>7.0496299999999996</v>
      </c>
      <c r="P9" t="s">
        <v>19</v>
      </c>
      <c r="U9" t="s">
        <v>38</v>
      </c>
    </row>
    <row r="10" spans="1:22" x14ac:dyDescent="0.25">
      <c r="A10" s="34"/>
      <c r="B10" s="16">
        <v>-50</v>
      </c>
      <c r="C10" s="4">
        <v>3.34918</v>
      </c>
      <c r="D10" s="2">
        <v>13.192399999999999</v>
      </c>
      <c r="E10" s="1">
        <v>-12.3255</v>
      </c>
      <c r="F10" s="3">
        <v>-50.9818</v>
      </c>
      <c r="G10" s="1">
        <v>0.153416</v>
      </c>
      <c r="H10" s="2">
        <v>0.201873</v>
      </c>
      <c r="I10" s="1">
        <v>1.9778E-2</v>
      </c>
      <c r="J10" s="2">
        <v>0.16783999999999999</v>
      </c>
      <c r="K10" s="1">
        <v>2.14116E-3</v>
      </c>
      <c r="L10" s="2">
        <v>8.8536100000000006E-2</v>
      </c>
      <c r="M10" s="1">
        <v>2.0717099999999999</v>
      </c>
      <c r="N10" s="2">
        <v>8.0837699999999995</v>
      </c>
      <c r="P10" t="s">
        <v>20</v>
      </c>
      <c r="U10" t="s">
        <v>39</v>
      </c>
    </row>
    <row r="11" spans="1:22" x14ac:dyDescent="0.25">
      <c r="A11" s="34"/>
      <c r="B11" s="16">
        <v>-40</v>
      </c>
      <c r="C11" s="4">
        <v>3.6819600000000001</v>
      </c>
      <c r="D11" s="2">
        <v>14.5129</v>
      </c>
      <c r="E11" s="1">
        <v>-10.714600000000001</v>
      </c>
      <c r="F11" s="3">
        <v>-44.928400000000003</v>
      </c>
      <c r="G11" s="1">
        <v>4.17043E-2</v>
      </c>
      <c r="H11" s="2">
        <v>0.59154499999999999</v>
      </c>
      <c r="I11" s="1">
        <v>9.9834500000000007E-2</v>
      </c>
      <c r="J11" s="2">
        <v>0.25477699999999998</v>
      </c>
      <c r="K11" s="1">
        <v>1.8570400000000001E-2</v>
      </c>
      <c r="L11" s="2">
        <v>2.5444000000000001E-2</v>
      </c>
      <c r="M11" s="1">
        <v>1.99587</v>
      </c>
      <c r="N11" s="2">
        <v>7.8492199999999999</v>
      </c>
    </row>
    <row r="12" spans="1:22" x14ac:dyDescent="0.25">
      <c r="A12" s="34"/>
      <c r="B12" s="16">
        <v>-30</v>
      </c>
      <c r="C12" s="4">
        <v>3.5867300000000002</v>
      </c>
      <c r="D12" s="2">
        <v>14.967000000000001</v>
      </c>
      <c r="E12" s="1">
        <v>-8.7892600000000005</v>
      </c>
      <c r="F12" s="3">
        <v>-35.834600000000002</v>
      </c>
      <c r="G12" s="1">
        <v>-3.70259E-2</v>
      </c>
      <c r="H12" s="2">
        <v>0.102353</v>
      </c>
      <c r="I12" s="1">
        <v>8.8184500000000002E-3</v>
      </c>
      <c r="J12" s="2">
        <v>-0.18939600000000001</v>
      </c>
      <c r="K12" s="1">
        <v>-1.07776E-2</v>
      </c>
      <c r="L12" s="2">
        <v>3.6414099999999998E-2</v>
      </c>
      <c r="M12" s="1">
        <v>1.8113699999999999</v>
      </c>
      <c r="N12" s="2">
        <v>7.4644199999999996</v>
      </c>
    </row>
    <row r="13" spans="1:22" x14ac:dyDescent="0.25">
      <c r="A13" s="34"/>
      <c r="B13" s="16">
        <v>-20</v>
      </c>
      <c r="C13" s="4">
        <v>3.8305600000000002</v>
      </c>
      <c r="D13" s="2">
        <v>15.7951</v>
      </c>
      <c r="E13" s="1">
        <v>-5.8566500000000001</v>
      </c>
      <c r="F13" s="3">
        <v>-24.892099999999999</v>
      </c>
      <c r="G13" s="1">
        <v>3.27041E-2</v>
      </c>
      <c r="H13" s="2">
        <v>-0.59750899999999996</v>
      </c>
      <c r="I13" s="1">
        <v>-3.7432E-2</v>
      </c>
      <c r="J13" s="2">
        <v>0.14612900000000001</v>
      </c>
      <c r="K13" s="1">
        <v>-1.0112400000000001E-3</v>
      </c>
      <c r="L13" s="2">
        <v>-5.6343999999999998E-2</v>
      </c>
      <c r="M13" s="1">
        <v>1.4497199999999999</v>
      </c>
      <c r="N13" s="2">
        <v>5.7490399999999999</v>
      </c>
    </row>
    <row r="14" spans="1:22" x14ac:dyDescent="0.25">
      <c r="A14" s="34"/>
      <c r="B14" s="16">
        <v>-10</v>
      </c>
      <c r="C14" s="4">
        <v>3.1903800000000002</v>
      </c>
      <c r="D14" s="2">
        <v>13.279199999999999</v>
      </c>
      <c r="E14" s="1">
        <v>-2.98712</v>
      </c>
      <c r="F14" s="3">
        <v>-12.703200000000001</v>
      </c>
      <c r="G14" s="1">
        <v>4.2394899999999999E-2</v>
      </c>
      <c r="H14" s="2">
        <v>0.12760199999999999</v>
      </c>
      <c r="I14" s="1">
        <v>-1.51796E-2</v>
      </c>
      <c r="J14" s="2">
        <v>2.1551899999999999E-2</v>
      </c>
      <c r="K14" s="1">
        <v>-3.4974300000000002E-3</v>
      </c>
      <c r="L14" s="2">
        <v>-7.8898900000000001E-3</v>
      </c>
      <c r="M14" s="1">
        <v>0.91290800000000005</v>
      </c>
      <c r="N14" s="2">
        <v>3.82084</v>
      </c>
    </row>
    <row r="15" spans="1:22" x14ac:dyDescent="0.25">
      <c r="A15" s="34"/>
      <c r="B15" s="16">
        <v>0</v>
      </c>
      <c r="C15" s="8">
        <v>2.8552399999999998</v>
      </c>
      <c r="D15" s="9">
        <v>11.374700000000001</v>
      </c>
      <c r="E15" s="10">
        <v>-0.183367</v>
      </c>
      <c r="F15" s="11">
        <v>-0.368419</v>
      </c>
      <c r="G15" s="10">
        <v>-1.0130200000000001E-2</v>
      </c>
      <c r="H15" s="9">
        <v>-6.7801399999999996E-3</v>
      </c>
      <c r="I15" s="10">
        <v>-5.8536100000000004E-3</v>
      </c>
      <c r="J15" s="9">
        <v>-1.7524499999999998E-2</v>
      </c>
      <c r="K15" s="10">
        <v>-7.89312E-3</v>
      </c>
      <c r="L15" s="9">
        <v>3.8931899999999999E-3</v>
      </c>
      <c r="M15" s="10">
        <v>7.89312E-3</v>
      </c>
      <c r="N15" s="9">
        <v>9.5163499999999998E-2</v>
      </c>
    </row>
    <row r="16" spans="1:22" x14ac:dyDescent="0.25">
      <c r="A16" s="34"/>
      <c r="B16" s="16">
        <v>10</v>
      </c>
      <c r="C16" s="8">
        <v>3.5906400000000001</v>
      </c>
      <c r="D16" s="9">
        <v>14.6599</v>
      </c>
      <c r="E16" s="10">
        <v>2.4042400000000002</v>
      </c>
      <c r="F16" s="11">
        <v>10.4924</v>
      </c>
      <c r="G16" s="10">
        <v>5.7046699999999999E-2</v>
      </c>
      <c r="H16" s="9">
        <v>6.3885399999999995E-2</v>
      </c>
      <c r="I16" s="10">
        <v>-1.03946E-2</v>
      </c>
      <c r="J16" s="9">
        <v>7.4209600000000001E-2</v>
      </c>
      <c r="K16" s="10">
        <v>-7.3972899999999999E-3</v>
      </c>
      <c r="L16" s="9">
        <v>1.8333700000000001E-2</v>
      </c>
      <c r="M16" s="10">
        <v>-0.79472900000000002</v>
      </c>
      <c r="N16" s="9">
        <v>-3.0596999999999999</v>
      </c>
    </row>
    <row r="17" spans="1:21" x14ac:dyDescent="0.25">
      <c r="A17" s="34"/>
      <c r="B17" s="16">
        <v>20</v>
      </c>
      <c r="C17" s="8">
        <v>3.87663</v>
      </c>
      <c r="D17" s="9">
        <v>15.5449</v>
      </c>
      <c r="E17" s="10">
        <v>5.9095300000000002</v>
      </c>
      <c r="F17" s="11">
        <v>24.8277</v>
      </c>
      <c r="G17" s="10">
        <v>-3.05946E-2</v>
      </c>
      <c r="H17" s="9">
        <v>8.49303E-2</v>
      </c>
      <c r="I17" s="10">
        <v>1.2191199999999999E-2</v>
      </c>
      <c r="J17" s="9">
        <v>0.165959</v>
      </c>
      <c r="K17" s="10">
        <v>-1.0564199999999999E-2</v>
      </c>
      <c r="L17" s="9">
        <v>5.1966499999999999E-2</v>
      </c>
      <c r="M17" s="10">
        <v>-1.4267099999999999</v>
      </c>
      <c r="N17" s="9">
        <v>-5.4823199999999996</v>
      </c>
    </row>
    <row r="18" spans="1:21" x14ac:dyDescent="0.25">
      <c r="A18" s="34"/>
      <c r="B18" s="16">
        <v>30</v>
      </c>
      <c r="C18" s="8">
        <v>3.7295500000000001</v>
      </c>
      <c r="D18" s="9">
        <v>15.7479</v>
      </c>
      <c r="E18" s="10">
        <v>9.6235999999999997</v>
      </c>
      <c r="F18" s="11">
        <v>38.747900000000001</v>
      </c>
      <c r="G18" s="10">
        <v>8.0971600000000005E-2</v>
      </c>
      <c r="H18" s="9">
        <v>-0.12697600000000001</v>
      </c>
      <c r="I18" s="10">
        <v>-1.0887300000000001E-2</v>
      </c>
      <c r="J18" s="9">
        <v>-2.24256E-2</v>
      </c>
      <c r="K18" s="10">
        <v>-3.3630999999999999E-3</v>
      </c>
      <c r="L18" s="9">
        <v>-9.8008600000000001E-2</v>
      </c>
      <c r="M18" s="10">
        <v>-1.78529</v>
      </c>
      <c r="N18" s="9">
        <v>-6.9814699999999998</v>
      </c>
    </row>
    <row r="19" spans="1:21" x14ac:dyDescent="0.25">
      <c r="A19" s="34"/>
      <c r="B19" s="16">
        <v>40</v>
      </c>
      <c r="C19" s="8">
        <v>3.5593499999999998</v>
      </c>
      <c r="D19" s="9">
        <v>14.5219</v>
      </c>
      <c r="E19" s="10">
        <v>11.8872</v>
      </c>
      <c r="F19" s="11">
        <v>48.570500000000003</v>
      </c>
      <c r="G19" s="10">
        <v>6.4151E-2</v>
      </c>
      <c r="H19" s="9">
        <v>6.2911800000000004E-2</v>
      </c>
      <c r="I19" s="10">
        <v>-3.6751300000000001E-2</v>
      </c>
      <c r="J19" s="9">
        <v>6.7438200000000004E-2</v>
      </c>
      <c r="K19" s="10">
        <v>-2.5125999999999999E-2</v>
      </c>
      <c r="L19" s="9">
        <v>-8.5335900000000006E-3</v>
      </c>
      <c r="M19" s="10">
        <v>-1.99309</v>
      </c>
      <c r="N19" s="9">
        <v>-7.8158300000000001</v>
      </c>
    </row>
    <row r="20" spans="1:21" x14ac:dyDescent="0.25">
      <c r="A20" s="34"/>
      <c r="B20" s="16">
        <v>50</v>
      </c>
      <c r="C20" s="8">
        <v>3.3635100000000002</v>
      </c>
      <c r="D20" s="9">
        <v>13.4214</v>
      </c>
      <c r="E20" s="10">
        <v>13.6631</v>
      </c>
      <c r="F20" s="11">
        <v>54.184399999999997</v>
      </c>
      <c r="G20" s="10">
        <v>0.100534</v>
      </c>
      <c r="H20" s="9">
        <v>0.40405600000000003</v>
      </c>
      <c r="I20" s="10">
        <v>-1.50948E-2</v>
      </c>
      <c r="J20" s="9">
        <v>4.2953699999999997E-2</v>
      </c>
      <c r="K20" s="10">
        <v>7.9281100000000004E-3</v>
      </c>
      <c r="L20" s="9">
        <v>-8.6482100000000006E-2</v>
      </c>
      <c r="M20" s="10">
        <v>-1.97018</v>
      </c>
      <c r="N20" s="9">
        <v>-7.9828999999999999</v>
      </c>
    </row>
    <row r="21" spans="1:21" x14ac:dyDescent="0.25">
      <c r="A21" s="34"/>
      <c r="B21" s="16">
        <v>60</v>
      </c>
      <c r="C21" s="8">
        <v>2.5118999999999998</v>
      </c>
      <c r="D21" s="9">
        <v>10.332599999999999</v>
      </c>
      <c r="E21" s="10">
        <v>14.5373</v>
      </c>
      <c r="F21" s="11">
        <v>58.736499999999999</v>
      </c>
      <c r="G21" s="10">
        <v>-6.8353499999999998E-2</v>
      </c>
      <c r="H21" s="9">
        <v>0.67542500000000005</v>
      </c>
      <c r="I21" s="10">
        <v>-5.3085800000000002E-3</v>
      </c>
      <c r="J21" s="9">
        <v>-1.4689099999999999E-3</v>
      </c>
      <c r="K21" s="10">
        <v>1.85016E-2</v>
      </c>
      <c r="L21" s="9">
        <v>-9.84522E-3</v>
      </c>
      <c r="M21" s="10">
        <v>-1.6806300000000001</v>
      </c>
      <c r="N21" s="9">
        <v>-6.8571400000000002</v>
      </c>
    </row>
    <row r="22" spans="1:21" x14ac:dyDescent="0.25">
      <c r="A22" s="34"/>
      <c r="B22" s="16">
        <v>70</v>
      </c>
      <c r="C22" s="8">
        <v>1.8047200000000001</v>
      </c>
      <c r="D22" s="9">
        <v>7.3448900000000004</v>
      </c>
      <c r="E22" s="10">
        <v>15.756</v>
      </c>
      <c r="F22" s="11">
        <v>62.880899999999997</v>
      </c>
      <c r="G22" s="10">
        <v>-8.2677600000000004E-2</v>
      </c>
      <c r="H22" s="9">
        <v>0.227074</v>
      </c>
      <c r="I22" s="10">
        <v>-1.32504E-3</v>
      </c>
      <c r="J22" s="9">
        <v>4.4498099999999999E-2</v>
      </c>
      <c r="K22" s="10">
        <v>-3.4961899999999997E-2</v>
      </c>
      <c r="L22" s="9">
        <v>-3.3012699999999999E-2</v>
      </c>
      <c r="M22" s="10">
        <v>-1.2633099999999999</v>
      </c>
      <c r="N22" s="9">
        <v>-4.8293400000000002</v>
      </c>
    </row>
    <row r="23" spans="1:21" x14ac:dyDescent="0.25">
      <c r="A23" s="34"/>
      <c r="B23" s="16">
        <v>80</v>
      </c>
      <c r="C23" s="8">
        <v>0.83794400000000002</v>
      </c>
      <c r="D23" s="9">
        <v>4.1750400000000001</v>
      </c>
      <c r="E23" s="10">
        <v>15.914199999999999</v>
      </c>
      <c r="F23" s="11">
        <v>65.625600000000006</v>
      </c>
      <c r="G23" s="10">
        <v>2.3060199999999999E-2</v>
      </c>
      <c r="H23" s="9">
        <v>-0.92232000000000003</v>
      </c>
      <c r="I23" s="10">
        <v>-8.6558999999999996E-4</v>
      </c>
      <c r="J23" s="9">
        <v>2.78797E-2</v>
      </c>
      <c r="K23" s="10">
        <v>-3.43047E-2</v>
      </c>
      <c r="L23" s="9">
        <v>-3.1019999999999999E-2</v>
      </c>
      <c r="M23" s="10">
        <v>-0.67873300000000003</v>
      </c>
      <c r="N23" s="9">
        <v>-2.9132199999999999</v>
      </c>
    </row>
    <row r="24" spans="1:21" x14ac:dyDescent="0.25">
      <c r="A24" s="35"/>
      <c r="B24" s="17">
        <v>90</v>
      </c>
      <c r="C24" s="12">
        <v>0.20541100000000001</v>
      </c>
      <c r="D24" s="13">
        <v>0.11405800000000001</v>
      </c>
      <c r="E24" s="14">
        <v>16.27</v>
      </c>
      <c r="F24" s="15">
        <v>66.936199999999999</v>
      </c>
      <c r="G24" s="14">
        <v>0.1045</v>
      </c>
      <c r="H24" s="13">
        <v>-2.6630500000000001E-3</v>
      </c>
      <c r="I24" s="14">
        <v>-4.8957199999999999E-2</v>
      </c>
      <c r="J24" s="13">
        <v>-9.9094600000000005E-2</v>
      </c>
      <c r="K24" s="14">
        <v>-2.94203E-3</v>
      </c>
      <c r="L24" s="13">
        <v>-8.5463399999999995E-2</v>
      </c>
      <c r="M24" s="14">
        <v>-4.2093100000000001E-2</v>
      </c>
      <c r="N24" s="13">
        <v>8.6466000000000001E-2</v>
      </c>
    </row>
    <row r="25" spans="1:21" x14ac:dyDescent="0.25">
      <c r="A25" s="21"/>
      <c r="B25" s="19"/>
      <c r="C25" s="24"/>
      <c r="D25" s="24"/>
      <c r="E25" s="24"/>
      <c r="F25" s="25"/>
      <c r="G25" s="24"/>
      <c r="H25" s="24"/>
      <c r="I25" s="24"/>
      <c r="J25" s="24"/>
      <c r="K25" s="24"/>
      <c r="L25" s="24"/>
      <c r="M25" s="24"/>
      <c r="N25" s="24"/>
    </row>
    <row r="26" spans="1:21" x14ac:dyDescent="0.25">
      <c r="A26" s="21"/>
      <c r="B26" s="19"/>
      <c r="C26" s="24"/>
      <c r="D26" s="24"/>
      <c r="E26" s="24"/>
      <c r="F26" s="25"/>
      <c r="G26" s="24"/>
      <c r="H26" s="24"/>
      <c r="I26" s="24"/>
      <c r="J26" s="24"/>
      <c r="K26" s="24"/>
      <c r="L26" s="24"/>
      <c r="M26" s="24"/>
      <c r="N26" s="24"/>
    </row>
    <row r="27" spans="1:21" x14ac:dyDescent="0.25">
      <c r="C27" s="39" t="s">
        <v>29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0"/>
    </row>
    <row r="28" spans="1:21" x14ac:dyDescent="0.25">
      <c r="A28" s="19"/>
      <c r="B28" s="22"/>
      <c r="C28" s="36" t="s">
        <v>12</v>
      </c>
      <c r="D28" s="37"/>
      <c r="E28" s="38" t="s">
        <v>11</v>
      </c>
      <c r="F28" s="37"/>
      <c r="G28" s="38" t="s">
        <v>13</v>
      </c>
      <c r="H28" s="37"/>
      <c r="I28" s="38" t="s">
        <v>15</v>
      </c>
      <c r="J28" s="37"/>
      <c r="K28" s="38" t="s">
        <v>14</v>
      </c>
      <c r="L28" s="37"/>
      <c r="M28" s="38" t="s">
        <v>10</v>
      </c>
      <c r="N28" s="37"/>
    </row>
    <row r="29" spans="1:21" x14ac:dyDescent="0.25">
      <c r="A29" s="19"/>
      <c r="B29" s="22"/>
      <c r="C29" s="38" t="s">
        <v>9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7"/>
      <c r="Q29" t="s">
        <v>34</v>
      </c>
      <c r="U29" t="s">
        <v>30</v>
      </c>
    </row>
    <row r="30" spans="1:21" ht="15.75" thickBot="1" x14ac:dyDescent="0.3">
      <c r="A30" s="20"/>
      <c r="B30" s="23"/>
      <c r="C30" s="6">
        <v>5</v>
      </c>
      <c r="D30" s="5">
        <v>10</v>
      </c>
      <c r="E30" s="6">
        <v>5</v>
      </c>
      <c r="F30" s="5">
        <v>10</v>
      </c>
      <c r="G30" s="6">
        <v>5</v>
      </c>
      <c r="H30" s="5">
        <v>10</v>
      </c>
      <c r="I30" s="6">
        <v>5</v>
      </c>
      <c r="J30" s="5">
        <v>10</v>
      </c>
      <c r="K30" s="6">
        <v>5</v>
      </c>
      <c r="L30" s="5">
        <v>10</v>
      </c>
      <c r="M30" s="6">
        <v>5</v>
      </c>
      <c r="N30" s="5">
        <v>10</v>
      </c>
      <c r="Q30" t="s">
        <v>35</v>
      </c>
      <c r="U30" t="s">
        <v>31</v>
      </c>
    </row>
    <row r="31" spans="1:21" ht="15.75" customHeight="1" thickTop="1" x14ac:dyDescent="0.25">
      <c r="A31" s="33" t="s">
        <v>8</v>
      </c>
      <c r="B31" s="16">
        <v>-90</v>
      </c>
      <c r="C31" s="8">
        <f t="shared" ref="C31:D49" si="0">-2*C6/($S$3*$S$2*C$30^2)</f>
        <v>6.882860723997096E-3</v>
      </c>
      <c r="D31" s="9">
        <f t="shared" si="0"/>
        <v>-1.0787234310357875E-2</v>
      </c>
      <c r="E31" s="10">
        <f t="shared" ref="E31:E49" si="1">-2*G6/($S$3*$S$2*E$30^2)</f>
        <v>-2.6914844093297797E-2</v>
      </c>
      <c r="F31" s="9">
        <f t="shared" ref="F31:F49" si="2">-2*H6/($S$3*$S$2*F$30^2)</f>
        <v>5.8150623379934884E-3</v>
      </c>
      <c r="G31" s="10">
        <f t="shared" ref="G31:G49" si="3">2*E6/($S$3*$S$2*G$30^2)</f>
        <v>-1.0353905485163228</v>
      </c>
      <c r="H31" s="9">
        <f t="shared" ref="H31:H49" si="4">2*F6/($S$3*$S$2*H$30^2)</f>
        <v>-1.0730080825868711</v>
      </c>
      <c r="I31" s="10">
        <f t="shared" ref="I31:J49" si="5">-2*I6/($S$3*$S$2*$S$5*I$30^2)</f>
        <v>5.5651258604188971E-4</v>
      </c>
      <c r="J31" s="9">
        <f t="shared" si="5"/>
        <v>8.69954015852286E-4</v>
      </c>
      <c r="K31" s="10">
        <f t="shared" ref="K31:K49" si="6">-2*M6/($S$3*$S$2*$S$5*K$30^2)</f>
        <v>8.8932688930159359E-4</v>
      </c>
      <c r="L31" s="9">
        <f t="shared" ref="L31:L49" si="7">-2*N6/($S$3*$S$2*$S$5*L$30^2)</f>
        <v>2.5990565566515922E-3</v>
      </c>
      <c r="M31" s="10">
        <f t="shared" ref="M31:M49" si="8">2*K6/($S$3*$S$2*$S$5*M$30^2)</f>
        <v>-6.3304071210447909E-4</v>
      </c>
      <c r="N31" s="9">
        <f t="shared" ref="N31:N49" si="9">2*L6/($S$3*$S$2*$S$5*N$30^2)</f>
        <v>-2.4682132986107836E-3</v>
      </c>
      <c r="U31" t="s">
        <v>32</v>
      </c>
    </row>
    <row r="32" spans="1:21" x14ac:dyDescent="0.25">
      <c r="A32" s="34"/>
      <c r="B32" s="16">
        <v>-80</v>
      </c>
      <c r="C32" s="8">
        <f t="shared" si="0"/>
        <v>-7.8640559337920524E-2</v>
      </c>
      <c r="D32" s="9">
        <f t="shared" si="0"/>
        <v>-7.55672830639052E-2</v>
      </c>
      <c r="E32" s="10">
        <f t="shared" si="1"/>
        <v>-2.5906109798181261E-2</v>
      </c>
      <c r="F32" s="9">
        <f t="shared" si="2"/>
        <v>-4.2015387642148141E-3</v>
      </c>
      <c r="G32" s="10">
        <f t="shared" si="3"/>
        <v>-1.0138270494116504</v>
      </c>
      <c r="H32" s="9">
        <f t="shared" si="4"/>
        <v>-1.0479116087205484</v>
      </c>
      <c r="I32" s="10">
        <f t="shared" si="5"/>
        <v>-1.3213243807617397E-3</v>
      </c>
      <c r="J32" s="9">
        <f t="shared" si="5"/>
        <v>2.1761855120242305E-4</v>
      </c>
      <c r="K32" s="10">
        <f t="shared" si="6"/>
        <v>-5.014577120445262E-2</v>
      </c>
      <c r="L32" s="9">
        <f t="shared" si="7"/>
        <v>-4.9989418324230116E-2</v>
      </c>
      <c r="M32" s="10">
        <f t="shared" si="8"/>
        <v>-1.3727434856760222E-3</v>
      </c>
      <c r="N32" s="9">
        <f t="shared" si="9"/>
        <v>-1.2915847522893909E-3</v>
      </c>
    </row>
    <row r="33" spans="1:14" x14ac:dyDescent="0.25">
      <c r="A33" s="34"/>
      <c r="B33" s="16">
        <v>-70</v>
      </c>
      <c r="C33" s="8">
        <f t="shared" si="0"/>
        <v>-0.1460691532690791</v>
      </c>
      <c r="D33" s="9">
        <f t="shared" si="0"/>
        <v>-0.1495861514082639</v>
      </c>
      <c r="E33" s="10">
        <f t="shared" si="1"/>
        <v>-1.5663348898992926E-2</v>
      </c>
      <c r="F33" s="9">
        <f t="shared" si="2"/>
        <v>5.6285311530252504E-3</v>
      </c>
      <c r="G33" s="10">
        <f t="shared" si="3"/>
        <v>-0.97019275226217083</v>
      </c>
      <c r="H33" s="9">
        <f t="shared" si="4"/>
        <v>-0.99114518673440877</v>
      </c>
      <c r="I33" s="10">
        <f t="shared" si="5"/>
        <v>1.3114611538398176E-4</v>
      </c>
      <c r="J33" s="9">
        <f t="shared" si="5"/>
        <v>1.8578335725041703E-3</v>
      </c>
      <c r="K33" s="10">
        <f t="shared" si="6"/>
        <v>-9.8522677808973808E-2</v>
      </c>
      <c r="L33" s="9">
        <f t="shared" si="7"/>
        <v>-9.8131332806854016E-2</v>
      </c>
      <c r="M33" s="10">
        <f t="shared" si="8"/>
        <v>-7.2927307753586251E-4</v>
      </c>
      <c r="N33" s="9">
        <f t="shared" si="9"/>
        <v>1.7843166185345235E-3</v>
      </c>
    </row>
    <row r="34" spans="1:14" x14ac:dyDescent="0.25">
      <c r="A34" s="34"/>
      <c r="B34" s="16">
        <v>-60</v>
      </c>
      <c r="C34" s="8">
        <f t="shared" si="0"/>
        <v>-0.18352626228518221</v>
      </c>
      <c r="D34" s="9">
        <f t="shared" si="0"/>
        <v>-0.18735801635767765</v>
      </c>
      <c r="E34" s="10">
        <f t="shared" si="1"/>
        <v>-7.6306325383510036E-3</v>
      </c>
      <c r="F34" s="9">
        <f t="shared" si="2"/>
        <v>-1.5838581153021804E-2</v>
      </c>
      <c r="G34" s="10">
        <f t="shared" si="3"/>
        <v>-0.8918315367562204</v>
      </c>
      <c r="H34" s="9">
        <f t="shared" si="4"/>
        <v>-0.90490601398604698</v>
      </c>
      <c r="I34" s="10">
        <f t="shared" si="5"/>
        <v>1.4498795478724625E-3</v>
      </c>
      <c r="J34" s="9">
        <f t="shared" si="5"/>
        <v>-1.5872390519277543E-3</v>
      </c>
      <c r="K34" s="10">
        <f t="shared" si="6"/>
        <v>-0.13112167946142744</v>
      </c>
      <c r="L34" s="9">
        <f t="shared" si="7"/>
        <v>-0.13050319145192782</v>
      </c>
      <c r="M34" s="10">
        <f t="shared" si="8"/>
        <v>1.1938577229284356E-3</v>
      </c>
      <c r="N34" s="9">
        <f t="shared" si="9"/>
        <v>-1.0896736861531291E-3</v>
      </c>
    </row>
    <row r="35" spans="1:14" x14ac:dyDescent="0.25">
      <c r="A35" s="34"/>
      <c r="B35" s="16">
        <v>-50</v>
      </c>
      <c r="C35" s="8">
        <f t="shared" si="0"/>
        <v>-0.22065395640509419</v>
      </c>
      <c r="D35" s="9">
        <f t="shared" si="0"/>
        <v>-0.21728865382560542</v>
      </c>
      <c r="E35" s="10">
        <f t="shared" si="1"/>
        <v>-1.010750314281225E-2</v>
      </c>
      <c r="F35" s="9">
        <f t="shared" si="2"/>
        <v>-3.3249986669397868E-3</v>
      </c>
      <c r="G35" s="10">
        <f t="shared" si="3"/>
        <v>-0.81204066060080038</v>
      </c>
      <c r="H35" s="9">
        <f t="shared" si="4"/>
        <v>-0.83970821773189486</v>
      </c>
      <c r="I35" s="10">
        <f t="shared" si="5"/>
        <v>-1.4645262917550163E-3</v>
      </c>
      <c r="J35" s="9">
        <f t="shared" si="5"/>
        <v>-3.1070645769056765E-3</v>
      </c>
      <c r="K35" s="10">
        <f t="shared" si="6"/>
        <v>-0.1534065003484571</v>
      </c>
      <c r="L35" s="9">
        <f t="shared" si="7"/>
        <v>-0.14964725580822688</v>
      </c>
      <c r="M35" s="10">
        <f t="shared" si="8"/>
        <v>1.5854915132238701E-4</v>
      </c>
      <c r="N35" s="9">
        <f t="shared" si="9"/>
        <v>1.6389858203490152E-3</v>
      </c>
    </row>
    <row r="36" spans="1:14" x14ac:dyDescent="0.25">
      <c r="A36" s="34"/>
      <c r="B36" s="16">
        <v>-40</v>
      </c>
      <c r="C36" s="8">
        <f t="shared" si="0"/>
        <v>-0.24257849423599229</v>
      </c>
      <c r="D36" s="9">
        <f t="shared" si="0"/>
        <v>-0.239038272346626</v>
      </c>
      <c r="E36" s="10">
        <f t="shared" si="1"/>
        <v>-2.7476035310449033E-3</v>
      </c>
      <c r="F36" s="9">
        <f t="shared" si="2"/>
        <v>-9.7431867383696493E-3</v>
      </c>
      <c r="G36" s="10">
        <f t="shared" si="3"/>
        <v>-0.70590976934593619</v>
      </c>
      <c r="H36" s="9">
        <f t="shared" si="4"/>
        <v>-0.74000421110171999</v>
      </c>
      <c r="I36" s="10">
        <f t="shared" si="5"/>
        <v>-7.3925700310555247E-3</v>
      </c>
      <c r="J36" s="9">
        <f t="shared" si="5"/>
        <v>-4.7164477580451478E-3</v>
      </c>
      <c r="K36" s="10">
        <f t="shared" si="6"/>
        <v>-0.14779068105597554</v>
      </c>
      <c r="L36" s="9">
        <f t="shared" si="7"/>
        <v>-0.14530525153920149</v>
      </c>
      <c r="M36" s="10">
        <f t="shared" si="8"/>
        <v>1.3751056248562724E-3</v>
      </c>
      <c r="N36" s="9">
        <f t="shared" si="9"/>
        <v>4.7102091929687826E-4</v>
      </c>
    </row>
    <row r="37" spans="1:14" x14ac:dyDescent="0.25">
      <c r="A37" s="34"/>
      <c r="B37" s="16">
        <v>-30</v>
      </c>
      <c r="C37" s="8">
        <f t="shared" si="0"/>
        <v>-0.23630445812313566</v>
      </c>
      <c r="D37" s="9">
        <f t="shared" si="0"/>
        <v>-0.24651763756464604</v>
      </c>
      <c r="E37" s="10">
        <f t="shared" si="1"/>
        <v>2.4393766009767697E-3</v>
      </c>
      <c r="F37" s="9">
        <f t="shared" si="2"/>
        <v>-1.6858301434926315E-3</v>
      </c>
      <c r="G37" s="10">
        <f t="shared" si="3"/>
        <v>-0.57906263409940295</v>
      </c>
      <c r="H37" s="9">
        <f t="shared" si="4"/>
        <v>-0.59022255195256668</v>
      </c>
      <c r="I37" s="10">
        <f t="shared" si="5"/>
        <v>-6.5299079166381956E-4</v>
      </c>
      <c r="J37" s="9">
        <f t="shared" si="5"/>
        <v>3.5061105970425857E-3</v>
      </c>
      <c r="K37" s="10">
        <f t="shared" si="6"/>
        <v>-0.13412877890061095</v>
      </c>
      <c r="L37" s="9">
        <f t="shared" si="7"/>
        <v>-0.13818180987336912</v>
      </c>
      <c r="M37" s="10">
        <f t="shared" si="8"/>
        <v>-7.9806242097375172E-4</v>
      </c>
      <c r="N37" s="9">
        <f t="shared" si="9"/>
        <v>6.7410009657948645E-4</v>
      </c>
    </row>
    <row r="38" spans="1:14" x14ac:dyDescent="0.25">
      <c r="A38" s="34"/>
      <c r="B38" s="16">
        <v>-20</v>
      </c>
      <c r="C38" s="8">
        <f t="shared" si="0"/>
        <v>-0.25236870495079322</v>
      </c>
      <c r="D38" s="9">
        <f t="shared" si="0"/>
        <v>-0.26015706134144051</v>
      </c>
      <c r="E38" s="10">
        <f t="shared" si="1"/>
        <v>-2.1546435413049886E-3</v>
      </c>
      <c r="F38" s="9">
        <f t="shared" si="2"/>
        <v>9.8414182604138496E-3</v>
      </c>
      <c r="G38" s="10">
        <f t="shared" si="3"/>
        <v>-0.38585355035557806</v>
      </c>
      <c r="H38" s="9">
        <f t="shared" si="4"/>
        <v>-0.40999142687398443</v>
      </c>
      <c r="I38" s="10">
        <f t="shared" si="5"/>
        <v>2.7717741001604696E-3</v>
      </c>
      <c r="J38" s="9">
        <f t="shared" si="5"/>
        <v>-2.7051491870748907E-3</v>
      </c>
      <c r="K38" s="10">
        <f t="shared" si="6"/>
        <v>-0.10734922922859146</v>
      </c>
      <c r="L38" s="9">
        <f t="shared" si="7"/>
        <v>-0.10642658803154083</v>
      </c>
      <c r="M38" s="10">
        <f t="shared" si="8"/>
        <v>-7.4880552496427475E-5</v>
      </c>
      <c r="N38" s="9">
        <f t="shared" si="9"/>
        <v>-1.0430436518182402E-3</v>
      </c>
    </row>
    <row r="39" spans="1:14" x14ac:dyDescent="0.25">
      <c r="A39" s="34"/>
      <c r="B39" s="16">
        <v>-10</v>
      </c>
      <c r="C39" s="8">
        <f t="shared" si="0"/>
        <v>-0.21019173930206334</v>
      </c>
      <c r="D39" s="9">
        <f t="shared" si="0"/>
        <v>-0.218718314475075</v>
      </c>
      <c r="E39" s="10">
        <f t="shared" si="1"/>
        <v>-2.7931023165068247E-3</v>
      </c>
      <c r="F39" s="9">
        <f t="shared" si="2"/>
        <v>-2.1016999791891467E-3</v>
      </c>
      <c r="G39" s="10">
        <f t="shared" si="3"/>
        <v>-0.19680036494210074</v>
      </c>
      <c r="H39" s="9">
        <f t="shared" si="4"/>
        <v>-0.20923116546476994</v>
      </c>
      <c r="I39" s="10">
        <f t="shared" si="5"/>
        <v>1.1240228181982224E-3</v>
      </c>
      <c r="J39" s="9">
        <f t="shared" si="5"/>
        <v>-3.9897012068049008E-4</v>
      </c>
      <c r="K39" s="10">
        <f t="shared" si="6"/>
        <v>-6.7599239961244229E-2</v>
      </c>
      <c r="L39" s="9">
        <f t="shared" si="7"/>
        <v>-7.0731629039706187E-2</v>
      </c>
      <c r="M39" s="10">
        <f t="shared" si="8"/>
        <v>-2.5897857157309873E-4</v>
      </c>
      <c r="N39" s="9">
        <f t="shared" si="9"/>
        <v>-1.4605813712274983E-4</v>
      </c>
    </row>
    <row r="40" spans="1:14" x14ac:dyDescent="0.25">
      <c r="A40" s="34"/>
      <c r="B40" s="16">
        <v>0</v>
      </c>
      <c r="C40" s="8">
        <f t="shared" si="0"/>
        <v>-0.18811171764016299</v>
      </c>
      <c r="D40" s="9">
        <f t="shared" si="0"/>
        <v>-0.18734978098527288</v>
      </c>
      <c r="E40" s="10">
        <f t="shared" si="1"/>
        <v>6.6740775627911471E-4</v>
      </c>
      <c r="F40" s="9">
        <f t="shared" si="2"/>
        <v>1.116739557130727E-4</v>
      </c>
      <c r="G40" s="10">
        <f t="shared" si="3"/>
        <v>-1.2080764253976467E-2</v>
      </c>
      <c r="H40" s="9">
        <f t="shared" si="4"/>
        <v>-6.0681353319923378E-3</v>
      </c>
      <c r="I40" s="10">
        <f t="shared" si="5"/>
        <v>4.3344957764587322E-4</v>
      </c>
      <c r="J40" s="9">
        <f t="shared" si="5"/>
        <v>3.2441464000228508E-4</v>
      </c>
      <c r="K40" s="10">
        <f t="shared" si="6"/>
        <v>-5.8447172433903085E-4</v>
      </c>
      <c r="L40" s="9">
        <f t="shared" si="7"/>
        <v>-1.7616726636341955E-3</v>
      </c>
      <c r="M40" s="10">
        <f t="shared" si="8"/>
        <v>-5.8447172433903085E-4</v>
      </c>
      <c r="N40" s="9">
        <f t="shared" si="9"/>
        <v>7.2070976764557982E-5</v>
      </c>
    </row>
    <row r="41" spans="1:14" x14ac:dyDescent="0.25">
      <c r="A41" s="34"/>
      <c r="B41" s="16">
        <v>10</v>
      </c>
      <c r="C41" s="8">
        <f t="shared" si="0"/>
        <v>-0.23656206057195714</v>
      </c>
      <c r="D41" s="9">
        <f t="shared" si="0"/>
        <v>-0.24145947183363095</v>
      </c>
      <c r="E41" s="10">
        <f t="shared" si="1"/>
        <v>-3.7584065517095189E-3</v>
      </c>
      <c r="F41" s="9">
        <f t="shared" si="2"/>
        <v>-1.0522401204565001E-3</v>
      </c>
      <c r="G41" s="10">
        <f t="shared" si="3"/>
        <v>0.15839849400372141</v>
      </c>
      <c r="H41" s="9">
        <f t="shared" si="4"/>
        <v>0.17281764283980036</v>
      </c>
      <c r="I41" s="10">
        <f t="shared" si="5"/>
        <v>7.697019411607185E-4</v>
      </c>
      <c r="J41" s="9">
        <f t="shared" si="5"/>
        <v>-1.3737727563533097E-3</v>
      </c>
      <c r="K41" s="10">
        <f t="shared" si="6"/>
        <v>5.8848291805044604E-2</v>
      </c>
      <c r="L41" s="9">
        <f t="shared" si="7"/>
        <v>5.6641357757139535E-2</v>
      </c>
      <c r="M41" s="10">
        <f t="shared" si="8"/>
        <v>-5.4775638045992836E-4</v>
      </c>
      <c r="N41" s="9">
        <f t="shared" si="9"/>
        <v>3.3939460101057922E-4</v>
      </c>
    </row>
    <row r="42" spans="1:14" x14ac:dyDescent="0.25">
      <c r="A42" s="34"/>
      <c r="B42" s="16">
        <v>20</v>
      </c>
      <c r="C42" s="8">
        <f t="shared" si="0"/>
        <v>-0.25540393380429843</v>
      </c>
      <c r="D42" s="9">
        <f t="shared" si="0"/>
        <v>-0.25603608099008929</v>
      </c>
      <c r="E42" s="10">
        <f t="shared" si="1"/>
        <v>2.0156633966019427E-3</v>
      </c>
      <c r="F42" s="9">
        <f t="shared" si="2"/>
        <v>-1.3988652978991552E-3</v>
      </c>
      <c r="G42" s="10">
        <f t="shared" si="3"/>
        <v>0.38933744229769568</v>
      </c>
      <c r="H42" s="9">
        <f t="shared" si="4"/>
        <v>0.40893071090824895</v>
      </c>
      <c r="I42" s="10">
        <f t="shared" si="5"/>
        <v>-9.0273702740639858E-4</v>
      </c>
      <c r="J42" s="9">
        <f t="shared" si="5"/>
        <v>-3.0722433872657842E-3</v>
      </c>
      <c r="K42" s="10">
        <f t="shared" si="6"/>
        <v>0.10564537899230453</v>
      </c>
      <c r="L42" s="9">
        <f t="shared" si="7"/>
        <v>0.10148905071056678</v>
      </c>
      <c r="M42" s="10">
        <f t="shared" si="8"/>
        <v>-7.8226052438863083E-4</v>
      </c>
      <c r="N42" s="9">
        <f t="shared" si="9"/>
        <v>9.6200709804438063E-4</v>
      </c>
    </row>
    <row r="43" spans="1:14" x14ac:dyDescent="0.25">
      <c r="A43" s="34"/>
      <c r="B43" s="16">
        <v>30</v>
      </c>
      <c r="C43" s="8">
        <f t="shared" si="0"/>
        <v>-0.24571386521793964</v>
      </c>
      <c r="D43" s="9">
        <f t="shared" si="0"/>
        <v>-0.25937964218642945</v>
      </c>
      <c r="E43" s="10">
        <f t="shared" si="1"/>
        <v>-5.3346502416862411E-3</v>
      </c>
      <c r="F43" s="9">
        <f t="shared" si="2"/>
        <v>2.091389292938364E-3</v>
      </c>
      <c r="G43" s="10">
        <f t="shared" si="3"/>
        <v>0.63403143899702741</v>
      </c>
      <c r="H43" s="9">
        <f t="shared" si="4"/>
        <v>0.63820677280625027</v>
      </c>
      <c r="I43" s="10">
        <f t="shared" si="5"/>
        <v>8.0618551401680596E-4</v>
      </c>
      <c r="J43" s="9">
        <f t="shared" si="5"/>
        <v>4.1514410972268796E-4</v>
      </c>
      <c r="K43" s="10">
        <f t="shared" si="6"/>
        <v>0.13219760053631877</v>
      </c>
      <c r="L43" s="9">
        <f t="shared" si="7"/>
        <v>0.12924140926912342</v>
      </c>
      <c r="M43" s="10">
        <f t="shared" si="8"/>
        <v>-2.4903167012849098E-4</v>
      </c>
      <c r="N43" s="9">
        <f t="shared" si="9"/>
        <v>-1.8143413327700055E-3</v>
      </c>
    </row>
    <row r="44" spans="1:14" x14ac:dyDescent="0.25">
      <c r="A44" s="34"/>
      <c r="B44" s="16">
        <v>40</v>
      </c>
      <c r="C44" s="8">
        <f t="shared" si="0"/>
        <v>-0.23450058215159292</v>
      </c>
      <c r="D44" s="9">
        <f t="shared" si="0"/>
        <v>-0.23918650904991204</v>
      </c>
      <c r="E44" s="10">
        <f t="shared" si="1"/>
        <v>-4.2264590011116742E-3</v>
      </c>
      <c r="F44" s="9">
        <f t="shared" si="2"/>
        <v>-1.0362042033099151E-3</v>
      </c>
      <c r="G44" s="10">
        <f t="shared" si="3"/>
        <v>0.78316415080068424</v>
      </c>
      <c r="H44" s="9">
        <f t="shared" si="4"/>
        <v>0.79999231077260913</v>
      </c>
      <c r="I44" s="10">
        <f t="shared" si="5"/>
        <v>2.7213694562734413E-3</v>
      </c>
      <c r="J44" s="9">
        <f t="shared" si="5"/>
        <v>-1.2484201760622046E-3</v>
      </c>
      <c r="K44" s="10">
        <f t="shared" si="6"/>
        <v>0.147584826920518</v>
      </c>
      <c r="L44" s="9">
        <f t="shared" si="7"/>
        <v>0.14468713377095269</v>
      </c>
      <c r="M44" s="10">
        <f t="shared" si="8"/>
        <v>-1.8605363336351771E-3</v>
      </c>
      <c r="N44" s="9">
        <f t="shared" si="9"/>
        <v>-1.5797435178048448E-4</v>
      </c>
    </row>
    <row r="45" spans="1:14" x14ac:dyDescent="0.25">
      <c r="A45" s="34"/>
      <c r="B45" s="16">
        <v>50</v>
      </c>
      <c r="C45" s="8">
        <f t="shared" si="0"/>
        <v>-0.22159805949757805</v>
      </c>
      <c r="D45" s="9">
        <f t="shared" si="0"/>
        <v>-0.22106045438699407</v>
      </c>
      <c r="E45" s="10">
        <f t="shared" si="1"/>
        <v>-6.6234794347361861E-3</v>
      </c>
      <c r="F45" s="9">
        <f t="shared" si="2"/>
        <v>-6.655103264770537E-3</v>
      </c>
      <c r="G45" s="10">
        <f t="shared" si="3"/>
        <v>0.90016573362985641</v>
      </c>
      <c r="H45" s="9">
        <f t="shared" si="4"/>
        <v>0.89245742505898351</v>
      </c>
      <c r="I45" s="10">
        <f t="shared" si="5"/>
        <v>1.1177435265842662E-3</v>
      </c>
      <c r="J45" s="9">
        <f t="shared" si="5"/>
        <v>-7.9516158077355432E-4</v>
      </c>
      <c r="K45" s="10">
        <f t="shared" si="6"/>
        <v>0.14588838150924754</v>
      </c>
      <c r="L45" s="9">
        <f t="shared" si="7"/>
        <v>0.14777994405970166</v>
      </c>
      <c r="M45" s="10">
        <f t="shared" si="8"/>
        <v>5.870626726122895E-4</v>
      </c>
      <c r="N45" s="9">
        <f t="shared" si="9"/>
        <v>-1.6009620438895047E-3</v>
      </c>
    </row>
    <row r="46" spans="1:14" x14ac:dyDescent="0.25">
      <c r="A46" s="34"/>
      <c r="B46" s="16">
        <v>60</v>
      </c>
      <c r="C46" s="8">
        <f t="shared" si="0"/>
        <v>-0.16549145554850922</v>
      </c>
      <c r="D46" s="9">
        <f t="shared" si="0"/>
        <v>-0.17018561781923308</v>
      </c>
      <c r="E46" s="10">
        <f t="shared" si="1"/>
        <v>4.5033322213603342E-3</v>
      </c>
      <c r="F46" s="9">
        <f t="shared" si="2"/>
        <v>-1.1124752812995327E-2</v>
      </c>
      <c r="G46" s="10">
        <f t="shared" si="3"/>
        <v>0.95776063407991685</v>
      </c>
      <c r="H46" s="9">
        <f t="shared" si="4"/>
        <v>0.96743390250656991</v>
      </c>
      <c r="I46" s="10">
        <f t="shared" si="5"/>
        <v>3.9309105985867345E-4</v>
      </c>
      <c r="J46" s="9">
        <f t="shared" si="5"/>
        <v>2.7192553787312424E-5</v>
      </c>
      <c r="K46" s="10">
        <f t="shared" si="6"/>
        <v>0.12444771067409409</v>
      </c>
      <c r="L46" s="9">
        <f t="shared" si="7"/>
        <v>0.12693980453338294</v>
      </c>
      <c r="M46" s="10">
        <f t="shared" si="8"/>
        <v>1.3700111052449492E-3</v>
      </c>
      <c r="N46" s="9">
        <f t="shared" si="9"/>
        <v>-1.8225532837132572E-4</v>
      </c>
    </row>
    <row r="47" spans="1:14" x14ac:dyDescent="0.25">
      <c r="A47" s="34"/>
      <c r="B47" s="16">
        <v>70</v>
      </c>
      <c r="C47" s="8">
        <f t="shared" si="0"/>
        <v>-0.11890033029081794</v>
      </c>
      <c r="D47" s="9">
        <f t="shared" si="0"/>
        <v>-0.12097580884427027</v>
      </c>
      <c r="E47" s="10">
        <f t="shared" si="1"/>
        <v>5.4470466042666615E-3</v>
      </c>
      <c r="F47" s="9">
        <f t="shared" si="2"/>
        <v>-3.7400779068854435E-3</v>
      </c>
      <c r="G47" s="10">
        <f t="shared" si="3"/>
        <v>1.0380522208775473</v>
      </c>
      <c r="H47" s="9">
        <f t="shared" si="4"/>
        <v>1.0356952572952998</v>
      </c>
      <c r="I47" s="10">
        <f t="shared" si="5"/>
        <v>9.8116893398071932E-5</v>
      </c>
      <c r="J47" s="9">
        <f t="shared" si="5"/>
        <v>-8.2375161016209778E-4</v>
      </c>
      <c r="K47" s="10">
        <f t="shared" si="6"/>
        <v>9.3545894915412542E-2</v>
      </c>
      <c r="L47" s="9">
        <f t="shared" si="7"/>
        <v>8.9401044112450326E-2</v>
      </c>
      <c r="M47" s="10">
        <f t="shared" si="8"/>
        <v>-2.5888675174289459E-3</v>
      </c>
      <c r="N47" s="9">
        <f t="shared" si="9"/>
        <v>-6.1113316705203782E-4</v>
      </c>
    </row>
    <row r="48" spans="1:14" x14ac:dyDescent="0.25">
      <c r="A48" s="34"/>
      <c r="B48" s="16">
        <v>80</v>
      </c>
      <c r="C48" s="8">
        <f t="shared" si="0"/>
        <v>-5.520624715479916E-2</v>
      </c>
      <c r="D48" s="9">
        <f t="shared" si="0"/>
        <v>-6.8766018409694651E-2</v>
      </c>
      <c r="E48" s="10">
        <f t="shared" si="1"/>
        <v>-1.5192746778294249E-3</v>
      </c>
      <c r="F48" s="9">
        <f t="shared" si="2"/>
        <v>1.5191297352751008E-2</v>
      </c>
      <c r="G48" s="10">
        <f t="shared" si="3"/>
        <v>1.0484749081930353</v>
      </c>
      <c r="H48" s="9">
        <f t="shared" si="4"/>
        <v>1.0809025105740921</v>
      </c>
      <c r="I48" s="10">
        <f t="shared" si="5"/>
        <v>6.4095424859956734E-5</v>
      </c>
      <c r="J48" s="9">
        <f t="shared" si="5"/>
        <v>-5.1611075002834365E-4</v>
      </c>
      <c r="K48" s="10">
        <f t="shared" si="6"/>
        <v>5.0258990978954261E-2</v>
      </c>
      <c r="L48" s="9">
        <f t="shared" si="7"/>
        <v>5.3929710836112699E-2</v>
      </c>
      <c r="M48" s="10">
        <f t="shared" si="8"/>
        <v>-2.5402030074207858E-3</v>
      </c>
      <c r="N48" s="9">
        <f t="shared" si="9"/>
        <v>-5.7424418002629944E-4</v>
      </c>
    </row>
    <row r="49" spans="1:24" x14ac:dyDescent="0.25">
      <c r="A49" s="35"/>
      <c r="B49" s="17">
        <v>90</v>
      </c>
      <c r="C49" s="12">
        <f t="shared" si="0"/>
        <v>-1.3533088648304005E-2</v>
      </c>
      <c r="D49" s="13">
        <f t="shared" si="0"/>
        <v>-1.8786202114885013E-3</v>
      </c>
      <c r="E49" s="14">
        <f t="shared" si="1"/>
        <v>-6.8847713303950052E-3</v>
      </c>
      <c r="F49" s="13">
        <f t="shared" si="2"/>
        <v>4.3862416965091911E-5</v>
      </c>
      <c r="G49" s="14">
        <f t="shared" si="3"/>
        <v>1.0719160722059975</v>
      </c>
      <c r="H49" s="13">
        <f t="shared" si="4"/>
        <v>1.1024890687214979</v>
      </c>
      <c r="I49" s="14">
        <f t="shared" si="5"/>
        <v>3.6251949929572594E-3</v>
      </c>
      <c r="J49" s="13">
        <f t="shared" si="5"/>
        <v>1.8344454326896884E-3</v>
      </c>
      <c r="K49" s="14">
        <f t="shared" si="6"/>
        <v>3.1169203990025823E-3</v>
      </c>
      <c r="L49" s="13">
        <f t="shared" si="7"/>
        <v>-1.6006639996825921E-3</v>
      </c>
      <c r="M49" s="14">
        <f t="shared" si="8"/>
        <v>-2.1785217343169228E-4</v>
      </c>
      <c r="N49" s="13">
        <f t="shared" si="9"/>
        <v>-1.5821038057788406E-3</v>
      </c>
    </row>
    <row r="52" spans="1:24" x14ac:dyDescent="0.25">
      <c r="C52" s="39" t="s">
        <v>33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0"/>
      <c r="Q52" s="18"/>
      <c r="S52" s="39" t="s">
        <v>44</v>
      </c>
      <c r="T52" s="40"/>
      <c r="U52" s="39" t="s">
        <v>43</v>
      </c>
      <c r="V52" s="40"/>
      <c r="W52" s="41" t="s">
        <v>45</v>
      </c>
      <c r="X52" s="40"/>
    </row>
    <row r="53" spans="1:24" x14ac:dyDescent="0.25">
      <c r="A53" s="19"/>
      <c r="B53" s="22"/>
      <c r="C53" s="36" t="s">
        <v>22</v>
      </c>
      <c r="D53" s="37"/>
      <c r="E53" s="38" t="s">
        <v>23</v>
      </c>
      <c r="F53" s="37"/>
      <c r="G53" s="38" t="s">
        <v>24</v>
      </c>
      <c r="H53" s="37"/>
      <c r="I53" s="38" t="s">
        <v>25</v>
      </c>
      <c r="J53" s="37"/>
      <c r="K53" s="38" t="s">
        <v>26</v>
      </c>
      <c r="L53" s="37"/>
      <c r="M53" s="38" t="s">
        <v>27</v>
      </c>
      <c r="N53" s="37"/>
      <c r="Q53" s="19"/>
      <c r="R53" s="22"/>
      <c r="S53" s="36" t="s">
        <v>0</v>
      </c>
      <c r="T53" s="37"/>
      <c r="U53" s="38" t="s">
        <v>1</v>
      </c>
      <c r="V53" s="37"/>
      <c r="W53" s="38" t="s">
        <v>42</v>
      </c>
      <c r="X53" s="37"/>
    </row>
    <row r="54" spans="1:24" x14ac:dyDescent="0.25">
      <c r="A54" s="19"/>
      <c r="B54" s="22"/>
      <c r="C54" s="38" t="s">
        <v>9</v>
      </c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7"/>
      <c r="Q54" s="19"/>
      <c r="R54" s="22"/>
      <c r="S54" s="38" t="s">
        <v>9</v>
      </c>
      <c r="T54" s="36"/>
      <c r="U54" s="36"/>
      <c r="V54" s="36"/>
      <c r="W54" s="36"/>
      <c r="X54" s="37"/>
    </row>
    <row r="55" spans="1:24" ht="15.75" thickBot="1" x14ac:dyDescent="0.3">
      <c r="A55" s="20"/>
      <c r="B55" s="23"/>
      <c r="C55" s="6">
        <v>5</v>
      </c>
      <c r="D55" s="5">
        <v>10</v>
      </c>
      <c r="E55" s="6">
        <v>5</v>
      </c>
      <c r="F55" s="5">
        <v>10</v>
      </c>
      <c r="G55" s="6">
        <v>5</v>
      </c>
      <c r="H55" s="5">
        <v>10</v>
      </c>
      <c r="I55" s="6">
        <v>5</v>
      </c>
      <c r="J55" s="5">
        <v>10</v>
      </c>
      <c r="K55" s="6">
        <v>5</v>
      </c>
      <c r="L55" s="5">
        <v>10</v>
      </c>
      <c r="M55" s="6">
        <v>5</v>
      </c>
      <c r="N55" s="5">
        <v>10</v>
      </c>
      <c r="Q55" s="20"/>
      <c r="R55" s="23"/>
      <c r="S55" s="6">
        <v>5</v>
      </c>
      <c r="T55" s="5">
        <v>10</v>
      </c>
      <c r="U55" s="6">
        <v>5</v>
      </c>
      <c r="V55" s="5">
        <v>10</v>
      </c>
      <c r="W55" s="6">
        <v>5</v>
      </c>
      <c r="X55" s="5">
        <v>10</v>
      </c>
    </row>
    <row r="56" spans="1:24" ht="15.75" customHeight="1" thickTop="1" x14ac:dyDescent="0.25">
      <c r="A56" s="33" t="s">
        <v>8</v>
      </c>
      <c r="B56" s="19">
        <v>-90</v>
      </c>
      <c r="C56" s="8">
        <f t="shared" ref="C56:C64" si="10">E6*COS($B56*PI()/180)-C6*SIN($B56*PI()/180)</f>
        <v>-0.10447100000000095</v>
      </c>
      <c r="D56" s="9">
        <f t="shared" ref="D56:D64" si="11">F6*COS($B56*PI()/180)-D6*SIN($B56*PI()/180)</f>
        <v>0.65493299999999599</v>
      </c>
      <c r="E56" s="24">
        <f t="shared" ref="E56:E64" si="12">E6*SIN($B56*PI()/180)+C6*COS($B56*PI()/180)</f>
        <v>15.7156</v>
      </c>
      <c r="F56" s="24">
        <f t="shared" ref="F56:F64" si="13">F6*SIN($B56*PI()/180)+D6*COS($B56*PI()/180)</f>
        <v>65.146299999999997</v>
      </c>
      <c r="G56" s="10">
        <f t="shared" ref="G56:H64" si="14">G6</f>
        <v>0.40852500000000003</v>
      </c>
      <c r="H56" s="24">
        <f t="shared" si="14"/>
        <v>-0.35305399999999998</v>
      </c>
      <c r="I56" s="10">
        <f t="shared" ref="I56:J64" si="15">-I6</f>
        <v>7.5155400000000002E-3</v>
      </c>
      <c r="J56" s="24">
        <f t="shared" si="15"/>
        <v>4.6993899999999998E-2</v>
      </c>
      <c r="K56" s="10">
        <f t="shared" ref="K56:K64" si="16">-M6</f>
        <v>1.2010099999999999E-2</v>
      </c>
      <c r="L56" s="9">
        <f t="shared" ref="L56:L64" si="17">-N6</f>
        <v>0.140398</v>
      </c>
      <c r="M56" s="10">
        <f t="shared" ref="M56:M64" si="18">K6</f>
        <v>-8.5490300000000009E-3</v>
      </c>
      <c r="N56" s="9">
        <f t="shared" ref="N56:N64" si="19">L6</f>
        <v>-0.13333</v>
      </c>
      <c r="Q56" s="42" t="s">
        <v>8</v>
      </c>
      <c r="R56" s="19">
        <v>-90</v>
      </c>
      <c r="S56" s="8">
        <f t="shared" ref="S56:S74" si="20">2*E6/($S$3*$S$2*S$55^2)</f>
        <v>-1.0353905485163228</v>
      </c>
      <c r="T56" s="9">
        <f t="shared" ref="T56:T74" si="21">2*F6/($S$3*$S$2*T$55^2)</f>
        <v>-1.0730080825868711</v>
      </c>
      <c r="U56" s="24">
        <f t="shared" ref="U56:U74" si="22">2*C6/($S$3*$S$2*U$55^2)</f>
        <v>-6.882860723997096E-3</v>
      </c>
      <c r="V56" s="24">
        <f t="shared" ref="V56:V74" si="23">2*D6/($S$3*$S$2*V$55^2)</f>
        <v>1.0787234310357875E-2</v>
      </c>
      <c r="W56" s="10">
        <f t="shared" ref="W56:W74" si="24">-2*M6/($S$3*$S$2*$S$5*W$55^2)</f>
        <v>8.8932688930159359E-4</v>
      </c>
      <c r="X56" s="9">
        <f t="shared" ref="X56:X74" si="25">-2*N6/($S$3*$S$2*$S$5*X$55^2)</f>
        <v>2.5990565566515922E-3</v>
      </c>
    </row>
    <row r="57" spans="1:24" x14ac:dyDescent="0.25">
      <c r="A57" s="34"/>
      <c r="B57" s="19">
        <v>-80</v>
      </c>
      <c r="C57" s="8">
        <f t="shared" si="10"/>
        <v>-1.4966443260865332</v>
      </c>
      <c r="D57" s="9">
        <f t="shared" si="11"/>
        <v>-6.5296801218446259</v>
      </c>
      <c r="E57" s="24">
        <f t="shared" si="12"/>
        <v>15.361790556468115</v>
      </c>
      <c r="F57" s="24">
        <f t="shared" si="13"/>
        <v>63.452722376485049</v>
      </c>
      <c r="G57" s="10">
        <f t="shared" si="14"/>
        <v>0.39321400000000001</v>
      </c>
      <c r="H57" s="24">
        <f t="shared" si="14"/>
        <v>0.25509100000000001</v>
      </c>
      <c r="I57" s="10">
        <f t="shared" si="15"/>
        <v>-1.7844100000000002E-2</v>
      </c>
      <c r="J57" s="24">
        <f t="shared" si="15"/>
        <v>1.17555E-2</v>
      </c>
      <c r="K57" s="10">
        <f t="shared" si="16"/>
        <v>-0.67720400000000003</v>
      </c>
      <c r="L57" s="9">
        <f t="shared" si="17"/>
        <v>-2.7003699999999999</v>
      </c>
      <c r="M57" s="10">
        <f t="shared" si="18"/>
        <v>-1.8538499999999999E-2</v>
      </c>
      <c r="N57" s="9">
        <f t="shared" si="19"/>
        <v>-6.9769899999999996E-2</v>
      </c>
      <c r="Q57" s="43"/>
      <c r="R57" s="19">
        <v>-80</v>
      </c>
      <c r="S57" s="8">
        <f t="shared" si="20"/>
        <v>-1.0138270494116504</v>
      </c>
      <c r="T57" s="9">
        <f t="shared" si="21"/>
        <v>-1.0479116087205484</v>
      </c>
      <c r="U57" s="24">
        <f t="shared" si="22"/>
        <v>7.8640559337920524E-2</v>
      </c>
      <c r="V57" s="24">
        <f t="shared" si="23"/>
        <v>7.55672830639052E-2</v>
      </c>
      <c r="W57" s="10">
        <f>-2*M7/($S$3*$S$2*$S$5*W$55^2)</f>
        <v>-5.014577120445262E-2</v>
      </c>
      <c r="X57" s="9">
        <f t="shared" si="25"/>
        <v>-4.9989418324230116E-2</v>
      </c>
    </row>
    <row r="58" spans="1:24" ht="15.75" customHeight="1" x14ac:dyDescent="0.25">
      <c r="A58" s="34"/>
      <c r="B58" s="19">
        <v>-70</v>
      </c>
      <c r="C58" s="8">
        <f t="shared" si="10"/>
        <v>-2.9531961210693622</v>
      </c>
      <c r="D58" s="9">
        <f t="shared" si="11"/>
        <v>-12.047215743285616</v>
      </c>
      <c r="E58" s="24">
        <f t="shared" si="12"/>
        <v>14.596206393460628</v>
      </c>
      <c r="F58" s="24">
        <f t="shared" si="13"/>
        <v>59.653240117948592</v>
      </c>
      <c r="G58" s="10">
        <f t="shared" si="14"/>
        <v>0.23774500000000001</v>
      </c>
      <c r="H58" s="24">
        <f t="shared" si="14"/>
        <v>-0.341729</v>
      </c>
      <c r="I58" s="10">
        <f t="shared" si="15"/>
        <v>1.7710899999999999E-3</v>
      </c>
      <c r="J58" s="24">
        <f t="shared" si="15"/>
        <v>0.100358</v>
      </c>
      <c r="K58" s="10">
        <f t="shared" si="16"/>
        <v>-1.3305199999999999</v>
      </c>
      <c r="L58" s="9">
        <f t="shared" si="17"/>
        <v>-5.3009399999999998</v>
      </c>
      <c r="M58" s="10">
        <f t="shared" si="18"/>
        <v>-9.8486200000000006E-3</v>
      </c>
      <c r="N58" s="9">
        <f t="shared" si="19"/>
        <v>9.6386700000000006E-2</v>
      </c>
      <c r="Q58" s="43"/>
      <c r="R58" s="19">
        <v>-70</v>
      </c>
      <c r="S58" s="8">
        <f t="shared" si="20"/>
        <v>-0.97019275226217083</v>
      </c>
      <c r="T58" s="9">
        <f t="shared" si="21"/>
        <v>-0.99114518673440877</v>
      </c>
      <c r="U58" s="24">
        <f t="shared" si="22"/>
        <v>0.1460691532690791</v>
      </c>
      <c r="V58" s="24">
        <f t="shared" si="23"/>
        <v>0.1495861514082639</v>
      </c>
      <c r="W58" s="10">
        <f t="shared" si="24"/>
        <v>-9.8522677808973808E-2</v>
      </c>
      <c r="X58" s="9">
        <f t="shared" si="25"/>
        <v>-9.8131332806854016E-2</v>
      </c>
    </row>
    <row r="59" spans="1:24" x14ac:dyDescent="0.25">
      <c r="A59" s="34"/>
      <c r="B59" s="19">
        <v>-60</v>
      </c>
      <c r="C59" s="8">
        <f t="shared" si="10"/>
        <v>-4.3558649942019185</v>
      </c>
      <c r="D59" s="9">
        <f t="shared" si="11"/>
        <v>-17.618887826871259</v>
      </c>
      <c r="E59" s="24">
        <f t="shared" si="12"/>
        <v>13.115859480868432</v>
      </c>
      <c r="F59" s="24">
        <f t="shared" si="13"/>
        <v>53.267208888997814</v>
      </c>
      <c r="G59" s="10">
        <f t="shared" si="14"/>
        <v>0.11582099999999999</v>
      </c>
      <c r="H59" s="24">
        <f t="shared" si="14"/>
        <v>0.961619</v>
      </c>
      <c r="I59" s="10">
        <f t="shared" si="15"/>
        <v>1.9580199999999999E-2</v>
      </c>
      <c r="J59" s="24">
        <f t="shared" si="15"/>
        <v>-8.5740800000000006E-2</v>
      </c>
      <c r="K59" s="10">
        <f t="shared" si="16"/>
        <v>-1.7707599999999999</v>
      </c>
      <c r="L59" s="9">
        <f t="shared" si="17"/>
        <v>-7.0496299999999996</v>
      </c>
      <c r="M59" s="10">
        <f t="shared" si="18"/>
        <v>1.61227E-2</v>
      </c>
      <c r="N59" s="9">
        <f t="shared" si="19"/>
        <v>-5.8862900000000003E-2</v>
      </c>
      <c r="Q59" s="43"/>
      <c r="R59" s="19">
        <v>-60</v>
      </c>
      <c r="S59" s="8">
        <f t="shared" si="20"/>
        <v>-0.8918315367562204</v>
      </c>
      <c r="T59" s="9">
        <f t="shared" si="21"/>
        <v>-0.90490601398604698</v>
      </c>
      <c r="U59" s="24">
        <f t="shared" si="22"/>
        <v>0.18352626228518221</v>
      </c>
      <c r="V59" s="24">
        <f t="shared" si="23"/>
        <v>0.18735801635767765</v>
      </c>
      <c r="W59" s="10">
        <f t="shared" si="24"/>
        <v>-0.13112167946142744</v>
      </c>
      <c r="X59" s="9">
        <f t="shared" si="25"/>
        <v>-0.13050319145192782</v>
      </c>
    </row>
    <row r="60" spans="1:24" x14ac:dyDescent="0.25">
      <c r="A60" s="34"/>
      <c r="B60" s="19">
        <v>-50</v>
      </c>
      <c r="C60" s="8">
        <f t="shared" si="10"/>
        <v>-5.3570579551862219</v>
      </c>
      <c r="D60" s="9">
        <f t="shared" si="11"/>
        <v>-22.664504648114409</v>
      </c>
      <c r="E60" s="24">
        <f t="shared" si="12"/>
        <v>11.594692190272927</v>
      </c>
      <c r="F60" s="24">
        <f t="shared" si="13"/>
        <v>47.534235852231816</v>
      </c>
      <c r="G60" s="10">
        <f t="shared" si="14"/>
        <v>0.153416</v>
      </c>
      <c r="H60" s="24">
        <f t="shared" si="14"/>
        <v>0.201873</v>
      </c>
      <c r="I60" s="10">
        <f t="shared" si="15"/>
        <v>-1.9778E-2</v>
      </c>
      <c r="J60" s="24">
        <f t="shared" si="15"/>
        <v>-0.16783999999999999</v>
      </c>
      <c r="K60" s="10">
        <f t="shared" si="16"/>
        <v>-2.0717099999999999</v>
      </c>
      <c r="L60" s="9">
        <f t="shared" si="17"/>
        <v>-8.0837699999999995</v>
      </c>
      <c r="M60" s="10">
        <f t="shared" si="18"/>
        <v>2.14116E-3</v>
      </c>
      <c r="N60" s="9">
        <f t="shared" si="19"/>
        <v>8.8536100000000006E-2</v>
      </c>
      <c r="Q60" s="43"/>
      <c r="R60" s="19">
        <v>-50</v>
      </c>
      <c r="S60" s="8">
        <f t="shared" si="20"/>
        <v>-0.81204066060080038</v>
      </c>
      <c r="T60" s="9">
        <f t="shared" si="21"/>
        <v>-0.83970821773189486</v>
      </c>
      <c r="U60" s="24">
        <f t="shared" si="22"/>
        <v>0.22065395640509419</v>
      </c>
      <c r="V60" s="24">
        <f t="shared" si="23"/>
        <v>0.21728865382560542</v>
      </c>
      <c r="W60" s="10">
        <f t="shared" si="24"/>
        <v>-0.1534065003484571</v>
      </c>
      <c r="X60" s="9">
        <f t="shared" si="25"/>
        <v>-0.14964725580822688</v>
      </c>
    </row>
    <row r="61" spans="1:24" x14ac:dyDescent="0.25">
      <c r="A61" s="34"/>
      <c r="B61" s="19">
        <v>-40</v>
      </c>
      <c r="C61" s="8">
        <f t="shared" si="10"/>
        <v>-5.841141522881153</v>
      </c>
      <c r="D61" s="9">
        <f t="shared" si="11"/>
        <v>-25.088438857606917</v>
      </c>
      <c r="E61" s="24">
        <f t="shared" si="12"/>
        <v>9.7077571205337474</v>
      </c>
      <c r="F61" s="24">
        <f t="shared" si="13"/>
        <v>39.996945241582132</v>
      </c>
      <c r="G61" s="10">
        <f t="shared" si="14"/>
        <v>4.17043E-2</v>
      </c>
      <c r="H61" s="24">
        <f t="shared" si="14"/>
        <v>0.59154499999999999</v>
      </c>
      <c r="I61" s="10">
        <f t="shared" si="15"/>
        <v>-9.9834500000000007E-2</v>
      </c>
      <c r="J61" s="24">
        <f t="shared" si="15"/>
        <v>-0.25477699999999998</v>
      </c>
      <c r="K61" s="10">
        <f t="shared" si="16"/>
        <v>-1.99587</v>
      </c>
      <c r="L61" s="9">
        <f t="shared" si="17"/>
        <v>-7.8492199999999999</v>
      </c>
      <c r="M61" s="10">
        <f t="shared" si="18"/>
        <v>1.8570400000000001E-2</v>
      </c>
      <c r="N61" s="9">
        <f t="shared" si="19"/>
        <v>2.5444000000000001E-2</v>
      </c>
      <c r="Q61" s="43"/>
      <c r="R61" s="19">
        <v>-40</v>
      </c>
      <c r="S61" s="8">
        <f t="shared" si="20"/>
        <v>-0.70590976934593619</v>
      </c>
      <c r="T61" s="9">
        <f t="shared" si="21"/>
        <v>-0.74000421110171999</v>
      </c>
      <c r="U61" s="24">
        <f t="shared" si="22"/>
        <v>0.24257849423599229</v>
      </c>
      <c r="V61" s="24">
        <f t="shared" si="23"/>
        <v>0.239038272346626</v>
      </c>
      <c r="W61" s="10">
        <f t="shared" si="24"/>
        <v>-0.14779068105597554</v>
      </c>
      <c r="X61" s="9">
        <f t="shared" si="25"/>
        <v>-0.14530525153920149</v>
      </c>
    </row>
    <row r="62" spans="1:24" x14ac:dyDescent="0.25">
      <c r="A62" s="34"/>
      <c r="B62" s="19">
        <v>-30</v>
      </c>
      <c r="C62" s="8">
        <f t="shared" si="10"/>
        <v>-5.8183574404664169</v>
      </c>
      <c r="D62" s="9">
        <f t="shared" si="11"/>
        <v>-23.550173934453849</v>
      </c>
      <c r="E62" s="24">
        <f t="shared" si="12"/>
        <v>7.500829296515759</v>
      </c>
      <c r="F62" s="24">
        <f t="shared" si="13"/>
        <v>30.879102218441695</v>
      </c>
      <c r="G62" s="10">
        <f t="shared" si="14"/>
        <v>-3.70259E-2</v>
      </c>
      <c r="H62" s="24">
        <f t="shared" si="14"/>
        <v>0.102353</v>
      </c>
      <c r="I62" s="10">
        <f t="shared" si="15"/>
        <v>-8.8184500000000002E-3</v>
      </c>
      <c r="J62" s="24">
        <f t="shared" si="15"/>
        <v>0.18939600000000001</v>
      </c>
      <c r="K62" s="10">
        <f t="shared" si="16"/>
        <v>-1.8113699999999999</v>
      </c>
      <c r="L62" s="9">
        <f t="shared" si="17"/>
        <v>-7.4644199999999996</v>
      </c>
      <c r="M62" s="10">
        <f t="shared" si="18"/>
        <v>-1.07776E-2</v>
      </c>
      <c r="N62" s="9">
        <f t="shared" si="19"/>
        <v>3.6414099999999998E-2</v>
      </c>
      <c r="Q62" s="43"/>
      <c r="R62" s="19">
        <v>-30</v>
      </c>
      <c r="S62" s="8">
        <f t="shared" si="20"/>
        <v>-0.57906263409940295</v>
      </c>
      <c r="T62" s="9">
        <f t="shared" si="21"/>
        <v>-0.59022255195256668</v>
      </c>
      <c r="U62" s="24">
        <f t="shared" si="22"/>
        <v>0.23630445812313566</v>
      </c>
      <c r="V62" s="24">
        <f t="shared" si="23"/>
        <v>0.24651763756464604</v>
      </c>
      <c r="W62" s="10">
        <f t="shared" si="24"/>
        <v>-0.13412877890061095</v>
      </c>
      <c r="X62" s="9">
        <f t="shared" si="25"/>
        <v>-0.13818180987336912</v>
      </c>
    </row>
    <row r="63" spans="1:24" x14ac:dyDescent="0.25">
      <c r="A63" s="34"/>
      <c r="B63" s="19">
        <v>-20</v>
      </c>
      <c r="C63" s="8">
        <f t="shared" si="10"/>
        <v>-4.1933221073082168</v>
      </c>
      <c r="D63" s="9">
        <f t="shared" si="11"/>
        <v>-17.988680320021643</v>
      </c>
      <c r="E63" s="24">
        <f t="shared" si="12"/>
        <v>5.6026412378859476</v>
      </c>
      <c r="F63" s="24">
        <f t="shared" si="13"/>
        <v>23.35613852425238</v>
      </c>
      <c r="G63" s="10">
        <f t="shared" si="14"/>
        <v>3.27041E-2</v>
      </c>
      <c r="H63" s="24">
        <f t="shared" si="14"/>
        <v>-0.59750899999999996</v>
      </c>
      <c r="I63" s="10">
        <f t="shared" si="15"/>
        <v>3.7432E-2</v>
      </c>
      <c r="J63" s="24">
        <f t="shared" si="15"/>
        <v>-0.14612900000000001</v>
      </c>
      <c r="K63" s="10">
        <f t="shared" si="16"/>
        <v>-1.4497199999999999</v>
      </c>
      <c r="L63" s="9">
        <f t="shared" si="17"/>
        <v>-5.7490399999999999</v>
      </c>
      <c r="M63" s="10">
        <f t="shared" si="18"/>
        <v>-1.0112400000000001E-3</v>
      </c>
      <c r="N63" s="9">
        <f t="shared" si="19"/>
        <v>-5.6343999999999998E-2</v>
      </c>
      <c r="Q63" s="43"/>
      <c r="R63" s="19">
        <v>-20</v>
      </c>
      <c r="S63" s="8">
        <f t="shared" si="20"/>
        <v>-0.38585355035557806</v>
      </c>
      <c r="T63" s="9">
        <f t="shared" si="21"/>
        <v>-0.40999142687398443</v>
      </c>
      <c r="U63" s="24">
        <f t="shared" si="22"/>
        <v>0.25236870495079322</v>
      </c>
      <c r="V63" s="24">
        <f t="shared" si="23"/>
        <v>0.26015706134144051</v>
      </c>
      <c r="W63" s="10">
        <f t="shared" si="24"/>
        <v>-0.10734922922859146</v>
      </c>
      <c r="X63" s="9">
        <f t="shared" si="25"/>
        <v>-0.10642658803154083</v>
      </c>
    </row>
    <row r="64" spans="1:24" x14ac:dyDescent="0.25">
      <c r="A64" s="34"/>
      <c r="B64" s="19">
        <v>-10</v>
      </c>
      <c r="C64" s="8">
        <f t="shared" si="10"/>
        <v>-2.3877352621128054</v>
      </c>
      <c r="D64" s="9">
        <f t="shared" si="11"/>
        <v>-10.20430096718998</v>
      </c>
      <c r="E64" s="24">
        <f t="shared" si="12"/>
        <v>3.6606189035275296</v>
      </c>
      <c r="F64" s="24">
        <f t="shared" si="13"/>
        <v>15.283346644338263</v>
      </c>
      <c r="G64" s="10">
        <f t="shared" si="14"/>
        <v>4.2394899999999999E-2</v>
      </c>
      <c r="H64" s="24">
        <f t="shared" si="14"/>
        <v>0.12760199999999999</v>
      </c>
      <c r="I64" s="10">
        <f t="shared" si="15"/>
        <v>1.51796E-2</v>
      </c>
      <c r="J64" s="24">
        <f t="shared" si="15"/>
        <v>-2.1551899999999999E-2</v>
      </c>
      <c r="K64" s="10">
        <f t="shared" si="16"/>
        <v>-0.91290800000000005</v>
      </c>
      <c r="L64" s="9">
        <f t="shared" si="17"/>
        <v>-3.82084</v>
      </c>
      <c r="M64" s="10">
        <f t="shared" si="18"/>
        <v>-3.4974300000000002E-3</v>
      </c>
      <c r="N64" s="9">
        <f t="shared" si="19"/>
        <v>-7.8898900000000001E-3</v>
      </c>
      <c r="Q64" s="43"/>
      <c r="R64" s="19">
        <v>-10</v>
      </c>
      <c r="S64" s="8">
        <f t="shared" si="20"/>
        <v>-0.19680036494210074</v>
      </c>
      <c r="T64" s="9">
        <f t="shared" si="21"/>
        <v>-0.20923116546476994</v>
      </c>
      <c r="U64" s="24">
        <f t="shared" si="22"/>
        <v>0.21019173930206334</v>
      </c>
      <c r="V64" s="24">
        <f t="shared" si="23"/>
        <v>0.218718314475075</v>
      </c>
      <c r="W64" s="10">
        <f t="shared" si="24"/>
        <v>-6.7599239961244229E-2</v>
      </c>
      <c r="X64" s="9">
        <f t="shared" si="25"/>
        <v>-7.0731629039706187E-2</v>
      </c>
    </row>
    <row r="65" spans="1:24" x14ac:dyDescent="0.25">
      <c r="A65" s="34"/>
      <c r="B65" s="19">
        <v>0</v>
      </c>
      <c r="C65" s="8">
        <f t="shared" ref="C65:C74" si="26">E15*COS($B65*PI()/180)-C15*SIN($B65*PI()/180)</f>
        <v>-0.183367</v>
      </c>
      <c r="D65" s="9">
        <f t="shared" ref="D65:D74" si="27">F15*COS($B65*PI()/180)-D15*SIN($B65*PI()/180)</f>
        <v>-0.368419</v>
      </c>
      <c r="E65" s="24">
        <f t="shared" ref="E65:E74" si="28">E15*SIN($B65*PI()/180)+C15*COS($B65*PI()/180)</f>
        <v>2.8552399999999998</v>
      </c>
      <c r="F65" s="24">
        <f t="shared" ref="F65:F74" si="29">F15*SIN($B65*PI()/180)+D15*COS($B65*PI()/180)</f>
        <v>11.374700000000001</v>
      </c>
      <c r="G65" s="10">
        <f>G15</f>
        <v>-1.0130200000000001E-2</v>
      </c>
      <c r="H65" s="24">
        <f>H15</f>
        <v>-6.7801399999999996E-3</v>
      </c>
      <c r="I65" s="10">
        <f>-I15</f>
        <v>5.8536100000000004E-3</v>
      </c>
      <c r="J65" s="24">
        <f>-J15</f>
        <v>1.7524499999999998E-2</v>
      </c>
      <c r="K65" s="10">
        <f>-M15</f>
        <v>-7.89312E-3</v>
      </c>
      <c r="L65" s="9">
        <f>-N15</f>
        <v>-9.5163499999999998E-2</v>
      </c>
      <c r="M65" s="10">
        <f>K15</f>
        <v>-7.89312E-3</v>
      </c>
      <c r="N65" s="9">
        <f>L15</f>
        <v>3.8931899999999999E-3</v>
      </c>
      <c r="Q65" s="43"/>
      <c r="R65" s="19">
        <v>0</v>
      </c>
      <c r="S65" s="8">
        <f t="shared" si="20"/>
        <v>-1.2080764253976467E-2</v>
      </c>
      <c r="T65" s="9">
        <f t="shared" si="21"/>
        <v>-6.0681353319923378E-3</v>
      </c>
      <c r="U65" s="24">
        <f t="shared" si="22"/>
        <v>0.18811171764016299</v>
      </c>
      <c r="V65" s="24">
        <f t="shared" si="23"/>
        <v>0.18734978098527288</v>
      </c>
      <c r="W65" s="10">
        <f t="shared" si="24"/>
        <v>-5.8447172433903085E-4</v>
      </c>
      <c r="X65" s="9">
        <f t="shared" si="25"/>
        <v>-1.7616726636341955E-3</v>
      </c>
    </row>
    <row r="66" spans="1:24" x14ac:dyDescent="0.25">
      <c r="A66" s="34"/>
      <c r="B66" s="19">
        <v>10</v>
      </c>
      <c r="C66" s="8">
        <f t="shared" si="26"/>
        <v>1.7442060994440842</v>
      </c>
      <c r="D66" s="9">
        <f t="shared" si="27"/>
        <v>7.7873319479258605</v>
      </c>
      <c r="E66" s="24">
        <f t="shared" si="28"/>
        <v>3.9535820049496952</v>
      </c>
      <c r="F66" s="24">
        <f t="shared" si="29"/>
        <v>16.259169317736166</v>
      </c>
      <c r="G66" s="10">
        <f t="shared" ref="G66:H74" si="30">G16</f>
        <v>5.7046699999999999E-2</v>
      </c>
      <c r="H66" s="24">
        <f t="shared" si="30"/>
        <v>6.3885399999999995E-2</v>
      </c>
      <c r="I66" s="10">
        <f t="shared" ref="I66:J74" si="31">-I16</f>
        <v>1.03946E-2</v>
      </c>
      <c r="J66" s="24">
        <f>-J16</f>
        <v>-7.4209600000000001E-2</v>
      </c>
      <c r="K66" s="10">
        <f t="shared" ref="K66:K74" si="32">-M16</f>
        <v>0.79472900000000002</v>
      </c>
      <c r="L66" s="9">
        <f t="shared" ref="L66:L74" si="33">-N16</f>
        <v>3.0596999999999999</v>
      </c>
      <c r="M66" s="10">
        <f t="shared" ref="M66:M74" si="34">K16</f>
        <v>-7.3972899999999999E-3</v>
      </c>
      <c r="N66" s="9">
        <f t="shared" ref="N66:N74" si="35">L16</f>
        <v>1.8333700000000001E-2</v>
      </c>
      <c r="Q66" s="43"/>
      <c r="R66" s="19">
        <v>10</v>
      </c>
      <c r="S66" s="8">
        <f t="shared" si="20"/>
        <v>0.15839849400372141</v>
      </c>
      <c r="T66" s="9">
        <f t="shared" si="21"/>
        <v>0.17281764283980036</v>
      </c>
      <c r="U66" s="24">
        <f t="shared" si="22"/>
        <v>0.23656206057195714</v>
      </c>
      <c r="V66" s="24">
        <f t="shared" si="23"/>
        <v>0.24145947183363095</v>
      </c>
      <c r="W66" s="10">
        <f t="shared" si="24"/>
        <v>5.8848291805044604E-2</v>
      </c>
      <c r="X66" s="9">
        <f t="shared" si="25"/>
        <v>5.6641357757139535E-2</v>
      </c>
    </row>
    <row r="67" spans="1:24" x14ac:dyDescent="0.25">
      <c r="A67" s="34"/>
      <c r="B67" s="19">
        <v>20</v>
      </c>
      <c r="C67" s="8">
        <f t="shared" si="26"/>
        <v>4.2272561850923633</v>
      </c>
      <c r="D67" s="9">
        <f t="shared" si="27"/>
        <v>18.013737555103113</v>
      </c>
      <c r="E67" s="24">
        <f t="shared" si="28"/>
        <v>5.6640189021046154</v>
      </c>
      <c r="F67" s="24">
        <f t="shared" si="29"/>
        <v>23.099001333301572</v>
      </c>
      <c r="G67" s="10">
        <f t="shared" si="30"/>
        <v>-3.05946E-2</v>
      </c>
      <c r="H67" s="24">
        <f t="shared" si="30"/>
        <v>8.49303E-2</v>
      </c>
      <c r="I67" s="10">
        <f t="shared" si="31"/>
        <v>-1.2191199999999999E-2</v>
      </c>
      <c r="J67" s="24">
        <f t="shared" si="31"/>
        <v>-0.165959</v>
      </c>
      <c r="K67" s="10">
        <f t="shared" si="32"/>
        <v>1.4267099999999999</v>
      </c>
      <c r="L67" s="9">
        <f t="shared" si="33"/>
        <v>5.4823199999999996</v>
      </c>
      <c r="M67" s="10">
        <f t="shared" si="34"/>
        <v>-1.0564199999999999E-2</v>
      </c>
      <c r="N67" s="9">
        <f t="shared" si="35"/>
        <v>5.1966499999999999E-2</v>
      </c>
      <c r="Q67" s="43"/>
      <c r="R67" s="19">
        <v>20</v>
      </c>
      <c r="S67" s="8">
        <f t="shared" si="20"/>
        <v>0.38933744229769568</v>
      </c>
      <c r="T67" s="9">
        <f t="shared" si="21"/>
        <v>0.40893071090824895</v>
      </c>
      <c r="U67" s="24">
        <f t="shared" si="22"/>
        <v>0.25540393380429843</v>
      </c>
      <c r="V67" s="24">
        <f t="shared" si="23"/>
        <v>0.25603608099008929</v>
      </c>
      <c r="W67" s="10">
        <f t="shared" si="24"/>
        <v>0.10564537899230453</v>
      </c>
      <c r="X67" s="9">
        <f t="shared" si="25"/>
        <v>0.10148905071056678</v>
      </c>
    </row>
    <row r="68" spans="1:24" x14ac:dyDescent="0.25">
      <c r="A68" s="34"/>
      <c r="B68" s="19">
        <v>30</v>
      </c>
      <c r="C68" s="8">
        <f t="shared" si="26"/>
        <v>6.4695070758599247</v>
      </c>
      <c r="D68" s="9">
        <f t="shared" si="27"/>
        <v>25.682715743299056</v>
      </c>
      <c r="E68" s="24">
        <f t="shared" si="28"/>
        <v>8.041685044684252</v>
      </c>
      <c r="F68" s="24">
        <f t="shared" si="29"/>
        <v>33.012031456256963</v>
      </c>
      <c r="G68" s="10">
        <f t="shared" si="30"/>
        <v>8.0971600000000005E-2</v>
      </c>
      <c r="H68" s="24">
        <f t="shared" si="30"/>
        <v>-0.12697600000000001</v>
      </c>
      <c r="I68" s="10">
        <f t="shared" si="31"/>
        <v>1.0887300000000001E-2</v>
      </c>
      <c r="J68" s="24">
        <f t="shared" si="31"/>
        <v>2.24256E-2</v>
      </c>
      <c r="K68" s="10">
        <f t="shared" si="32"/>
        <v>1.78529</v>
      </c>
      <c r="L68" s="9">
        <f t="shared" si="33"/>
        <v>6.9814699999999998</v>
      </c>
      <c r="M68" s="10">
        <f t="shared" si="34"/>
        <v>-3.3630999999999999E-3</v>
      </c>
      <c r="N68" s="9">
        <f t="shared" si="35"/>
        <v>-9.8008600000000001E-2</v>
      </c>
      <c r="Q68" s="43"/>
      <c r="R68" s="19">
        <v>30</v>
      </c>
      <c r="S68" s="8">
        <f t="shared" si="20"/>
        <v>0.63403143899702741</v>
      </c>
      <c r="T68" s="9">
        <f t="shared" si="21"/>
        <v>0.63820677280625027</v>
      </c>
      <c r="U68" s="24">
        <f t="shared" si="22"/>
        <v>0.24571386521793964</v>
      </c>
      <c r="V68" s="24">
        <f t="shared" si="23"/>
        <v>0.25937964218642945</v>
      </c>
      <c r="W68" s="10">
        <f t="shared" si="24"/>
        <v>0.13219760053631877</v>
      </c>
      <c r="X68" s="9">
        <f t="shared" si="25"/>
        <v>0.12924140926912342</v>
      </c>
    </row>
    <row r="69" spans="1:24" x14ac:dyDescent="0.25">
      <c r="A69" s="34"/>
      <c r="B69" s="19">
        <v>40</v>
      </c>
      <c r="C69" s="8">
        <f t="shared" si="26"/>
        <v>6.8182174257061323</v>
      </c>
      <c r="D69" s="9">
        <f t="shared" si="27"/>
        <v>27.87266423540337</v>
      </c>
      <c r="E69" s="24">
        <f t="shared" si="28"/>
        <v>10.367565162481364</v>
      </c>
      <c r="F69" s="24">
        <f t="shared" si="29"/>
        <v>42.344936394809544</v>
      </c>
      <c r="G69" s="10">
        <f t="shared" si="30"/>
        <v>6.4151E-2</v>
      </c>
      <c r="H69" s="24">
        <f t="shared" si="30"/>
        <v>6.2911800000000004E-2</v>
      </c>
      <c r="I69" s="10">
        <f t="shared" si="31"/>
        <v>3.6751300000000001E-2</v>
      </c>
      <c r="J69" s="24">
        <f t="shared" si="31"/>
        <v>-6.7438200000000004E-2</v>
      </c>
      <c r="K69" s="10">
        <f t="shared" si="32"/>
        <v>1.99309</v>
      </c>
      <c r="L69" s="9">
        <f t="shared" si="33"/>
        <v>7.8158300000000001</v>
      </c>
      <c r="M69" s="10">
        <f t="shared" si="34"/>
        <v>-2.5125999999999999E-2</v>
      </c>
      <c r="N69" s="9">
        <f t="shared" si="35"/>
        <v>-8.5335900000000006E-3</v>
      </c>
      <c r="Q69" s="43"/>
      <c r="R69" s="19">
        <v>40</v>
      </c>
      <c r="S69" s="8">
        <f t="shared" si="20"/>
        <v>0.78316415080068424</v>
      </c>
      <c r="T69" s="9">
        <f t="shared" si="21"/>
        <v>0.79999231077260913</v>
      </c>
      <c r="U69" s="24">
        <f t="shared" si="22"/>
        <v>0.23450058215159292</v>
      </c>
      <c r="V69" s="24">
        <f t="shared" si="23"/>
        <v>0.23918650904991204</v>
      </c>
      <c r="W69" s="10">
        <f t="shared" si="24"/>
        <v>0.147584826920518</v>
      </c>
      <c r="X69" s="9">
        <f t="shared" si="25"/>
        <v>0.14468713377095269</v>
      </c>
    </row>
    <row r="70" spans="1:24" x14ac:dyDescent="0.25">
      <c r="A70" s="34"/>
      <c r="B70" s="19">
        <v>50</v>
      </c>
      <c r="C70" s="8">
        <f t="shared" si="26"/>
        <v>6.2058732450330432</v>
      </c>
      <c r="D70" s="9">
        <f t="shared" si="27"/>
        <v>24.547672069422269</v>
      </c>
      <c r="E70" s="24">
        <f t="shared" si="28"/>
        <v>12.62856438383568</v>
      </c>
      <c r="F70" s="24">
        <f t="shared" si="29"/>
        <v>50.134768148382868</v>
      </c>
      <c r="G70" s="10">
        <f t="shared" si="30"/>
        <v>0.100534</v>
      </c>
      <c r="H70" s="24">
        <f t="shared" si="30"/>
        <v>0.40405600000000003</v>
      </c>
      <c r="I70" s="10">
        <f t="shared" si="31"/>
        <v>1.50948E-2</v>
      </c>
      <c r="J70" s="24">
        <f t="shared" si="31"/>
        <v>-4.2953699999999997E-2</v>
      </c>
      <c r="K70" s="10">
        <f t="shared" si="32"/>
        <v>1.97018</v>
      </c>
      <c r="L70" s="9">
        <f t="shared" si="33"/>
        <v>7.9828999999999999</v>
      </c>
      <c r="M70" s="10">
        <f t="shared" si="34"/>
        <v>7.9281100000000004E-3</v>
      </c>
      <c r="N70" s="9">
        <f t="shared" si="35"/>
        <v>-8.6482100000000006E-2</v>
      </c>
      <c r="Q70" s="43"/>
      <c r="R70" s="19">
        <v>50</v>
      </c>
      <c r="S70" s="8">
        <f t="shared" si="20"/>
        <v>0.90016573362985641</v>
      </c>
      <c r="T70" s="9">
        <f t="shared" si="21"/>
        <v>0.89245742505898351</v>
      </c>
      <c r="U70" s="24">
        <f t="shared" si="22"/>
        <v>0.22159805949757805</v>
      </c>
      <c r="V70" s="24">
        <f t="shared" si="23"/>
        <v>0.22106045438699407</v>
      </c>
      <c r="W70" s="10">
        <f t="shared" si="24"/>
        <v>0.14588838150924754</v>
      </c>
      <c r="X70" s="9">
        <f t="shared" si="25"/>
        <v>0.14777994405970166</v>
      </c>
    </row>
    <row r="71" spans="1:24" x14ac:dyDescent="0.25">
      <c r="A71" s="34"/>
      <c r="B71" s="19">
        <v>60</v>
      </c>
      <c r="C71" s="8">
        <f t="shared" si="26"/>
        <v>5.0932807882338711</v>
      </c>
      <c r="D71" s="9">
        <f t="shared" si="27"/>
        <v>20.419955912856917</v>
      </c>
      <c r="E71" s="24">
        <f t="shared" si="28"/>
        <v>13.845621102435519</v>
      </c>
      <c r="F71" s="24">
        <f t="shared" si="29"/>
        <v>56.033601129384678</v>
      </c>
      <c r="G71" s="10">
        <f t="shared" si="30"/>
        <v>-6.8353499999999998E-2</v>
      </c>
      <c r="H71" s="24">
        <f t="shared" si="30"/>
        <v>0.67542500000000005</v>
      </c>
      <c r="I71" s="10">
        <f t="shared" si="31"/>
        <v>5.3085800000000002E-3</v>
      </c>
      <c r="J71" s="24">
        <f t="shared" si="31"/>
        <v>1.4689099999999999E-3</v>
      </c>
      <c r="K71" s="10">
        <f t="shared" si="32"/>
        <v>1.6806300000000001</v>
      </c>
      <c r="L71" s="9">
        <f t="shared" si="33"/>
        <v>6.8571400000000002</v>
      </c>
      <c r="M71" s="10">
        <f t="shared" si="34"/>
        <v>1.85016E-2</v>
      </c>
      <c r="N71" s="9">
        <f t="shared" si="35"/>
        <v>-9.84522E-3</v>
      </c>
      <c r="Q71" s="43"/>
      <c r="R71" s="19">
        <v>60</v>
      </c>
      <c r="S71" s="8">
        <f t="shared" si="20"/>
        <v>0.95776063407991685</v>
      </c>
      <c r="T71" s="9">
        <f t="shared" si="21"/>
        <v>0.96743390250656991</v>
      </c>
      <c r="U71" s="24">
        <f t="shared" si="22"/>
        <v>0.16549145554850922</v>
      </c>
      <c r="V71" s="24">
        <f t="shared" si="23"/>
        <v>0.17018561781923308</v>
      </c>
      <c r="W71" s="10">
        <f t="shared" si="24"/>
        <v>0.12444771067409409</v>
      </c>
      <c r="X71" s="9">
        <f t="shared" si="25"/>
        <v>0.12693980453338294</v>
      </c>
    </row>
    <row r="72" spans="1:24" x14ac:dyDescent="0.25">
      <c r="A72" s="34"/>
      <c r="B72" s="19">
        <v>70</v>
      </c>
      <c r="C72" s="8">
        <f t="shared" si="26"/>
        <v>3.6929873116544933</v>
      </c>
      <c r="D72" s="9">
        <f t="shared" si="27"/>
        <v>14.604595496962837</v>
      </c>
      <c r="E72" s="24">
        <f t="shared" si="28"/>
        <v>15.423047526165472</v>
      </c>
      <c r="F72" s="24">
        <f t="shared" si="29"/>
        <v>61.600818048887895</v>
      </c>
      <c r="G72" s="10">
        <f t="shared" si="30"/>
        <v>-8.2677600000000004E-2</v>
      </c>
      <c r="H72" s="24">
        <f t="shared" si="30"/>
        <v>0.227074</v>
      </c>
      <c r="I72" s="10">
        <f t="shared" si="31"/>
        <v>1.32504E-3</v>
      </c>
      <c r="J72" s="24">
        <f t="shared" si="31"/>
        <v>-4.4498099999999999E-2</v>
      </c>
      <c r="K72" s="10">
        <f t="shared" si="32"/>
        <v>1.2633099999999999</v>
      </c>
      <c r="L72" s="9">
        <f t="shared" si="33"/>
        <v>4.8293400000000002</v>
      </c>
      <c r="M72" s="10">
        <f t="shared" si="34"/>
        <v>-3.4961899999999997E-2</v>
      </c>
      <c r="N72" s="9">
        <f t="shared" si="35"/>
        <v>-3.3012699999999999E-2</v>
      </c>
      <c r="Q72" s="43"/>
      <c r="R72" s="19">
        <v>70</v>
      </c>
      <c r="S72" s="8">
        <f t="shared" si="20"/>
        <v>1.0380522208775473</v>
      </c>
      <c r="T72" s="9">
        <f t="shared" si="21"/>
        <v>1.0356952572952998</v>
      </c>
      <c r="U72" s="24">
        <f t="shared" si="22"/>
        <v>0.11890033029081794</v>
      </c>
      <c r="V72" s="24">
        <f t="shared" si="23"/>
        <v>0.12097580884427027</v>
      </c>
      <c r="W72" s="10">
        <f t="shared" si="24"/>
        <v>9.3545894915412542E-2</v>
      </c>
      <c r="X72" s="9">
        <f t="shared" si="25"/>
        <v>8.9401044112450326E-2</v>
      </c>
    </row>
    <row r="73" spans="1:24" x14ac:dyDescent="0.25">
      <c r="A73" s="34"/>
      <c r="B73" s="19">
        <v>80</v>
      </c>
      <c r="C73" s="8">
        <f t="shared" si="26"/>
        <v>1.9382580812370023</v>
      </c>
      <c r="D73" s="9">
        <f t="shared" si="27"/>
        <v>7.2841540871628201</v>
      </c>
      <c r="E73" s="24">
        <f t="shared" si="28"/>
        <v>15.817934991573818</v>
      </c>
      <c r="F73" s="24">
        <f t="shared" si="29"/>
        <v>65.353587763764509</v>
      </c>
      <c r="G73" s="10">
        <f t="shared" si="30"/>
        <v>2.3060199999999999E-2</v>
      </c>
      <c r="H73" s="9">
        <f t="shared" si="30"/>
        <v>-0.92232000000000003</v>
      </c>
      <c r="I73" s="10">
        <f t="shared" si="31"/>
        <v>8.6558999999999996E-4</v>
      </c>
      <c r="J73" s="24">
        <f t="shared" si="31"/>
        <v>-2.78797E-2</v>
      </c>
      <c r="K73" s="10">
        <f t="shared" si="32"/>
        <v>0.67873300000000003</v>
      </c>
      <c r="L73" s="9">
        <f t="shared" si="33"/>
        <v>2.9132199999999999</v>
      </c>
      <c r="M73" s="10">
        <f t="shared" si="34"/>
        <v>-3.43047E-2</v>
      </c>
      <c r="N73" s="9">
        <f t="shared" si="35"/>
        <v>-3.1019999999999999E-2</v>
      </c>
      <c r="Q73" s="43"/>
      <c r="R73" s="19">
        <v>80</v>
      </c>
      <c r="S73" s="8">
        <f t="shared" si="20"/>
        <v>1.0484749081930353</v>
      </c>
      <c r="T73" s="9">
        <f t="shared" si="21"/>
        <v>1.0809025105740921</v>
      </c>
      <c r="U73" s="24">
        <f t="shared" si="22"/>
        <v>5.520624715479916E-2</v>
      </c>
      <c r="V73" s="24">
        <f t="shared" si="23"/>
        <v>6.8766018409694651E-2</v>
      </c>
      <c r="W73" s="10">
        <f t="shared" si="24"/>
        <v>5.0258990978954261E-2</v>
      </c>
      <c r="X73" s="9">
        <f t="shared" si="25"/>
        <v>5.3929710836112699E-2</v>
      </c>
    </row>
    <row r="74" spans="1:24" x14ac:dyDescent="0.25">
      <c r="A74" s="35"/>
      <c r="B74" s="17">
        <v>90</v>
      </c>
      <c r="C74" s="12">
        <f t="shared" si="26"/>
        <v>-0.20541099999999901</v>
      </c>
      <c r="D74" s="13">
        <f t="shared" si="27"/>
        <v>-0.11405799999999591</v>
      </c>
      <c r="E74" s="14">
        <f t="shared" si="28"/>
        <v>16.27</v>
      </c>
      <c r="F74" s="13">
        <f t="shared" si="29"/>
        <v>66.936199999999999</v>
      </c>
      <c r="G74" s="14">
        <f t="shared" si="30"/>
        <v>0.1045</v>
      </c>
      <c r="H74" s="13">
        <f t="shared" si="30"/>
        <v>-2.6630500000000001E-3</v>
      </c>
      <c r="I74" s="14">
        <f t="shared" si="31"/>
        <v>4.8957199999999999E-2</v>
      </c>
      <c r="J74" s="26">
        <f t="shared" si="31"/>
        <v>9.9094600000000005E-2</v>
      </c>
      <c r="K74" s="14">
        <f t="shared" si="32"/>
        <v>4.2093100000000001E-2</v>
      </c>
      <c r="L74" s="13">
        <f t="shared" si="33"/>
        <v>-8.6466000000000001E-2</v>
      </c>
      <c r="M74" s="14">
        <f t="shared" si="34"/>
        <v>-2.94203E-3</v>
      </c>
      <c r="N74" s="13">
        <f t="shared" si="35"/>
        <v>-8.5463399999999995E-2</v>
      </c>
      <c r="Q74" s="44"/>
      <c r="R74" s="17">
        <v>90</v>
      </c>
      <c r="S74" s="12">
        <f t="shared" si="20"/>
        <v>1.0719160722059975</v>
      </c>
      <c r="T74" s="13">
        <f t="shared" si="21"/>
        <v>1.1024890687214979</v>
      </c>
      <c r="U74" s="14">
        <f t="shared" si="22"/>
        <v>1.3533088648304005E-2</v>
      </c>
      <c r="V74" s="26">
        <f t="shared" si="23"/>
        <v>1.8786202114885013E-3</v>
      </c>
      <c r="W74" s="14">
        <f t="shared" si="24"/>
        <v>3.1169203990025823E-3</v>
      </c>
      <c r="X74" s="13">
        <f t="shared" si="25"/>
        <v>-1.6006639996825921E-3</v>
      </c>
    </row>
    <row r="77" spans="1:24" x14ac:dyDescent="0.25">
      <c r="A77" s="19"/>
      <c r="B77" s="22"/>
      <c r="C77" s="36" t="s">
        <v>46</v>
      </c>
      <c r="D77" s="37"/>
    </row>
    <row r="78" spans="1:24" x14ac:dyDescent="0.25">
      <c r="A78" s="19"/>
      <c r="B78" s="22"/>
      <c r="C78" s="27" t="s">
        <v>9</v>
      </c>
      <c r="D78" s="28"/>
      <c r="R78" s="31"/>
    </row>
    <row r="79" spans="1:24" x14ac:dyDescent="0.25">
      <c r="A79" s="20"/>
      <c r="B79" s="23"/>
      <c r="C79" s="1">
        <v>5</v>
      </c>
      <c r="D79" s="22">
        <v>10</v>
      </c>
    </row>
    <row r="80" spans="1:24" x14ac:dyDescent="0.25">
      <c r="A80" s="33" t="s">
        <v>8</v>
      </c>
      <c r="B80" s="19">
        <v>-90</v>
      </c>
      <c r="C80" s="29">
        <f>C56/E56</f>
        <v>-6.6475985644837586E-3</v>
      </c>
      <c r="D80" s="30">
        <f t="shared" ref="D80:D98" si="36">D56/F56</f>
        <v>1.0053264728771948E-2</v>
      </c>
    </row>
    <row r="81" spans="1:4" x14ac:dyDescent="0.25">
      <c r="A81" s="34"/>
      <c r="B81" s="19">
        <v>-80</v>
      </c>
      <c r="C81" s="10">
        <f t="shared" ref="C81:C98" si="37">C57/E57</f>
        <v>-9.7426424386209839E-2</v>
      </c>
      <c r="D81" s="9">
        <f t="shared" si="36"/>
        <v>-0.10290622493865544</v>
      </c>
    </row>
    <row r="82" spans="1:4" x14ac:dyDescent="0.25">
      <c r="A82" s="34"/>
      <c r="B82" s="19">
        <v>-70</v>
      </c>
      <c r="C82" s="10">
        <f t="shared" si="37"/>
        <v>-0.20232627858649965</v>
      </c>
      <c r="D82" s="9">
        <f t="shared" si="36"/>
        <v>-0.20195408865411862</v>
      </c>
    </row>
    <row r="83" spans="1:4" x14ac:dyDescent="0.25">
      <c r="A83" s="34"/>
      <c r="B83" s="19">
        <v>-60</v>
      </c>
      <c r="C83" s="10">
        <f t="shared" si="37"/>
        <v>-0.33210671405527337</v>
      </c>
      <c r="D83" s="9">
        <f t="shared" si="36"/>
        <v>-0.33076423928249765</v>
      </c>
    </row>
    <row r="84" spans="1:4" x14ac:dyDescent="0.25">
      <c r="A84" s="34"/>
      <c r="B84" s="19">
        <v>-50</v>
      </c>
      <c r="C84" s="10">
        <f t="shared" si="37"/>
        <v>-0.46202675045400426</v>
      </c>
      <c r="D84" s="9">
        <f t="shared" si="36"/>
        <v>-0.47680380765078123</v>
      </c>
    </row>
    <row r="85" spans="1:4" x14ac:dyDescent="0.25">
      <c r="A85" s="34"/>
      <c r="B85" s="19">
        <v>-40</v>
      </c>
      <c r="C85" s="10">
        <f t="shared" si="37"/>
        <v>-0.60169835837013586</v>
      </c>
      <c r="D85" s="9">
        <f t="shared" si="36"/>
        <v>-0.62725887454835316</v>
      </c>
    </row>
    <row r="86" spans="1:4" x14ac:dyDescent="0.25">
      <c r="A86" s="34"/>
      <c r="B86" s="19">
        <v>-30</v>
      </c>
      <c r="C86" s="10">
        <f t="shared" si="37"/>
        <v>-0.77569522121628953</v>
      </c>
      <c r="D86" s="9">
        <f t="shared" si="36"/>
        <v>-0.76265733918873957</v>
      </c>
    </row>
    <row r="87" spans="1:4" x14ac:dyDescent="0.25">
      <c r="A87" s="34"/>
      <c r="B87" s="19">
        <v>-20</v>
      </c>
      <c r="C87" s="10">
        <f t="shared" si="37"/>
        <v>-0.74845451087467607</v>
      </c>
      <c r="D87" s="9">
        <f t="shared" si="36"/>
        <v>-0.77019068461777984</v>
      </c>
    </row>
    <row r="88" spans="1:4" x14ac:dyDescent="0.25">
      <c r="A88" s="34"/>
      <c r="B88" s="19">
        <v>-10</v>
      </c>
      <c r="C88" s="10">
        <f t="shared" si="37"/>
        <v>-0.65227638414145794</v>
      </c>
      <c r="D88" s="9">
        <f t="shared" si="36"/>
        <v>-0.66767450903629</v>
      </c>
    </row>
    <row r="89" spans="1:4" x14ac:dyDescent="0.25">
      <c r="A89" s="34"/>
      <c r="B89" s="19">
        <v>0</v>
      </c>
      <c r="C89" s="10">
        <f t="shared" si="37"/>
        <v>-6.422122133340806E-2</v>
      </c>
      <c r="D89" s="9">
        <f t="shared" si="36"/>
        <v>-3.2389337740775577E-2</v>
      </c>
    </row>
    <row r="90" spans="1:4" x14ac:dyDescent="0.25">
      <c r="A90" s="34"/>
      <c r="B90" s="19">
        <v>10</v>
      </c>
      <c r="C90" s="10">
        <f t="shared" si="37"/>
        <v>0.44117109427866219</v>
      </c>
      <c r="D90" s="9">
        <f t="shared" si="36"/>
        <v>0.47895017240709342</v>
      </c>
    </row>
    <row r="91" spans="1:4" x14ac:dyDescent="0.25">
      <c r="A91" s="34"/>
      <c r="B91" s="19">
        <v>20</v>
      </c>
      <c r="C91" s="10">
        <f t="shared" si="37"/>
        <v>0.74633511260381125</v>
      </c>
      <c r="D91" s="9">
        <f t="shared" si="36"/>
        <v>0.77984919326936042</v>
      </c>
    </row>
    <row r="92" spans="1:4" x14ac:dyDescent="0.25">
      <c r="A92" s="34"/>
      <c r="B92" s="19">
        <v>30</v>
      </c>
      <c r="C92" s="10">
        <f t="shared" si="37"/>
        <v>0.80449645067067443</v>
      </c>
      <c r="D92" s="9">
        <f t="shared" si="36"/>
        <v>0.77798046985779368</v>
      </c>
    </row>
    <row r="93" spans="1:4" x14ac:dyDescent="0.25">
      <c r="A93" s="34"/>
      <c r="B93" s="19">
        <v>40</v>
      </c>
      <c r="C93" s="10">
        <f t="shared" si="37"/>
        <v>0.65764886150706059</v>
      </c>
      <c r="D93" s="9">
        <f t="shared" si="36"/>
        <v>0.65822897867948804</v>
      </c>
    </row>
    <row r="94" spans="1:4" x14ac:dyDescent="0.25">
      <c r="A94" s="34"/>
      <c r="B94" s="19">
        <v>50</v>
      </c>
      <c r="C94" s="10">
        <f t="shared" si="37"/>
        <v>0.49141557634028787</v>
      </c>
      <c r="D94" s="9">
        <f t="shared" si="36"/>
        <v>0.48963370084347485</v>
      </c>
    </row>
    <row r="95" spans="1:4" x14ac:dyDescent="0.25">
      <c r="A95" s="34"/>
      <c r="B95" s="19">
        <v>60</v>
      </c>
      <c r="C95" s="10">
        <f t="shared" si="37"/>
        <v>0.36786221077059056</v>
      </c>
      <c r="D95" s="9">
        <f t="shared" si="36"/>
        <v>0.36442340847781873</v>
      </c>
    </row>
    <row r="96" spans="1:4" x14ac:dyDescent="0.25">
      <c r="A96" s="34"/>
      <c r="B96" s="19">
        <v>70</v>
      </c>
      <c r="C96" s="10">
        <f t="shared" si="37"/>
        <v>0.23944601774644572</v>
      </c>
      <c r="D96" s="9">
        <f t="shared" si="36"/>
        <v>0.23708444075161919</v>
      </c>
    </row>
    <row r="97" spans="1:4" x14ac:dyDescent="0.25">
      <c r="A97" s="34"/>
      <c r="B97" s="19">
        <v>80</v>
      </c>
      <c r="C97" s="10">
        <f t="shared" si="37"/>
        <v>0.12253546890093482</v>
      </c>
      <c r="D97" s="9">
        <f t="shared" si="36"/>
        <v>0.11145760066751134</v>
      </c>
    </row>
    <row r="98" spans="1:4" x14ac:dyDescent="0.25">
      <c r="A98" s="35"/>
      <c r="B98" s="20">
        <v>90</v>
      </c>
      <c r="C98" s="14">
        <f t="shared" si="37"/>
        <v>-1.2625138291333682E-2</v>
      </c>
      <c r="D98" s="13">
        <f t="shared" si="36"/>
        <v>-1.7039808056028862E-3</v>
      </c>
    </row>
  </sheetData>
  <mergeCells count="37">
    <mergeCell ref="C2:N2"/>
    <mergeCell ref="C52:N52"/>
    <mergeCell ref="C53:D53"/>
    <mergeCell ref="E53:F53"/>
    <mergeCell ref="G53:H53"/>
    <mergeCell ref="I53:J53"/>
    <mergeCell ref="K53:L53"/>
    <mergeCell ref="M53:N53"/>
    <mergeCell ref="K3:L3"/>
    <mergeCell ref="M3:N3"/>
    <mergeCell ref="C4:N4"/>
    <mergeCell ref="C3:D3"/>
    <mergeCell ref="E3:F3"/>
    <mergeCell ref="G3:H3"/>
    <mergeCell ref="I3:J3"/>
    <mergeCell ref="K28:L28"/>
    <mergeCell ref="M28:N28"/>
    <mergeCell ref="A6:A24"/>
    <mergeCell ref="A31:A49"/>
    <mergeCell ref="C29:N29"/>
    <mergeCell ref="C28:D28"/>
    <mergeCell ref="E28:F28"/>
    <mergeCell ref="G28:H28"/>
    <mergeCell ref="I28:J28"/>
    <mergeCell ref="C27:N27"/>
    <mergeCell ref="A80:A98"/>
    <mergeCell ref="C77:D77"/>
    <mergeCell ref="A56:A74"/>
    <mergeCell ref="S54:X54"/>
    <mergeCell ref="U52:V52"/>
    <mergeCell ref="S52:T52"/>
    <mergeCell ref="W52:X52"/>
    <mergeCell ref="S53:T53"/>
    <mergeCell ref="U53:V53"/>
    <mergeCell ref="W53:X53"/>
    <mergeCell ref="Q56:Q74"/>
    <mergeCell ref="C54:N5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S21" sqref="S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Agbayani</dc:creator>
  <cp:lastModifiedBy>Mark Agbayani</cp:lastModifiedBy>
  <dcterms:created xsi:type="dcterms:W3CDTF">2014-06-05T22:34:30Z</dcterms:created>
  <dcterms:modified xsi:type="dcterms:W3CDTF">2014-07-29T16:51:29Z</dcterms:modified>
</cp:coreProperties>
</file>