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4"/>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4" hidden="1">'Tables info'!$A$1:$O$492</definedName>
    <definedName name="LOJMDL.out" localSheetId="3">Database!$A$1:$I$18421</definedName>
    <definedName name="LOJMDL.out" localSheetId="4">'Tables info'!$D$2:$F$497</definedName>
  </definedNames>
  <calcPr calcId="125725" iterate="1"/>
</workbook>
</file>

<file path=xl/calcChain.xml><?xml version="1.0" encoding="utf-8"?>
<calcChain xmlns="http://schemas.openxmlformats.org/spreadsheetml/2006/main">
  <c r="I18" i="6"/>
  <c r="I19"/>
  <c r="I10"/>
  <c r="I11"/>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I107" s="1"/>
  <c r="H108"/>
  <c r="H109"/>
  <c r="H110"/>
  <c r="H111"/>
  <c r="H112"/>
  <c r="H113"/>
  <c r="H114"/>
  <c r="H115"/>
  <c r="H116"/>
  <c r="H117"/>
  <c r="H118"/>
  <c r="I118" s="1"/>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I273" s="1"/>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I405" s="1"/>
  <c r="H406"/>
  <c r="I406" s="1"/>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20"/>
  <c r="H21"/>
  <c r="H22"/>
  <c r="H23"/>
  <c r="H24"/>
  <c r="H25"/>
  <c r="H26"/>
  <c r="H27"/>
  <c r="H28"/>
  <c r="H29"/>
  <c r="H30"/>
  <c r="H31"/>
  <c r="H32"/>
  <c r="H33"/>
  <c r="H34"/>
  <c r="H35"/>
  <c r="H36"/>
  <c r="H37"/>
  <c r="H12"/>
  <c r="H13"/>
  <c r="H14"/>
  <c r="H15"/>
  <c r="H16"/>
  <c r="H17"/>
  <c r="H18"/>
  <c r="H19"/>
  <c r="H8"/>
  <c r="H9"/>
  <c r="H10"/>
  <c r="H11"/>
  <c r="H5"/>
  <c r="H6"/>
  <c r="H7"/>
  <c r="B490" i="15"/>
  <c r="A490"/>
  <c r="B489"/>
  <c r="A489"/>
  <c r="B488"/>
  <c r="A488"/>
  <c r="B487"/>
  <c r="A487"/>
  <c r="B486"/>
  <c r="A486"/>
  <c r="B485"/>
  <c r="A485"/>
  <c r="B484"/>
  <c r="A484"/>
  <c r="B483"/>
  <c r="A483"/>
  <c r="B482"/>
  <c r="A482"/>
  <c r="B481"/>
  <c r="A481"/>
  <c r="B480"/>
  <c r="A480"/>
  <c r="B479"/>
  <c r="A479"/>
  <c r="B478"/>
  <c r="A478"/>
  <c r="B477"/>
  <c r="A477"/>
  <c r="B476"/>
  <c r="A476"/>
  <c r="B475"/>
  <c r="A475"/>
  <c r="B474"/>
  <c r="A474"/>
  <c r="B473"/>
  <c r="A473"/>
  <c r="B472"/>
  <c r="A472"/>
  <c r="B471"/>
  <c r="A471"/>
  <c r="B470"/>
  <c r="A470"/>
  <c r="B469"/>
  <c r="A469"/>
  <c r="B468"/>
  <c r="A468"/>
  <c r="B467"/>
  <c r="A467"/>
  <c r="B466"/>
  <c r="A466"/>
  <c r="B465"/>
  <c r="A465"/>
  <c r="B464"/>
  <c r="A464"/>
  <c r="B463"/>
  <c r="A463"/>
  <c r="B462"/>
  <c r="A462"/>
  <c r="B461"/>
  <c r="A461"/>
  <c r="B460"/>
  <c r="A460"/>
  <c r="B459"/>
  <c r="A459"/>
  <c r="B458"/>
  <c r="A458"/>
  <c r="B457"/>
  <c r="A457"/>
  <c r="B456"/>
  <c r="A456"/>
  <c r="B455"/>
  <c r="A455"/>
  <c r="B454"/>
  <c r="A454"/>
  <c r="B453"/>
  <c r="A453"/>
  <c r="B452"/>
  <c r="A452"/>
  <c r="B451"/>
  <c r="A451"/>
  <c r="B450"/>
  <c r="A450"/>
  <c r="B449"/>
  <c r="A449"/>
  <c r="B448"/>
  <c r="A448"/>
  <c r="B447"/>
  <c r="A447"/>
  <c r="B446"/>
  <c r="A446"/>
  <c r="B445"/>
  <c r="A445"/>
  <c r="B444"/>
  <c r="A444"/>
  <c r="B443"/>
  <c r="A443"/>
  <c r="B442"/>
  <c r="A442"/>
  <c r="B441"/>
  <c r="A441"/>
  <c r="B440"/>
  <c r="A440"/>
  <c r="B439"/>
  <c r="A439"/>
  <c r="B438"/>
  <c r="A438"/>
  <c r="B437"/>
  <c r="A437"/>
  <c r="B436"/>
  <c r="A436"/>
  <c r="B435"/>
  <c r="A435"/>
  <c r="B434"/>
  <c r="A434"/>
  <c r="B433"/>
  <c r="A433"/>
  <c r="B432"/>
  <c r="A432"/>
  <c r="B431"/>
  <c r="A431"/>
  <c r="B430"/>
  <c r="A430"/>
  <c r="B429"/>
  <c r="A429"/>
  <c r="B428"/>
  <c r="A428"/>
  <c r="B427"/>
  <c r="A427"/>
  <c r="B426"/>
  <c r="A426"/>
  <c r="B425"/>
  <c r="A425"/>
  <c r="B424"/>
  <c r="A424"/>
  <c r="B423"/>
  <c r="A423"/>
  <c r="B422"/>
  <c r="A422"/>
  <c r="B421"/>
  <c r="A421"/>
  <c r="B420"/>
  <c r="A420"/>
  <c r="B419"/>
  <c r="A419"/>
  <c r="B418"/>
  <c r="A418"/>
  <c r="B417"/>
  <c r="A417"/>
  <c r="B416"/>
  <c r="A416"/>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l="1"/>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l="1"/>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 r="B9"/>
  <c r="A9"/>
  <c r="B8"/>
  <c r="A8"/>
  <c r="B7"/>
  <c r="A7"/>
  <c r="B6"/>
  <c r="A6"/>
  <c r="B5"/>
  <c r="A5"/>
  <c r="B4"/>
  <c r="A4"/>
  <c r="B3"/>
  <c r="A3"/>
  <c r="B2"/>
  <c r="A2"/>
  <c r="B1"/>
  <c r="A1"/>
  <c r="E537" i="6"/>
  <c r="E536"/>
  <c r="E535"/>
  <c r="E534"/>
  <c r="E533"/>
  <c r="E532"/>
  <c r="E531"/>
  <c r="E530"/>
  <c r="E529"/>
  <c r="E528"/>
  <c r="E527"/>
  <c r="E526"/>
  <c r="E525"/>
  <c r="E524"/>
  <c r="E523"/>
  <c r="E522"/>
  <c r="E521"/>
  <c r="E520"/>
  <c r="E519"/>
  <c r="E518"/>
  <c r="E517"/>
  <c r="E516"/>
  <c r="E515"/>
  <c r="E514"/>
  <c r="E513"/>
  <c r="E512"/>
  <c r="E511"/>
  <c r="E510"/>
  <c r="E509"/>
  <c r="N492"/>
  <c r="A492"/>
  <c r="C489" i="15"/>
  <c r="I489" i="6"/>
  <c r="C487" i="15"/>
  <c r="I487" i="6"/>
  <c r="C483" i="15"/>
  <c r="I483" i="6"/>
  <c r="C476" i="15"/>
  <c r="C475"/>
  <c r="C474"/>
  <c r="C473"/>
  <c r="C472"/>
  <c r="C471"/>
  <c r="C470"/>
  <c r="C464"/>
  <c r="C463"/>
  <c r="C462"/>
  <c r="C461"/>
  <c r="C456"/>
  <c r="I456" i="6"/>
  <c r="C453" i="15"/>
  <c r="I453" i="6"/>
  <c r="C451" i="15"/>
  <c r="C450"/>
  <c r="C447"/>
  <c r="I447" i="6"/>
  <c r="C445" i="15"/>
  <c r="C444"/>
  <c r="C437"/>
  <c r="I437" i="6"/>
  <c r="C435" i="15"/>
  <c r="I435" i="6"/>
  <c r="C431" i="15"/>
  <c r="I431" i="6"/>
  <c r="C427" i="15"/>
  <c r="I427" i="6"/>
  <c r="C424" i="15"/>
  <c r="I424" i="6"/>
  <c r="C422" i="15"/>
  <c r="I422" i="6"/>
  <c r="C420" i="15"/>
  <c r="I420" i="6"/>
  <c r="C417" i="15"/>
  <c r="I417" i="6"/>
  <c r="C415" i="15"/>
  <c r="I415" i="6"/>
  <c r="C409" i="15"/>
  <c r="I409" i="6"/>
  <c r="C407" i="15"/>
  <c r="C406"/>
  <c r="C405"/>
  <c r="C403"/>
  <c r="I403" i="6"/>
  <c r="C401" i="15"/>
  <c r="I401" i="6"/>
  <c r="C399" i="15"/>
  <c r="C398"/>
  <c r="I398" i="6"/>
  <c r="C396" i="15"/>
  <c r="I396" i="6"/>
  <c r="C391" i="15"/>
  <c r="C390"/>
  <c r="C388"/>
  <c r="I388" i="6"/>
  <c r="C377" i="15"/>
  <c r="I377" i="6"/>
  <c r="C375" i="15"/>
  <c r="I375" i="6"/>
  <c r="C373" i="15"/>
  <c r="C372"/>
  <c r="I372" i="6"/>
  <c r="C365" i="15"/>
  <c r="I365" i="6"/>
  <c r="C362" i="15"/>
  <c r="I362" i="6"/>
  <c r="C360" i="15"/>
  <c r="I360" i="6"/>
  <c r="C354" i="15"/>
  <c r="I354" i="6"/>
  <c r="C352" i="15"/>
  <c r="I352" i="6"/>
  <c r="C350" i="15"/>
  <c r="I350" i="6"/>
  <c r="C342" i="15"/>
  <c r="I342" i="6"/>
  <c r="C339" i="15"/>
  <c r="I339" i="6"/>
  <c r="C337" i="15"/>
  <c r="C336"/>
  <c r="C330"/>
  <c r="C329"/>
  <c r="C328"/>
  <c r="I328" i="6"/>
  <c r="C326" i="15"/>
  <c r="C325"/>
  <c r="C324"/>
  <c r="C323"/>
  <c r="C322"/>
  <c r="C321"/>
  <c r="C320"/>
  <c r="C319"/>
  <c r="C318"/>
  <c r="C302"/>
  <c r="I302" i="6"/>
  <c r="C295" i="15"/>
  <c r="I295" i="6"/>
  <c r="C293" i="15"/>
  <c r="C287"/>
  <c r="C282"/>
  <c r="I282" i="6"/>
  <c r="C279" i="15"/>
  <c r="I279" i="6"/>
  <c r="C273" i="15"/>
  <c r="C270"/>
  <c r="I270" i="6"/>
  <c r="C265" i="15"/>
  <c r="I265" i="6"/>
  <c r="C256" i="15"/>
  <c r="I256" i="6"/>
  <c r="C241" i="15"/>
  <c r="I241" i="6"/>
  <c r="C239" i="15"/>
  <c r="I239" i="6"/>
  <c r="C232" i="15"/>
  <c r="I232" i="6"/>
  <c r="C230" i="15"/>
  <c r="I230" i="6"/>
  <c r="C228" i="15"/>
  <c r="I228" i="6"/>
  <c r="C225" i="15"/>
  <c r="I225" i="6"/>
  <c r="C220" i="15"/>
  <c r="C216"/>
  <c r="I216" i="6"/>
  <c r="C209" i="15"/>
  <c r="C208"/>
  <c r="I208" i="6"/>
  <c r="C206" i="15"/>
  <c r="I206" i="6"/>
  <c r="C198" i="15"/>
  <c r="C197"/>
  <c r="I197" i="6"/>
  <c r="C194" i="15"/>
  <c r="C193"/>
  <c r="C192"/>
  <c r="C191"/>
  <c r="C190"/>
  <c r="C189"/>
  <c r="C188"/>
  <c r="C187"/>
  <c r="C186"/>
  <c r="C185"/>
  <c r="C184"/>
  <c r="C183"/>
  <c r="I183" i="6"/>
  <c r="C181" i="15"/>
  <c r="I181" i="6"/>
  <c r="C179" i="15"/>
  <c r="I179" i="6"/>
  <c r="C171" i="15"/>
  <c r="I171" i="6"/>
  <c r="C169" i="15"/>
  <c r="C168"/>
  <c r="C167"/>
  <c r="C166"/>
  <c r="I166" i="6"/>
  <c r="C163" i="15"/>
  <c r="C162"/>
  <c r="C161"/>
  <c r="C160"/>
  <c r="I160" i="6"/>
  <c r="C158" i="15"/>
  <c r="I158" i="6"/>
  <c r="C156" i="15"/>
  <c r="C155"/>
  <c r="C154"/>
  <c r="I154" i="6"/>
  <c r="C148" i="15"/>
  <c r="I148" i="6"/>
  <c r="C144" i="15"/>
  <c r="C136"/>
  <c r="I136" i="6"/>
  <c r="C133" i="15"/>
  <c r="C132"/>
  <c r="C130"/>
  <c r="C129"/>
  <c r="C128"/>
  <c r="C127"/>
  <c r="C126"/>
  <c r="C125"/>
  <c r="I125" i="6"/>
  <c r="C122" i="15"/>
  <c r="I122" i="6"/>
  <c r="C120" i="15"/>
  <c r="C118"/>
  <c r="C116"/>
  <c r="I116" i="6"/>
  <c r="C114" i="15"/>
  <c r="I114" i="6"/>
  <c r="C112" i="15"/>
  <c r="C111"/>
  <c r="C110"/>
  <c r="C109"/>
  <c r="C108"/>
  <c r="C107"/>
  <c r="C106"/>
  <c r="C105"/>
  <c r="C104"/>
  <c r="C103"/>
  <c r="C102"/>
  <c r="C101"/>
  <c r="I101" i="6"/>
  <c r="C99" i="15"/>
  <c r="I99" i="6"/>
  <c r="C90" i="15"/>
  <c r="C89"/>
  <c r="C87"/>
  <c r="I87" i="6"/>
  <c r="C82" i="15"/>
  <c r="I82" i="6"/>
  <c r="C79" i="15"/>
  <c r="I79" i="6"/>
  <c r="C77" i="15"/>
  <c r="I77" i="6"/>
  <c r="C75" i="15"/>
  <c r="C74"/>
  <c r="C73"/>
  <c r="C72"/>
  <c r="C71"/>
  <c r="C69"/>
  <c r="C66"/>
  <c r="C65"/>
  <c r="C64"/>
  <c r="C63"/>
  <c r="C62"/>
  <c r="C60"/>
  <c r="I60" i="6"/>
  <c r="C57" i="15"/>
  <c r="I56" i="6"/>
  <c r="I55"/>
  <c r="C53" i="15"/>
  <c r="I53" i="6"/>
  <c r="C50" i="15"/>
  <c r="C49"/>
  <c r="C48"/>
  <c r="C47"/>
  <c r="I47" i="6"/>
  <c r="C45" i="15"/>
  <c r="C44"/>
  <c r="C43"/>
  <c r="C41"/>
  <c r="I41" i="6"/>
  <c r="C38" i="15"/>
  <c r="I38" i="6"/>
  <c r="C31" i="15"/>
  <c r="I31" i="6"/>
  <c r="C28" i="15"/>
  <c r="I28" i="6"/>
  <c r="C25" i="15"/>
  <c r="I25" i="6"/>
  <c r="C23" i="15"/>
  <c r="I23" i="6"/>
  <c r="C21" i="15"/>
  <c r="I21" i="6"/>
  <c r="C19" i="15"/>
  <c r="C16"/>
  <c r="C14"/>
  <c r="I14" i="6"/>
  <c r="C12" i="15"/>
  <c r="I12" i="6"/>
  <c r="C8" i="15"/>
  <c r="I8" i="6"/>
  <c r="C6" i="15"/>
  <c r="I6" i="6"/>
  <c r="C4" i="15"/>
  <c r="H4" i="6"/>
  <c r="I4" s="1"/>
  <c r="H3"/>
  <c r="C2" i="15" s="1"/>
  <c r="H2" i="6"/>
  <c r="C1" i="15" s="1"/>
  <c r="K11" i="10"/>
  <c r="K10"/>
  <c r="K9"/>
  <c r="P8"/>
  <c r="K8"/>
  <c r="B8"/>
  <c r="P7"/>
  <c r="K7"/>
  <c r="B7"/>
  <c r="P6"/>
  <c r="K6"/>
  <c r="B6"/>
  <c r="I26" i="6" l="1"/>
  <c r="I68"/>
  <c r="I15"/>
  <c r="I451"/>
  <c r="I9"/>
  <c r="I32"/>
  <c r="I39"/>
  <c r="I42"/>
  <c r="I102"/>
  <c r="I445"/>
  <c r="I61"/>
  <c r="I119"/>
  <c r="I187"/>
  <c r="I190"/>
  <c r="I399"/>
  <c r="I185"/>
  <c r="I391"/>
  <c r="B9" i="10"/>
  <c r="I106" i="6"/>
  <c r="I168"/>
  <c r="I320"/>
  <c r="I491"/>
  <c r="C34" i="15"/>
  <c r="C36"/>
  <c r="I460" i="6"/>
  <c r="C460" i="15"/>
  <c r="I469" i="6"/>
  <c r="C469" i="15"/>
  <c r="C35"/>
  <c r="I29" i="6"/>
  <c r="I51"/>
  <c r="I104"/>
  <c r="I322"/>
  <c r="I329"/>
  <c r="I67"/>
  <c r="C67" i="15"/>
  <c r="I84" i="6"/>
  <c r="C84" i="15"/>
  <c r="I91" i="6"/>
  <c r="C91" i="15"/>
  <c r="I95" i="6"/>
  <c r="C95" i="15"/>
  <c r="I124" i="6"/>
  <c r="C124" i="15"/>
  <c r="I139" i="6"/>
  <c r="C139" i="15"/>
  <c r="I150" i="6"/>
  <c r="C150" i="15"/>
  <c r="I159" i="6"/>
  <c r="C159" i="15"/>
  <c r="I164" i="6"/>
  <c r="C164" i="15"/>
  <c r="I172" i="6"/>
  <c r="C172" i="15"/>
  <c r="I176" i="6"/>
  <c r="C176" i="15"/>
  <c r="I182" i="6"/>
  <c r="C182" i="15"/>
  <c r="I199" i="6"/>
  <c r="C199" i="15"/>
  <c r="I203" i="6"/>
  <c r="C203" i="15"/>
  <c r="I212" i="6"/>
  <c r="C212" i="15"/>
  <c r="I219" i="6"/>
  <c r="C219" i="15"/>
  <c r="I223" i="6"/>
  <c r="C223" i="15"/>
  <c r="I226" i="6"/>
  <c r="C226" i="15"/>
  <c r="I229" i="6"/>
  <c r="C229" i="15"/>
  <c r="I235" i="6"/>
  <c r="C235" i="15"/>
  <c r="I245" i="6"/>
  <c r="C245" i="15"/>
  <c r="I249" i="6"/>
  <c r="C249" i="15"/>
  <c r="I253" i="6"/>
  <c r="C253" i="15"/>
  <c r="I260" i="6"/>
  <c r="C260" i="15"/>
  <c r="I264" i="6"/>
  <c r="C264" i="15"/>
  <c r="I267" i="6"/>
  <c r="C267" i="15"/>
  <c r="I274" i="6"/>
  <c r="C274" i="15"/>
  <c r="I278" i="6"/>
  <c r="C278" i="15"/>
  <c r="I281" i="6"/>
  <c r="C281" i="15"/>
  <c r="I284" i="6"/>
  <c r="C284" i="15"/>
  <c r="I288" i="6"/>
  <c r="C288" i="15"/>
  <c r="I292" i="6"/>
  <c r="C292" i="15"/>
  <c r="I299" i="6"/>
  <c r="C299" i="15"/>
  <c r="I306" i="6"/>
  <c r="C306" i="15"/>
  <c r="I310" i="6"/>
  <c r="C310" i="15"/>
  <c r="I314" i="6"/>
  <c r="C314" i="15"/>
  <c r="I334" i="6"/>
  <c r="C334" i="15"/>
  <c r="I340" i="6"/>
  <c r="C340" i="15"/>
  <c r="I343" i="6"/>
  <c r="C343" i="15"/>
  <c r="I347" i="6"/>
  <c r="C347" i="15"/>
  <c r="I353" i="6"/>
  <c r="C353" i="15"/>
  <c r="I356" i="6"/>
  <c r="C356" i="15"/>
  <c r="I369" i="6"/>
  <c r="C369" i="15"/>
  <c r="I378" i="6"/>
  <c r="C378" i="15"/>
  <c r="I382" i="6"/>
  <c r="C382" i="15"/>
  <c r="I386" i="6"/>
  <c r="C386" i="15"/>
  <c r="I389" i="6"/>
  <c r="C389" i="15"/>
  <c r="I392" i="6"/>
  <c r="C392" i="15"/>
  <c r="I413" i="6"/>
  <c r="C413" i="15"/>
  <c r="I416" i="6"/>
  <c r="C416" i="15"/>
  <c r="I419" i="6"/>
  <c r="C419" i="15"/>
  <c r="I434" i="6"/>
  <c r="C434" i="15"/>
  <c r="I440" i="6"/>
  <c r="C440" i="15"/>
  <c r="I459" i="6"/>
  <c r="C459" i="15"/>
  <c r="I467" i="6"/>
  <c r="C467" i="15"/>
  <c r="I479" i="6"/>
  <c r="C479" i="15"/>
  <c r="I486" i="6"/>
  <c r="C486" i="15"/>
  <c r="I3" i="6"/>
  <c r="I17"/>
  <c r="I44"/>
  <c r="I46"/>
  <c r="I48"/>
  <c r="I63"/>
  <c r="I71"/>
  <c r="I78"/>
  <c r="I81"/>
  <c r="I108"/>
  <c r="I110"/>
  <c r="I113"/>
  <c r="I115"/>
  <c r="I121"/>
  <c r="I130"/>
  <c r="I133"/>
  <c r="I143"/>
  <c r="I147"/>
  <c r="I194"/>
  <c r="I209"/>
  <c r="I321"/>
  <c r="I323"/>
  <c r="I326"/>
  <c r="I407"/>
  <c r="C5" i="15"/>
  <c r="C10"/>
  <c r="C15"/>
  <c r="C20"/>
  <c r="C39"/>
  <c r="C42"/>
  <c r="C52"/>
  <c r="C78"/>
  <c r="C143"/>
  <c r="C59"/>
  <c r="I70" i="6"/>
  <c r="C70" i="15"/>
  <c r="I80" i="6"/>
  <c r="C80" i="15"/>
  <c r="I83" i="6"/>
  <c r="C83" i="15"/>
  <c r="I94" i="6"/>
  <c r="C94" i="15"/>
  <c r="I98" i="6"/>
  <c r="C98" i="15"/>
  <c r="I123" i="6"/>
  <c r="C123" i="15"/>
  <c r="I138" i="6"/>
  <c r="C138" i="15"/>
  <c r="I142" i="6"/>
  <c r="C142" i="15"/>
  <c r="I146" i="6"/>
  <c r="C146" i="15"/>
  <c r="I149" i="6"/>
  <c r="C149" i="15"/>
  <c r="I153" i="6"/>
  <c r="C153" i="15"/>
  <c r="I175" i="6"/>
  <c r="C175" i="15"/>
  <c r="I196" i="6"/>
  <c r="C196" i="15"/>
  <c r="I202" i="6"/>
  <c r="C202" i="15"/>
  <c r="I211" i="6"/>
  <c r="C211" i="15"/>
  <c r="I215" i="6"/>
  <c r="C215" i="15"/>
  <c r="I218" i="6"/>
  <c r="C218" i="15"/>
  <c r="I222" i="6"/>
  <c r="C222" i="15"/>
  <c r="I231" i="6"/>
  <c r="C231" i="15"/>
  <c r="I234" i="6"/>
  <c r="C234" i="15"/>
  <c r="I238" i="6"/>
  <c r="C238" i="15"/>
  <c r="I244" i="6"/>
  <c r="C244" i="15"/>
  <c r="I248" i="6"/>
  <c r="C248" i="15"/>
  <c r="I252" i="6"/>
  <c r="C252" i="15"/>
  <c r="I259" i="6"/>
  <c r="C259" i="15"/>
  <c r="I263" i="6"/>
  <c r="C263" i="15"/>
  <c r="I266" i="6"/>
  <c r="C266" i="15"/>
  <c r="I277" i="6"/>
  <c r="C277" i="15"/>
  <c r="I280" i="6"/>
  <c r="C280" i="15"/>
  <c r="I283" i="6"/>
  <c r="C283" i="15"/>
  <c r="I291" i="6"/>
  <c r="C291" i="15"/>
  <c r="I298" i="6"/>
  <c r="C298" i="15"/>
  <c r="I305" i="6"/>
  <c r="C305" i="15"/>
  <c r="I309" i="6"/>
  <c r="C309" i="15"/>
  <c r="I313" i="6"/>
  <c r="C313" i="15"/>
  <c r="I317" i="6"/>
  <c r="C317" i="15"/>
  <c r="I333" i="6"/>
  <c r="C333" i="15"/>
  <c r="I346" i="6"/>
  <c r="C346" i="15"/>
  <c r="I355" i="6"/>
  <c r="C355" i="15"/>
  <c r="I359" i="6"/>
  <c r="C359" i="15"/>
  <c r="I368" i="6"/>
  <c r="C368" i="15"/>
  <c r="I381" i="6"/>
  <c r="C381" i="15"/>
  <c r="I385" i="6"/>
  <c r="C385" i="15"/>
  <c r="I395" i="6"/>
  <c r="C395" i="15"/>
  <c r="I400" i="6"/>
  <c r="C400" i="15"/>
  <c r="I412" i="6"/>
  <c r="C412" i="15"/>
  <c r="I418" i="6"/>
  <c r="C418" i="15"/>
  <c r="I421" i="6"/>
  <c r="C421" i="15"/>
  <c r="I430" i="6"/>
  <c r="C430" i="15"/>
  <c r="I433" i="6"/>
  <c r="C433" i="15"/>
  <c r="I436" i="6"/>
  <c r="C436" i="15"/>
  <c r="I439" i="6"/>
  <c r="C439" i="15"/>
  <c r="I443" i="6"/>
  <c r="C443" i="15"/>
  <c r="I446" i="6"/>
  <c r="C446" i="15"/>
  <c r="I449" i="6"/>
  <c r="C449" i="15"/>
  <c r="I452" i="6"/>
  <c r="C452" i="15"/>
  <c r="I455" i="6"/>
  <c r="C455" i="15"/>
  <c r="I458" i="6"/>
  <c r="C458" i="15"/>
  <c r="I466" i="6"/>
  <c r="C466" i="15"/>
  <c r="I478" i="6"/>
  <c r="C478" i="15"/>
  <c r="I482" i="6"/>
  <c r="C482" i="15"/>
  <c r="I485" i="6"/>
  <c r="C485" i="15"/>
  <c r="I488" i="6"/>
  <c r="C488" i="15"/>
  <c r="I5" i="6"/>
  <c r="I20"/>
  <c r="I22"/>
  <c r="I34"/>
  <c r="I50"/>
  <c r="I103"/>
  <c r="I105"/>
  <c r="I117"/>
  <c r="I126"/>
  <c r="I132"/>
  <c r="I135"/>
  <c r="I156"/>
  <c r="I161"/>
  <c r="I169"/>
  <c r="I184"/>
  <c r="I186"/>
  <c r="I191"/>
  <c r="I330"/>
  <c r="I337"/>
  <c r="C3" i="15"/>
  <c r="C13"/>
  <c r="C18"/>
  <c r="C26"/>
  <c r="C29"/>
  <c r="C32"/>
  <c r="C37"/>
  <c r="C40"/>
  <c r="C46"/>
  <c r="C55"/>
  <c r="C81"/>
  <c r="C113"/>
  <c r="C135"/>
  <c r="C76"/>
  <c r="I93" i="6"/>
  <c r="C93" i="15"/>
  <c r="I97" i="6"/>
  <c r="C97" i="15"/>
  <c r="I100" i="6"/>
  <c r="C100" i="15"/>
  <c r="I131" i="6"/>
  <c r="C131" i="15"/>
  <c r="I134" i="6"/>
  <c r="C134" i="15"/>
  <c r="I137" i="6"/>
  <c r="C137" i="15"/>
  <c r="I141" i="6"/>
  <c r="C141" i="15"/>
  <c r="I145" i="6"/>
  <c r="C145" i="15"/>
  <c r="I152" i="6"/>
  <c r="C152" i="15"/>
  <c r="I174" i="6"/>
  <c r="C174" i="15"/>
  <c r="I178" i="6"/>
  <c r="C178" i="15"/>
  <c r="I195" i="6"/>
  <c r="C195" i="15"/>
  <c r="I201" i="6"/>
  <c r="C201" i="15"/>
  <c r="I205" i="6"/>
  <c r="C205" i="15"/>
  <c r="I210" i="6"/>
  <c r="C210" i="15"/>
  <c r="I214" i="6"/>
  <c r="C214" i="15"/>
  <c r="I217" i="6"/>
  <c r="C217" i="15"/>
  <c r="I221" i="6"/>
  <c r="C221" i="15"/>
  <c r="I233" i="6"/>
  <c r="C233" i="15"/>
  <c r="I237" i="6"/>
  <c r="C237" i="15"/>
  <c r="I240" i="6"/>
  <c r="C240" i="15"/>
  <c r="I243" i="6"/>
  <c r="C243" i="15"/>
  <c r="I247" i="6"/>
  <c r="C247" i="15"/>
  <c r="I251" i="6"/>
  <c r="C251" i="15"/>
  <c r="I255" i="6"/>
  <c r="C255" i="15"/>
  <c r="I258" i="6"/>
  <c r="C258" i="15"/>
  <c r="I262" i="6"/>
  <c r="C262" i="15"/>
  <c r="I269" i="6"/>
  <c r="C269" i="15"/>
  <c r="I272" i="6"/>
  <c r="C272" i="15"/>
  <c r="I276" i="6"/>
  <c r="C276" i="15"/>
  <c r="I286" i="6"/>
  <c r="C286" i="15"/>
  <c r="I290" i="6"/>
  <c r="C290" i="15"/>
  <c r="I294" i="6"/>
  <c r="C294" i="15"/>
  <c r="I297" i="6"/>
  <c r="C297" i="15"/>
  <c r="I301" i="6"/>
  <c r="C301" i="15"/>
  <c r="I304" i="6"/>
  <c r="C304" i="15"/>
  <c r="I308" i="6"/>
  <c r="C308" i="15"/>
  <c r="I312" i="6"/>
  <c r="C312" i="15"/>
  <c r="I316" i="6"/>
  <c r="C316" i="15"/>
  <c r="I327" i="6"/>
  <c r="C327" i="15"/>
  <c r="I332" i="6"/>
  <c r="C332" i="15"/>
  <c r="I345" i="6"/>
  <c r="C345" i="15"/>
  <c r="I349" i="6"/>
  <c r="C349" i="15"/>
  <c r="I358" i="6"/>
  <c r="C358" i="15"/>
  <c r="I361" i="6"/>
  <c r="C361" i="15"/>
  <c r="I364" i="6"/>
  <c r="C364" i="15"/>
  <c r="I367" i="6"/>
  <c r="C367" i="15"/>
  <c r="I371" i="6"/>
  <c r="C371" i="15"/>
  <c r="I374" i="6"/>
  <c r="C374" i="15"/>
  <c r="I380" i="6"/>
  <c r="C380" i="15"/>
  <c r="I384" i="6"/>
  <c r="C384" i="15"/>
  <c r="I394" i="6"/>
  <c r="C394" i="15"/>
  <c r="I397" i="6"/>
  <c r="C397" i="15"/>
  <c r="I402" i="6"/>
  <c r="C402" i="15"/>
  <c r="I408" i="6"/>
  <c r="C408" i="15"/>
  <c r="I411" i="6"/>
  <c r="C411" i="15"/>
  <c r="I423" i="6"/>
  <c r="C423" i="15"/>
  <c r="I426" i="6"/>
  <c r="C426" i="15"/>
  <c r="I429" i="6"/>
  <c r="C429" i="15"/>
  <c r="I432" i="6"/>
  <c r="C432" i="15"/>
  <c r="I438" i="6"/>
  <c r="C438" i="15"/>
  <c r="I442" i="6"/>
  <c r="C442" i="15"/>
  <c r="I448" i="6"/>
  <c r="C448" i="15"/>
  <c r="I454" i="6"/>
  <c r="C454" i="15"/>
  <c r="I457" i="6"/>
  <c r="C457" i="15"/>
  <c r="I465" i="6"/>
  <c r="C465" i="15"/>
  <c r="I477" i="6"/>
  <c r="C477" i="15"/>
  <c r="I481" i="6"/>
  <c r="C481" i="15"/>
  <c r="I484" i="6"/>
  <c r="C484" i="15"/>
  <c r="I490" i="6"/>
  <c r="C490" i="15"/>
  <c r="I2" i="6"/>
  <c r="I7"/>
  <c r="I13"/>
  <c r="I16"/>
  <c r="I24"/>
  <c r="I27"/>
  <c r="I30"/>
  <c r="I33"/>
  <c r="I40"/>
  <c r="I43"/>
  <c r="I45"/>
  <c r="I49"/>
  <c r="I52"/>
  <c r="I54"/>
  <c r="I59"/>
  <c r="I62"/>
  <c r="I86"/>
  <c r="I89"/>
  <c r="I109"/>
  <c r="I120"/>
  <c r="I163"/>
  <c r="I193"/>
  <c r="I198"/>
  <c r="C9" i="15"/>
  <c r="C11"/>
  <c r="C24"/>
  <c r="C27"/>
  <c r="C30"/>
  <c r="C33"/>
  <c r="C56"/>
  <c r="C68"/>
  <c r="C119"/>
  <c r="C86"/>
  <c r="I58" i="6"/>
  <c r="C58" i="15"/>
  <c r="I85" i="6"/>
  <c r="C85" i="15"/>
  <c r="I88" i="6"/>
  <c r="C88" i="15"/>
  <c r="I92" i="6"/>
  <c r="C92" i="15"/>
  <c r="I96" i="6"/>
  <c r="C96" i="15"/>
  <c r="I140" i="6"/>
  <c r="C140" i="15"/>
  <c r="I151" i="6"/>
  <c r="C151" i="15"/>
  <c r="I157" i="6"/>
  <c r="C157" i="15"/>
  <c r="I165" i="6"/>
  <c r="C165" i="15"/>
  <c r="I170" i="6"/>
  <c r="C170" i="15"/>
  <c r="I173" i="6"/>
  <c r="C173" i="15"/>
  <c r="I177" i="6"/>
  <c r="C177" i="15"/>
  <c r="I180" i="6"/>
  <c r="C180" i="15"/>
  <c r="I200" i="6"/>
  <c r="C200" i="15"/>
  <c r="I204" i="6"/>
  <c r="C204" i="15"/>
  <c r="I207" i="6"/>
  <c r="C207" i="15"/>
  <c r="I213" i="6"/>
  <c r="C213" i="15"/>
  <c r="I224" i="6"/>
  <c r="C224" i="15"/>
  <c r="I227" i="6"/>
  <c r="C227" i="15"/>
  <c r="I236" i="6"/>
  <c r="C236" i="15"/>
  <c r="I242" i="6"/>
  <c r="C242" i="15"/>
  <c r="I246" i="6"/>
  <c r="C246" i="15"/>
  <c r="I250" i="6"/>
  <c r="C250" i="15"/>
  <c r="I254" i="6"/>
  <c r="C254" i="15"/>
  <c r="I257" i="6"/>
  <c r="C257" i="15"/>
  <c r="I261" i="6"/>
  <c r="C261" i="15"/>
  <c r="I268" i="6"/>
  <c r="C268" i="15"/>
  <c r="I271" i="6"/>
  <c r="C271" i="15"/>
  <c r="I275" i="6"/>
  <c r="C275" i="15"/>
  <c r="I285" i="6"/>
  <c r="C285" i="15"/>
  <c r="I289" i="6"/>
  <c r="C289" i="15"/>
  <c r="I296" i="6"/>
  <c r="C296" i="15"/>
  <c r="I300" i="6"/>
  <c r="C300" i="15"/>
  <c r="I303" i="6"/>
  <c r="C303" i="15"/>
  <c r="I307" i="6"/>
  <c r="C307" i="15"/>
  <c r="I311" i="6"/>
  <c r="C311" i="15"/>
  <c r="I315" i="6"/>
  <c r="C315" i="15"/>
  <c r="I331" i="6"/>
  <c r="C331" i="15"/>
  <c r="I335" i="6"/>
  <c r="C335" i="15"/>
  <c r="I338" i="6"/>
  <c r="C338" i="15"/>
  <c r="I341" i="6"/>
  <c r="C341" i="15"/>
  <c r="I344" i="6"/>
  <c r="C344" i="15"/>
  <c r="I348" i="6"/>
  <c r="C348" i="15"/>
  <c r="I351" i="6"/>
  <c r="C351" i="15"/>
  <c r="I357" i="6"/>
  <c r="C357" i="15"/>
  <c r="I363" i="6"/>
  <c r="C363" i="15"/>
  <c r="I366" i="6"/>
  <c r="C366" i="15"/>
  <c r="I370" i="6"/>
  <c r="C370" i="15"/>
  <c r="I376" i="6"/>
  <c r="C376" i="15"/>
  <c r="I379" i="6"/>
  <c r="C379" i="15"/>
  <c r="I383" i="6"/>
  <c r="C383" i="15"/>
  <c r="I387" i="6"/>
  <c r="C387" i="15"/>
  <c r="I393" i="6"/>
  <c r="C393" i="15"/>
  <c r="I404" i="6"/>
  <c r="C404" i="15"/>
  <c r="I410" i="6"/>
  <c r="C410" i="15"/>
  <c r="I414" i="6"/>
  <c r="C414" i="15"/>
  <c r="I425" i="6"/>
  <c r="C425" i="15"/>
  <c r="I428" i="6"/>
  <c r="C428" i="15"/>
  <c r="I441" i="6"/>
  <c r="C441" i="15"/>
  <c r="I468" i="6"/>
  <c r="C468" i="15"/>
  <c r="I480" i="6"/>
  <c r="C480" i="15"/>
  <c r="C7"/>
  <c r="C17"/>
  <c r="C22"/>
  <c r="C51"/>
  <c r="C54"/>
  <c r="C117"/>
  <c r="C61"/>
  <c r="C147"/>
  <c r="C121"/>
  <c r="C115"/>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<sst xmlns="http://schemas.openxmlformats.org/spreadsheetml/2006/main" count="75671" uniqueCount="22750">
  <si>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</si>
  <si>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</si>
  <si>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</si>
  <si>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</si>
  <si>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</si>
  <si>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</si>
  <si>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</si>
  <si>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</si>
  <si>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</si>
  <si>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</si>
  <si>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</si>
  <si>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</si>
  <si>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</si>
  <si>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</si>
  <si>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</si>
  <si>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</si>
  <si>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</si>
  <si>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</si>
  <si>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</si>
  <si>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</si>
  <si>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</si>
  <si>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</si>
  <si>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</si>
  <si>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</si>
  <si>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</si>
  <si>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</si>
  <si>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</si>
  <si>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</si>
  <si>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</si>
  <si>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</si>
  <si>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</si>
  <si>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</si>
  <si>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</si>
  <si>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</si>
  <si>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</si>
  <si>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</si>
  <si>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</si>
  <si>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</si>
  <si>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</si>
  <si>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</si>
  <si>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</si>
  <si>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</si>
  <si>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</si>
  <si>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</si>
  <si>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</si>
  <si>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</si>
  <si>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</si>
  <si>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</si>
  <si>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</si>
  <si>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</si>
  <si>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</si>
  <si>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</si>
  <si>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</si>
  <si>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</si>
  <si>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</si>
  <si>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</si>
  <si>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</si>
  <si>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</si>
  <si>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</si>
  <si>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</si>
  <si>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</si>
  <si>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</si>
  <si>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</si>
  <si>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</si>
  <si>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</si>
  <si>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</si>
  <si>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</si>
  <si>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</si>
  <si>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</si>
  <si>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</si>
  <si>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</si>
  <si>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</si>
  <si>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</si>
  <si>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</si>
  <si>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</si>
  <si>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</si>
  <si>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</si>
  <si>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</si>
  <si>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</si>
  <si>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</si>
  <si>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</si>
  <si>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</si>
  <si>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</si>
  <si>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</si>
  <si>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</si>
  <si>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</si>
  <si>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</si>
  <si>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</si>
  <si>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</si>
  <si>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</si>
  <si>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</si>
  <si>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</si>
  <si>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</si>
  <si>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</si>
  <si>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</si>
  <si>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</si>
  <si>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</si>
  <si>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</si>
  <si>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</si>
  <si>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</si>
  <si>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</si>
  <si>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</si>
  <si>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</si>
  <si>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</si>
  <si>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</si>
  <si>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</si>
  <si>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</si>
  <si>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</si>
  <si>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</si>
  <si>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</si>
  <si>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</si>
  <si>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</si>
  <si>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</si>
  <si>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</si>
  <si>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</si>
  <si>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</si>
  <si>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</si>
  <si>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</si>
  <si>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</si>
  <si>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</si>
  <si>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</si>
  <si>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</si>
  <si>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</si>
  <si>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</si>
  <si>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</si>
  <si>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</si>
  <si>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</si>
  <si>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</si>
  <si>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</si>
  <si>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</si>
  <si>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</si>
  <si>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</si>
  <si>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</si>
  <si>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</si>
  <si>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</si>
  <si>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</si>
  <si>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</si>
  <si>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</si>
  <si>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</si>
  <si>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</si>
  <si>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</si>
  <si>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</si>
  <si>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</si>
  <si>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</si>
  <si>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</si>
  <si>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</si>
  <si>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</si>
  <si>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</si>
  <si>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</si>
  <si>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</si>
  <si>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</si>
  <si>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</si>
  <si>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</si>
  <si>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</si>
  <si>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</si>
  <si>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</si>
  <si>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</si>
  <si>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</si>
  <si>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</si>
  <si>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</si>
  <si>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</si>
  <si>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</si>
  <si>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</si>
  <si>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</si>
  <si>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</si>
  <si>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</si>
  <si>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</si>
  <si>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</si>
  <si>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</si>
  <si>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</si>
  <si>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</si>
  <si>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</si>
  <si>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</si>
  <si>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</si>
  <si>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</si>
  <si>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</si>
  <si>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</si>
  <si>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</si>
  <si>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</si>
  <si>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</si>
  <si>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</si>
  <si>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</si>
  <si>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</si>
  <si>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</si>
  <si>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</si>
  <si>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</si>
  <si>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</si>
  <si>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</si>
  <si>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</si>
  <si>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</si>
  <si>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</si>
  <si>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</si>
  <si>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</si>
  <si>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</si>
  <si>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</si>
  <si>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</si>
  <si>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</si>
  <si>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</si>
  <si>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</si>
  <si>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</si>
  <si>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</si>
  <si>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</si>
  <si>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</si>
  <si>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</si>
  <si>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</si>
  <si>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</si>
  <si>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</si>
  <si>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</si>
  <si>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</si>
  <si>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</si>
  <si>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</si>
  <si>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</si>
  <si>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</si>
  <si>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</si>
  <si>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</si>
  <si>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</si>
  <si>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</si>
  <si>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</si>
  <si>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</si>
  <si>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</si>
  <si>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</si>
  <si>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</si>
  <si>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</si>
  <si>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</si>
  <si>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</si>
  <si>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</si>
  <si>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</si>
  <si>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</si>
  <si>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</si>
  <si>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</si>
  <si>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</si>
  <si>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</si>
  <si>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</si>
  <si>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</si>
  <si>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</si>
  <si>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</si>
  <si>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</si>
  <si>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</si>
  <si>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</si>
  <si>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</si>
  <si>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</si>
  <si>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</si>
  <si>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</si>
  <si>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</si>
  <si>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</si>
  <si>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</si>
  <si>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</si>
  <si>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</si>
  <si>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</si>
  <si>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</si>
  <si>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</si>
  <si>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</si>
  <si>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</si>
  <si>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</si>
  <si>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</si>
  <si>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</si>
  <si>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</si>
  <si>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</si>
  <si>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</si>
  <si>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</si>
  <si>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</si>
  <si>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</si>
  <si>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</si>
  <si>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</si>
  <si>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</si>
  <si>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</si>
  <si>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</si>
  <si>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</si>
  <si>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</si>
  <si>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</si>
  <si>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</si>
  <si>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</si>
  <si>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</si>
  <si>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</si>
  <si>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</si>
  <si>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</si>
  <si>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</si>
  <si>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</si>
  <si>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</si>
  <si>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</si>
  <si>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</si>
  <si>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</si>
  <si>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</si>
  <si>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</si>
  <si>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</si>
  <si>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</si>
  <si>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</si>
  <si>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</si>
  <si>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</si>
  <si>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</si>
  <si>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</si>
  <si>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</si>
  <si>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</si>
  <si>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</si>
  <si>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</si>
  <si>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</si>
  <si>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</si>
  <si>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</si>
  <si>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</si>
  <si>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</si>
  <si>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</si>
  <si>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</si>
  <si>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</si>
  <si>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</si>
  <si>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</si>
  <si>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</si>
  <si>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</si>
  <si>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</si>
  <si>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</si>
  <si>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</si>
  <si>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</si>
  <si>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</si>
  <si>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</si>
  <si>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</si>
  <si>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</si>
  <si>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</si>
  <si>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</si>
  <si>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</si>
  <si>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</si>
  <si>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</si>
  <si>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</si>
  <si>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</si>
  <si>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</si>
  <si>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</si>
  <si>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</si>
  <si>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</si>
  <si>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</si>
  <si>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</si>
  <si>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</si>
  <si>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</si>
  <si>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</si>
  <si>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</si>
  <si>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</si>
  <si>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</si>
  <si>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</si>
  <si>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</si>
  <si>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</si>
  <si>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</si>
  <si>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</si>
  <si>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</si>
  <si>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</si>
  <si>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</si>
  <si>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</si>
  <si>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</si>
  <si>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</si>
  <si>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</si>
  <si>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</si>
  <si>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</si>
  <si>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</si>
  <si>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</si>
  <si>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</si>
  <si>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</si>
  <si>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</si>
  <si>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</si>
  <si>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</si>
  <si>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</si>
  <si>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</si>
  <si>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</si>
  <si>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</si>
  <si>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</si>
  <si>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</si>
  <si>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</si>
  <si>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</si>
  <si>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</si>
  <si>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</si>
  <si>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</si>
  <si>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</si>
  <si>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</si>
  <si>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</si>
  <si>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</si>
  <si>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</si>
  <si>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</si>
  <si>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</si>
  <si>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</si>
  <si>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</si>
  <si>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</si>
  <si>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</si>
  <si>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</si>
  <si>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</si>
  <si>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</si>
  <si>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</si>
  <si>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</si>
  <si>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</si>
  <si>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</si>
  <si>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</si>
  <si>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</si>
  <si>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</si>
  <si>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</si>
  <si>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</si>
  <si>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</si>
  <si>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</si>
  <si>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</si>
  <si>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</si>
  <si>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</si>
  <si>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</si>
  <si>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</si>
  <si>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</si>
  <si>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</si>
  <si>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</si>
  <si>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</si>
  <si>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</si>
  <si>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</si>
  <si>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</si>
  <si>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</si>
  <si>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</si>
  <si>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</si>
  <si>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</si>
  <si>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</si>
  <si>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</si>
  <si>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</si>
  <si>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</si>
  <si>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</si>
  <si>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</si>
  <si>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</si>
  <si>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</si>
  <si>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</si>
  <si>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</si>
  <si>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</si>
  <si>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</si>
  <si>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</si>
  <si>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</si>
  <si>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</si>
  <si>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</si>
  <si>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</si>
  <si>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</si>
  <si>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</si>
  <si>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</si>
  <si>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</si>
  <si>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</si>
  <si>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</si>
  <si>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</si>
  <si>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</si>
  <si>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</si>
  <si>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</si>
  <si>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</si>
  <si>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</si>
  <si>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</si>
  <si>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</si>
  <si>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</si>
  <si>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</si>
  <si>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</si>
  <si>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</si>
  <si>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</si>
  <si>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</si>
  <si>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</si>
  <si>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</si>
  <si>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</si>
  <si>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</si>
  <si>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</si>
  <si>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</si>
  <si>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</si>
  <si>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</si>
  <si>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</si>
  <si>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</si>
  <si>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</si>
  <si>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</si>
  <si>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</si>
  <si>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</si>
  <si>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</si>
  <si>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</si>
  <si>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</si>
  <si>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</si>
  <si>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</si>
  <si>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</si>
  <si>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</si>
  <si>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</si>
  <si>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</si>
  <si>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</si>
  <si>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</si>
  <si>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</si>
  <si>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</si>
  <si>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</si>
  <si>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</si>
  <si>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</si>
  <si>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</si>
  <si>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</si>
  <si>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</si>
  <si>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</si>
  <si>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</si>
  <si>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</si>
  <si>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</si>
  <si>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</si>
  <si>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</si>
  <si>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</si>
  <si>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</si>
  <si>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</si>
  <si>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</si>
  <si>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</si>
  <si>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</si>
  <si>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</si>
  <si>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</si>
  <si>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</si>
  <si>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</si>
  <si>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</si>
  <si>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</si>
  <si>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</si>
  <si>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</si>
  <si>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</si>
  <si>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</si>
  <si>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</si>
  <si>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</si>
  <si>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</si>
  <si>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</si>
  <si>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</si>
  <si>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</si>
  <si>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</si>
  <si>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</si>
  <si>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</si>
  <si>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</si>
  <si>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</si>
  <si>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</si>
  <si>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</si>
  <si>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</si>
  <si>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</si>
  <si>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</si>
  <si>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</si>
  <si>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</si>
  <si>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</si>
  <si>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</si>
  <si>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</si>
  <si>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</si>
  <si>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</si>
  <si>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</si>
  <si>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</si>
  <si>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</si>
  <si>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</si>
  <si>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</si>
  <si>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</si>
  <si>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</si>
  <si>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</si>
  <si>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</si>
  <si>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</si>
  <si>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</si>
  <si>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</si>
  <si>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</si>
  <si>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</si>
  <si>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</si>
  <si>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</si>
  <si>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</si>
  <si>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</si>
  <si>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</si>
  <si>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</si>
  <si>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</si>
  <si>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</si>
  <si>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</si>
  <si>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</si>
  <si>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</si>
  <si>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</si>
  <si>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</si>
  <si>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</si>
  <si>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</si>
  <si>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</si>
  <si>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</si>
  <si>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</si>
  <si>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</si>
  <si>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</si>
  <si>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</si>
  <si>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</si>
  <si>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</si>
  <si>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</si>
  <si>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</si>
  <si>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</si>
  <si>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</si>
  <si>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</si>
  <si>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</si>
  <si>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</si>
  <si>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</si>
  <si>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</si>
  <si>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</si>
  <si>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</si>
  <si>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</si>
  <si>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</si>
  <si>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</si>
  <si>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</si>
  <si>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</si>
  <si>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</si>
  <si>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</si>
  <si>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</si>
  <si>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</si>
  <si>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</si>
  <si>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</si>
  <si>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</si>
  <si>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</si>
  <si>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</si>
  <si>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</si>
  <si>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</si>
  <si>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</si>
  <si>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</si>
  <si>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</si>
  <si>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</si>
  <si>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</si>
  <si>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</si>
  <si>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</si>
  <si>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</si>
  <si>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</si>
  <si>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</si>
  <si>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</si>
  <si>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</si>
  <si>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</si>
  <si>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</si>
  <si>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</si>
  <si>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</si>
  <si>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</si>
  <si>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</si>
  <si>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</si>
  <si>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</si>
  <si>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</si>
  <si>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</si>
  <si>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</si>
  <si>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</si>
  <si>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</si>
  <si>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</si>
  <si>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</si>
  <si>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</si>
  <si>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</si>
  <si>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</si>
  <si>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</si>
  <si>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</si>
  <si>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</si>
  <si>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</si>
  <si>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</si>
  <si>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</si>
  <si>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</si>
  <si>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</si>
  <si>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</si>
  <si>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</si>
  <si>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</si>
  <si>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</si>
  <si>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</si>
  <si>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</si>
  <si>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</si>
  <si>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</si>
  <si>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</si>
  <si>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</si>
  <si>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</si>
  <si>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</si>
  <si>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</si>
  <si>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</si>
  <si>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</si>
  <si>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</si>
  <si>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</si>
  <si>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</si>
  <si>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</si>
  <si>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</si>
  <si>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</si>
  <si>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</si>
  <si>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</si>
  <si>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</si>
  <si>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</si>
  <si>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</si>
  <si>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</si>
  <si>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</si>
  <si>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</si>
  <si>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</si>
  <si>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</si>
  <si>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</si>
  <si>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</si>
  <si>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</si>
  <si>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</si>
  <si>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</si>
  <si>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</si>
  <si>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</si>
  <si>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</si>
  <si>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</si>
  <si>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</si>
  <si>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</si>
  <si>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</si>
  <si>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</si>
  <si>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</si>
  <si>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</si>
  <si>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</si>
  <si>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</si>
  <si>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</si>
  <si>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</si>
  <si>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</si>
  <si>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</si>
  <si>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</si>
  <si>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</si>
  <si>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</si>
  <si>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</si>
  <si>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</si>
  <si>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</si>
  <si>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</si>
  <si>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</si>
  <si>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</si>
  <si>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</si>
  <si>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</si>
  <si>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</si>
  <si>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</si>
  <si>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</si>
  <si>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</si>
  <si>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</si>
  <si>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</si>
  <si>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</si>
  <si>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</si>
  <si>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</si>
  <si>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</si>
  <si>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</si>
  <si>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</si>
  <si>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</si>
  <si>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</si>
  <si>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</si>
  <si>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</si>
  <si>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</si>
  <si>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</si>
  <si>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</si>
  <si>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</si>
  <si>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</si>
  <si>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</si>
  <si>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</si>
  <si>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</si>
  <si>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</si>
  <si>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</si>
  <si>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</si>
  <si>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</si>
  <si>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</si>
  <si>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</si>
  <si>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</si>
  <si>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</si>
  <si>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</si>
  <si>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</si>
  <si>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</si>
  <si>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</si>
  <si>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</si>
  <si>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</si>
  <si>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</si>
  <si>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</si>
  <si>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</si>
  <si>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</si>
  <si>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</si>
  <si>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</si>
  <si>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</si>
  <si>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</si>
  <si>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</si>
  <si>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</si>
  <si>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</si>
  <si>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</si>
  <si>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</si>
  <si>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</si>
  <si>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</si>
  <si>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</si>
  <si>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</si>
  <si>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</si>
  <si>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</si>
  <si>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</si>
  <si>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</si>
  <si>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</si>
  <si>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</si>
  <si>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</si>
  <si>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</si>
  <si>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</si>
  <si>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</si>
  <si>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</si>
  <si>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</si>
  <si>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</si>
  <si>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</si>
  <si>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</si>
  <si>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</si>
  <si>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</si>
  <si>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</si>
  <si>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</si>
  <si>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</si>
  <si>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</si>
  <si>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</si>
  <si>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</si>
  <si>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</si>
  <si>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</si>
  <si>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</si>
  <si>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</si>
  <si>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</si>
  <si>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</si>
  <si>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</si>
  <si>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</si>
  <si>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</si>
  <si>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</si>
  <si>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</si>
  <si>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</si>
  <si>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</si>
  <si>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</si>
  <si>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</si>
  <si>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</si>
  <si>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</si>
  <si>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</si>
  <si>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</si>
  <si>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</si>
  <si>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</si>
  <si>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</si>
  <si>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</si>
  <si>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</si>
  <si>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</si>
  <si>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</si>
  <si>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</si>
  <si>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</si>
  <si>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</si>
  <si>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</si>
  <si>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</si>
  <si>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</si>
  <si>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</si>
  <si>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</si>
  <si>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</si>
  <si>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</si>
  <si>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</si>
  <si>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</si>
  <si>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</si>
  <si>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</si>
  <si>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</si>
  <si>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</si>
  <si>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</si>
  <si>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</si>
  <si>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</si>
  <si>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</si>
  <si>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</si>
  <si>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</si>
  <si>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</si>
  <si>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</si>
  <si>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</si>
  <si>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</si>
  <si>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</si>
  <si>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</si>
  <si>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</si>
  <si>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</si>
  <si>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</si>
  <si>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</si>
  <si>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</si>
  <si>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</si>
  <si>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</si>
  <si>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</si>
  <si>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</si>
  <si>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</si>
  <si>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</si>
  <si>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</si>
  <si>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</si>
  <si>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</si>
  <si>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</si>
  <si>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</si>
  <si>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</si>
  <si>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</si>
  <si>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</si>
  <si>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</si>
  <si>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</si>
  <si>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</si>
  <si>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</si>
  <si>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</si>
  <si>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</si>
  <si>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</si>
  <si>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</si>
  <si>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</si>
  <si>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</si>
  <si>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</si>
  <si>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</si>
  <si>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</si>
  <si>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</si>
  <si>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</si>
  <si>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</si>
  <si>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</si>
  <si>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</si>
  <si>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</si>
  <si>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</si>
  <si>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</si>
  <si>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</si>
  <si>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</si>
  <si>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</si>
  <si>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</si>
  <si>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</si>
  <si>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</si>
  <si>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</si>
  <si>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</si>
  <si>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</si>
  <si>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</si>
  <si>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</si>
  <si>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</si>
  <si>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</si>
  <si>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</si>
  <si>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</si>
  <si>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</si>
  <si>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</si>
  <si>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</si>
  <si>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</si>
  <si>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</si>
  <si>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</si>
  <si>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</si>
  <si>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</si>
  <si>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</si>
  <si>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</si>
  <si>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</si>
  <si>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</si>
  <si>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</si>
  <si>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</si>
  <si>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</si>
  <si>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</si>
  <si>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</si>
  <si>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</si>
  <si>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</si>
  <si>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</si>
  <si>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</si>
  <si>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</si>
  <si>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</si>
  <si>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</si>
  <si>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</si>
  <si>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</si>
  <si>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</si>
  <si>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</si>
  <si>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</si>
  <si>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</si>
  <si>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</si>
  <si>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</si>
  <si>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</si>
  <si>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</si>
  <si>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</si>
  <si>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</si>
  <si>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</si>
  <si>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</si>
  <si>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</si>
  <si>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</si>
  <si>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</si>
  <si>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</si>
  <si>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</si>
  <si>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</si>
  <si>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</si>
  <si>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</si>
  <si>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</si>
  <si>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</si>
  <si>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</si>
  <si>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</si>
  <si>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</si>
  <si>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</si>
  <si>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</si>
  <si>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</si>
  <si>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</si>
  <si>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</si>
  <si>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</si>
  <si>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</si>
  <si>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</si>
  <si>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</si>
  <si>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</si>
  <si>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</si>
  <si>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</si>
  <si>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</si>
  <si>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</si>
  <si>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</si>
  <si>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</si>
  <si>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</si>
  <si>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</si>
  <si>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</si>
  <si>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</si>
  <si>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</si>
  <si>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</si>
  <si>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</si>
  <si>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</si>
  <si>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</si>
  <si>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</si>
  <si>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</si>
  <si>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</si>
  <si>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</si>
  <si>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</si>
  <si>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</si>
  <si>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</si>
  <si>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</si>
  <si>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</si>
  <si>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</si>
  <si>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</si>
  <si>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</si>
  <si>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</si>
  <si>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</si>
  <si>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</si>
  <si>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</si>
  <si>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</si>
  <si>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</si>
  <si>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</si>
  <si>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</si>
  <si>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</si>
  <si>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</si>
  <si>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</si>
  <si>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</si>
  <si>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</si>
  <si>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</si>
  <si>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</si>
  <si>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</si>
  <si>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</si>
  <si>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</si>
  <si>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</si>
  <si>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</si>
  <si>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</si>
  <si>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</si>
  <si>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</si>
  <si>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</si>
  <si>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</si>
  <si>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</si>
  <si>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</si>
  <si>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</si>
  <si>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</si>
  <si>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</si>
  <si>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</si>
  <si>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</si>
  <si>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</si>
  <si>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</si>
  <si>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</si>
  <si>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</si>
  <si>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</si>
  <si>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</si>
  <si>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</si>
  <si>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</si>
  <si>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</si>
  <si>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</si>
  <si>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</si>
  <si>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</si>
  <si>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</si>
  <si>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</si>
  <si>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</si>
  <si>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</si>
  <si>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</si>
  <si>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</si>
  <si>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</si>
  <si>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</si>
  <si>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</si>
  <si>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</si>
  <si>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</si>
  <si>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</si>
  <si>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</si>
  <si>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</si>
  <si>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</si>
  <si>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</si>
  <si>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</si>
  <si>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</si>
  <si>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</si>
  <si>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</si>
  <si>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</si>
  <si>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</si>
  <si>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</si>
  <si>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</si>
  <si>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</si>
  <si>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</si>
  <si>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</si>
  <si>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</si>
  <si>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</si>
  <si>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</si>
  <si>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</si>
  <si>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</si>
  <si>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</si>
  <si>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</si>
  <si>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</si>
  <si>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</si>
  <si>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</si>
  <si>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</si>
  <si>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</si>
  <si>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</si>
  <si>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</si>
  <si>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</si>
  <si>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</si>
  <si>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</si>
  <si>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</si>
  <si>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</si>
  <si>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</si>
  <si>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</si>
  <si>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</si>
  <si>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</si>
  <si>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</si>
  <si>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</si>
  <si>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</si>
  <si>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</si>
  <si>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</si>
  <si>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</si>
  <si>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</si>
  <si>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</si>
  <si>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</si>
  <si>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</si>
  <si>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</si>
  <si>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</si>
  <si>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</si>
  <si>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</si>
  <si>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</si>
  <si>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</si>
  <si>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</si>
  <si>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</si>
  <si>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</si>
  <si>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</si>
  <si>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</si>
  <si>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</si>
  <si>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</si>
  <si>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</si>
  <si>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</si>
  <si>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</si>
  <si>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</si>
  <si>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</si>
  <si>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</si>
  <si>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</si>
  <si>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</si>
  <si>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</si>
  <si>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</si>
  <si>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</si>
  <si>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</si>
  <si>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</si>
  <si>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</si>
  <si>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</si>
  <si>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</si>
  <si>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</si>
  <si>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</si>
  <si>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</si>
  <si>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</si>
  <si>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</si>
  <si>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</si>
  <si>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</si>
  <si>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</si>
  <si>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</si>
  <si>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</si>
  <si>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</si>
  <si>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</si>
  <si>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</si>
  <si>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</si>
  <si>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</si>
  <si>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</si>
  <si>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</si>
  <si>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</si>
  <si>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</si>
  <si>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</si>
  <si>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</si>
  <si>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</si>
  <si>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</si>
  <si>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</si>
  <si>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</si>
  <si>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</si>
  <si>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</si>
  <si>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</si>
  <si>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</si>
  <si>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</si>
  <si>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</si>
  <si>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</si>
  <si>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</si>
  <si>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</si>
  <si>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</si>
  <si>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</si>
  <si>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</si>
  <si>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</si>
  <si>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</si>
  <si>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</si>
  <si>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</si>
  <si>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</si>
  <si>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</si>
  <si>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</si>
  <si>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</si>
  <si>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</si>
  <si>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</si>
  <si>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</si>
  <si>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</si>
  <si>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</si>
  <si>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</si>
  <si>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</si>
  <si>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</si>
  <si>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</si>
  <si>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</si>
  <si>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</si>
  <si>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</si>
  <si>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</si>
  <si>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</si>
  <si>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</si>
  <si>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</si>
  <si>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</si>
  <si>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</si>
  <si>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</si>
  <si>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</si>
  <si>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</si>
  <si>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</si>
  <si>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</si>
  <si>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</si>
  <si>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</si>
  <si>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</si>
  <si>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</si>
  <si>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</si>
  <si>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</si>
  <si>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</si>
  <si>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</si>
  <si>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</si>
  <si>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</si>
  <si>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</si>
  <si>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</si>
  <si>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</si>
  <si>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</si>
  <si>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</si>
  <si>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</si>
  <si>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</si>
  <si>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</si>
  <si>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</si>
  <si>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</si>
  <si>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</si>
  <si>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</si>
  <si>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</si>
  <si>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</si>
  <si>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</si>
  <si>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</si>
  <si>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</si>
  <si>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</si>
  <si>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</si>
  <si>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</si>
  <si>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</si>
  <si>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</si>
  <si>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</si>
  <si>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</si>
  <si>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</si>
  <si>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</si>
  <si>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</si>
  <si>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</si>
  <si>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</si>
  <si>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</si>
  <si>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</si>
  <si>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</si>
  <si>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</si>
  <si>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</si>
  <si>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</si>
  <si>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</si>
  <si>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</si>
  <si>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</si>
  <si>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</si>
  <si>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</si>
  <si>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</si>
  <si>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</si>
  <si>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</si>
  <si>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</si>
  <si>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</si>
  <si>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</si>
  <si>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</si>
  <si>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</si>
  <si>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</si>
  <si>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</si>
  <si>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</si>
  <si>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</si>
  <si>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</si>
  <si>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</si>
  <si>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</si>
  <si>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</si>
  <si>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</si>
  <si>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</si>
  <si>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</si>
  <si>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</si>
  <si>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</si>
  <si>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</si>
  <si>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</si>
  <si>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</si>
  <si>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</si>
  <si>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</si>
  <si>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</si>
  <si>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</si>
  <si>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</si>
  <si>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</si>
  <si>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</si>
  <si>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</si>
  <si>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</si>
  <si>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</si>
  <si>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</si>
  <si>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</si>
  <si>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</si>
  <si>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</si>
  <si>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</si>
  <si>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</si>
  <si>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</si>
  <si>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</si>
  <si>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</si>
  <si>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</si>
  <si>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</si>
  <si>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</si>
  <si>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</si>
  <si>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</si>
  <si>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</si>
  <si>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</si>
  <si>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</si>
  <si>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</si>
  <si>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</si>
  <si>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</si>
  <si>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</si>
  <si>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</si>
  <si>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</si>
  <si>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</si>
  <si>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</si>
  <si>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</si>
  <si>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</si>
  <si>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</si>
  <si>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</si>
  <si>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</si>
  <si>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</si>
  <si>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</si>
  <si>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</si>
  <si>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</si>
  <si>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</si>
  <si>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</si>
  <si>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</si>
  <si>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</si>
  <si>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</si>
  <si>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</si>
  <si>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</si>
  <si>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</si>
  <si>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</si>
  <si>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</si>
  <si>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</si>
  <si>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</si>
  <si>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</si>
  <si>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</si>
  <si>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</si>
  <si>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</si>
  <si>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</si>
  <si>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</si>
  <si>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</si>
  <si>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</si>
  <si>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</si>
  <si>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</si>
  <si>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</si>
  <si>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</si>
  <si>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</si>
  <si>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</si>
  <si>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</si>
  <si>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</si>
  <si>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</si>
  <si>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</si>
  <si>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</si>
  <si>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</si>
  <si>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</si>
  <si>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</si>
  <si>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</si>
  <si>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</si>
  <si>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</si>
  <si>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</si>
  <si>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</si>
  <si>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</si>
  <si>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</si>
  <si>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</si>
  <si>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</si>
  <si>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</si>
  <si>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</si>
  <si>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</si>
  <si>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</si>
  <si>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</si>
  <si>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</si>
  <si>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</si>
  <si>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</si>
  <si>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</si>
  <si>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</si>
  <si>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</si>
  <si>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</si>
  <si>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</si>
  <si>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</si>
  <si>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</si>
  <si>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</si>
  <si>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</si>
  <si>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</si>
  <si>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</si>
  <si>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</si>
  <si>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</si>
  <si>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</si>
  <si>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</si>
  <si>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</si>
  <si>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</si>
  <si>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</si>
  <si>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</si>
  <si>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</si>
  <si>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</si>
  <si>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</si>
  <si>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</si>
  <si>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</si>
  <si>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</si>
  <si>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</si>
  <si>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</si>
  <si>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</si>
  <si>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</si>
  <si>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</si>
  <si>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</si>
  <si>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</si>
  <si>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</si>
  <si>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</si>
  <si>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</si>
  <si>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</si>
  <si>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</si>
  <si>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</si>
  <si>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</si>
  <si>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</si>
  <si>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</si>
  <si>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</si>
  <si>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</si>
  <si>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</si>
  <si>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</si>
  <si>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</si>
  <si>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</si>
  <si>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</si>
  <si>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</si>
  <si>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</si>
  <si>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</si>
  <si>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</si>
  <si>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</si>
  <si>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</si>
  <si>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</si>
  <si>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</si>
  <si>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</si>
  <si>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</si>
  <si>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</si>
  <si>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</si>
  <si>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</si>
  <si>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</si>
  <si>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</si>
  <si>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</si>
  <si>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</si>
  <si>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</si>
  <si>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</si>
  <si>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</si>
  <si>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</si>
  <si>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</si>
  <si>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</si>
  <si>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</si>
  <si>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</si>
  <si>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</si>
  <si>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</si>
  <si>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</si>
  <si>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</si>
  <si>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</si>
  <si>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</si>
  <si>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</si>
  <si>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</si>
  <si>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</si>
  <si>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</si>
  <si>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</si>
  <si>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</si>
  <si>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</si>
  <si>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</si>
  <si>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</si>
  <si>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</si>
  <si>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</si>
  <si>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</si>
  <si>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</si>
  <si>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</si>
  <si>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</si>
  <si>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</si>
  <si>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</si>
  <si>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</si>
  <si>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</si>
  <si>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</si>
  <si>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</si>
  <si>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</si>
  <si>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</si>
  <si>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</si>
  <si>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</si>
  <si>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</si>
  <si>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</si>
  <si>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</si>
  <si>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</si>
  <si>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</si>
  <si>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</si>
  <si>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</si>
  <si>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</si>
  <si>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</si>
  <si>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</si>
  <si>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</si>
  <si>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</si>
  <si>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</si>
  <si>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</si>
  <si>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</si>
  <si>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</si>
  <si>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</si>
  <si>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</si>
  <si>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</si>
  <si>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</si>
  <si>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</si>
  <si>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</si>
  <si>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</si>
  <si>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</si>
  <si>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</si>
  <si>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</si>
  <si>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</si>
  <si>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</si>
  <si>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</si>
  <si>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</si>
  <si>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</si>
  <si>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</si>
  <si>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</si>
  <si>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</si>
  <si>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</si>
  <si>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</si>
  <si>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</si>
  <si>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</si>
  <si>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</si>
  <si>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</si>
  <si>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</si>
  <si>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</si>
  <si>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</si>
  <si>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</si>
  <si>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</si>
  <si>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</si>
  <si>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</si>
  <si>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</si>
  <si>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</si>
  <si>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</si>
  <si>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</si>
  <si>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</si>
  <si>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</si>
  <si>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</si>
  <si>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</si>
  <si>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</si>
  <si>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</si>
  <si>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</si>
  <si>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</si>
  <si>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</si>
  <si>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</si>
  <si>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</si>
  <si>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</si>
  <si>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</si>
  <si>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</si>
  <si>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</si>
  <si>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</si>
  <si>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</si>
  <si>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</si>
  <si>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</si>
  <si>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</si>
  <si>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</si>
  <si>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</si>
  <si>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</si>
  <si>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</si>
  <si>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</si>
  <si>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</si>
  <si>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</si>
  <si>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</si>
  <si>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</si>
  <si>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</si>
  <si>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</si>
  <si>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</si>
  <si>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</si>
  <si>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</si>
  <si>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</si>
  <si>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</si>
  <si>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</si>
  <si>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</si>
  <si>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</si>
  <si>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</si>
  <si>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</si>
  <si>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</si>
  <si>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</si>
  <si>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</si>
  <si>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</si>
  <si>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</si>
  <si>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</si>
  <si>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</si>
  <si>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</si>
  <si>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</si>
  <si>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</si>
  <si>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</si>
  <si>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</si>
  <si>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</si>
  <si>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</si>
  <si>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</si>
  <si>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</si>
  <si>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</si>
  <si>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</si>
  <si>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</si>
  <si>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</si>
  <si>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</si>
  <si>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</si>
  <si>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</si>
  <si>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</si>
  <si>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</si>
  <si>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</si>
  <si>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</si>
  <si>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</si>
  <si>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</si>
  <si>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</si>
  <si>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</si>
  <si>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</si>
  <si>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</si>
  <si>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</si>
  <si>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</si>
  <si>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</si>
  <si>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</si>
  <si>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</si>
  <si>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</si>
  <si>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</si>
  <si>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</si>
  <si>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</si>
  <si>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</si>
  <si>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</si>
  <si>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</si>
  <si>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</si>
  <si>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</si>
  <si>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</si>
  <si>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</si>
  <si>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</si>
  <si>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</si>
  <si>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</si>
  <si>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</si>
  <si>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</si>
  <si>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</si>
  <si>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</si>
  <si>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</si>
  <si>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</si>
  <si>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</si>
  <si>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</si>
  <si>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</si>
  <si>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</si>
  <si>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</si>
  <si>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</si>
  <si>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</si>
  <si>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</si>
  <si>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</si>
  <si>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</si>
  <si>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</si>
  <si>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</si>
  <si>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</si>
  <si>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</si>
  <si>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</si>
  <si>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</si>
  <si>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</si>
  <si>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</si>
  <si>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</si>
  <si>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</si>
  <si>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</si>
  <si>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</si>
  <si>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</si>
  <si>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</si>
  <si>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</si>
  <si>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</si>
  <si>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</si>
  <si>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</si>
  <si>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</si>
  <si>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</si>
  <si>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</si>
  <si>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</si>
  <si>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</si>
  <si>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</si>
  <si>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</si>
  <si>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</si>
  <si>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</si>
  <si>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</si>
  <si>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</si>
  <si>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</si>
  <si>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</si>
  <si>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</si>
  <si>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</si>
  <si>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</si>
  <si>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</si>
  <si>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</si>
  <si>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</si>
  <si>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</si>
  <si>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</si>
  <si>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</si>
  <si>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</si>
  <si>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</si>
  <si>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</si>
  <si>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</si>
  <si>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</si>
  <si>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</si>
  <si>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</si>
  <si>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</si>
  <si>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</si>
  <si>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</si>
  <si>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</si>
  <si>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</si>
  <si>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</si>
  <si>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</si>
  <si>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</si>
  <si>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</si>
  <si>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</si>
  <si>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</si>
  <si>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</si>
  <si>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</si>
  <si>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</si>
  <si>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</si>
  <si>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</si>
  <si>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</si>
  <si>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</si>
  <si>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</si>
  <si>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</si>
  <si>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</si>
  <si>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</si>
  <si>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</si>
  <si>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</si>
  <si>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</si>
  <si>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</si>
  <si>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</si>
  <si>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</si>
  <si>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</si>
  <si>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</si>
  <si>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</si>
  <si>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</si>
  <si>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</si>
  <si>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</si>
  <si>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</si>
  <si>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</si>
  <si>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</si>
  <si>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</si>
  <si>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</si>
  <si>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</si>
  <si>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</si>
  <si>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</si>
  <si>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</si>
  <si>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</si>
  <si>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</si>
  <si>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</si>
  <si>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</si>
  <si>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</si>
  <si>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</si>
  <si>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</si>
  <si>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</si>
  <si>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</si>
  <si>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</si>
  <si>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</si>
  <si>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</si>
  <si>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</si>
  <si>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</si>
  <si>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</si>
  <si>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</si>
  <si>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</si>
  <si>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</si>
  <si>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</si>
  <si>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</si>
  <si>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</si>
  <si>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</si>
  <si>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</si>
  <si>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</si>
  <si>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</si>
  <si>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</si>
  <si>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</si>
  <si>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</si>
  <si>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</si>
  <si>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</si>
  <si>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</si>
  <si>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</si>
  <si>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</si>
  <si>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</si>
  <si>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</si>
  <si>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</si>
  <si>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</si>
  <si>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</si>
  <si>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</si>
  <si>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</si>
  <si>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</si>
  <si>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</si>
  <si>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</si>
  <si>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</si>
  <si>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</si>
  <si>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</si>
  <si>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</si>
  <si>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</si>
  <si>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</si>
  <si>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</si>
  <si>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</si>
  <si>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</si>
  <si>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</si>
  <si>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</si>
  <si>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</si>
  <si>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</si>
  <si>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</si>
  <si>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</si>
  <si>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</si>
  <si>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</si>
  <si>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</si>
  <si>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</si>
  <si>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</si>
  <si>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</si>
  <si>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</si>
  <si>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</si>
  <si>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</si>
  <si>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</si>
  <si>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</si>
  <si>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</si>
  <si>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</si>
  <si>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</si>
  <si>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</si>
  <si>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</si>
  <si>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</si>
  <si>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</si>
  <si>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</si>
  <si>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</si>
  <si>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</si>
  <si>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</si>
  <si>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</si>
  <si>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</si>
  <si>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</si>
  <si>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</si>
  <si>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</si>
  <si>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</si>
  <si>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</si>
  <si>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</si>
  <si>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</si>
  <si>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</si>
  <si>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</si>
  <si>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</si>
  <si>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</si>
  <si>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</si>
  <si>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</si>
  <si>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</si>
  <si>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</si>
  <si>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</si>
  <si>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</si>
  <si>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</si>
  <si>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</si>
  <si>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</si>
  <si>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</si>
  <si>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</si>
  <si>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</si>
  <si>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</si>
  <si>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</si>
  <si>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</si>
  <si>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</si>
  <si>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</si>
  <si>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</si>
  <si>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</si>
  <si>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</si>
  <si>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</si>
  <si>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</si>
  <si>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</si>
  <si>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</si>
  <si>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</si>
  <si>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</si>
  <si>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</si>
  <si>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</si>
  <si>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</si>
  <si>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</si>
  <si>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</si>
  <si>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</si>
  <si>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</si>
  <si>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</si>
  <si>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</si>
  <si>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</si>
  <si>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</si>
  <si>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</si>
  <si>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</si>
  <si>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</si>
  <si>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</si>
  <si>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</si>
  <si>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</si>
  <si>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</si>
  <si>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</si>
  <si>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</si>
  <si>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</si>
  <si>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</si>
  <si>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</si>
  <si>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</si>
  <si>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</si>
  <si>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</si>
  <si>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</si>
  <si>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</si>
  <si>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</si>
  <si>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</si>
  <si>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</si>
  <si>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</si>
  <si>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</si>
  <si>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</si>
  <si>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</si>
  <si>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</si>
  <si>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</si>
  <si>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</si>
  <si>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</si>
  <si>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</si>
  <si>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</si>
  <si>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</si>
  <si>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</si>
  <si>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</si>
  <si>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</si>
  <si>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</si>
  <si>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</si>
  <si>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</si>
  <si>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</si>
  <si>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</si>
  <si>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</si>
  <si>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</si>
  <si>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</si>
  <si>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</si>
  <si>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</si>
  <si>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</si>
  <si>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</si>
  <si>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</si>
  <si>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</si>
  <si>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</si>
  <si>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</si>
  <si>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</si>
  <si>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</si>
  <si>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</si>
  <si>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</si>
  <si>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</si>
  <si>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</si>
  <si>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</si>
  <si>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</si>
  <si>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</si>
  <si>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</si>
  <si>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</si>
  <si>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</si>
  <si>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</si>
  <si>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</si>
  <si>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</si>
  <si>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</si>
  <si>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</si>
  <si>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</si>
  <si>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</si>
  <si>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</si>
  <si>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</si>
  <si>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</si>
  <si>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</si>
  <si>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</si>
  <si>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</si>
  <si>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</si>
  <si>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</si>
  <si>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</si>
  <si>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</si>
  <si>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</si>
  <si>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</si>
  <si>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</si>
  <si>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</si>
  <si>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</si>
  <si>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</si>
  <si>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</si>
  <si>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</si>
  <si>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</si>
  <si>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</si>
  <si>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</si>
  <si>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</si>
  <si>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</si>
  <si>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</si>
  <si>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</si>
  <si>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</si>
  <si>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</si>
  <si>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</si>
  <si>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</si>
  <si>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</si>
  <si>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</si>
  <si>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</si>
  <si>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</si>
  <si>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</si>
  <si>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</si>
  <si>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</si>
  <si>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</si>
  <si>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</si>
  <si>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</si>
  <si>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</si>
  <si>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</si>
  <si>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</si>
  <si>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</si>
  <si>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</si>
  <si>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</si>
  <si>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</si>
  <si>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</si>
  <si>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</si>
  <si>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</si>
  <si>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</si>
  <si>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</si>
  <si>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</si>
  <si>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</si>
  <si>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</si>
  <si>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</si>
  <si>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</si>
  <si>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</si>
  <si>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</si>
  <si>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</si>
  <si>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</si>
  <si>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</si>
  <si>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</si>
  <si>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</si>
  <si>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</si>
  <si>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</si>
  <si>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</si>
  <si>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</si>
  <si>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</si>
  <si>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</si>
  <si>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</si>
  <si>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</si>
  <si>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</si>
  <si>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</si>
  <si>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</si>
  <si>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</si>
  <si>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</si>
  <si>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</si>
  <si>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</si>
  <si>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</si>
  <si>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</si>
  <si>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</si>
  <si>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</si>
  <si>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</si>
  <si>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</si>
  <si>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</si>
  <si>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</si>
  <si>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</si>
  <si>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</si>
  <si>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</si>
  <si>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</si>
  <si>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</si>
  <si>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</si>
  <si>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</si>
  <si>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</si>
  <si>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</si>
  <si>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</si>
  <si>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</si>
  <si>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</si>
  <si>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</si>
  <si>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</si>
  <si>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</si>
  <si>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</si>
  <si>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</si>
  <si>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</si>
  <si>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</si>
  <si>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</si>
  <si>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</si>
  <si>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</si>
  <si>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</si>
  <si>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</si>
  <si>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</si>
  <si>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</si>
  <si>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</si>
  <si>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</si>
  <si>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</si>
  <si>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</si>
  <si>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</si>
  <si>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</si>
  <si>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</si>
  <si>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</si>
  <si>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</si>
  <si>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</si>
  <si>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</si>
  <si>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</si>
  <si>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</si>
  <si>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</si>
  <si>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</si>
  <si>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</si>
  <si>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</si>
  <si>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</si>
  <si>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</si>
  <si>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</si>
  <si>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</si>
  <si>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</si>
  <si>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</si>
  <si>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</si>
  <si>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</si>
  <si>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</si>
  <si>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</si>
  <si>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</si>
  <si>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</si>
  <si>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</si>
  <si>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</si>
  <si>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</si>
  <si>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</si>
  <si>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</si>
  <si>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</si>
  <si>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</si>
  <si>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</si>
  <si>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</si>
  <si>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</si>
  <si>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</si>
  <si>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</si>
  <si>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</si>
  <si>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</si>
  <si>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</si>
  <si>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</si>
  <si>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</si>
  <si>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</si>
  <si>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</si>
  <si>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</si>
  <si>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</si>
  <si>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</si>
  <si>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</si>
  <si>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</si>
  <si>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</si>
  <si>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</si>
  <si>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</si>
  <si>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</si>
  <si>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</si>
  <si>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</si>
  <si>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</si>
  <si>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</si>
  <si>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</si>
  <si>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</si>
  <si>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</si>
  <si>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</si>
  <si>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</si>
  <si>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</si>
  <si>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</si>
  <si>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</si>
  <si>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</si>
  <si>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</si>
  <si>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</si>
  <si>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</si>
  <si>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</si>
  <si>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</si>
  <si>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</si>
  <si>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</si>
  <si>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</si>
  <si>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</si>
  <si>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</si>
  <si>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</si>
  <si>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</si>
  <si>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</si>
  <si>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</si>
  <si>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</si>
  <si>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</si>
  <si>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</si>
  <si>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</si>
  <si>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</si>
  <si>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</si>
  <si>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</si>
  <si>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</si>
  <si>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</si>
  <si>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</si>
  <si>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</si>
  <si>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</si>
  <si>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</si>
  <si>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</si>
  <si>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</si>
  <si>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</si>
  <si>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</si>
  <si>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</si>
  <si>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</si>
  <si>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</si>
  <si>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</si>
  <si>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</si>
  <si>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</si>
  <si>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</si>
  <si>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</si>
  <si>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</si>
  <si>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</si>
  <si>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</si>
  <si>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</si>
  <si>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</si>
  <si>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</si>
  <si>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</si>
  <si>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</si>
  <si>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</si>
  <si>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</si>
  <si>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</si>
  <si>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</si>
  <si>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</si>
  <si>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</si>
  <si>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</si>
  <si>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</si>
  <si>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</si>
  <si>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</si>
  <si>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</si>
  <si>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</si>
  <si>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</si>
  <si>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</si>
  <si>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</si>
  <si>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</si>
  <si>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</si>
  <si>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</si>
  <si>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</si>
  <si>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</si>
  <si>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</si>
  <si>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</si>
  <si>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</si>
  <si>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</si>
  <si>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</si>
  <si>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</si>
  <si>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</si>
  <si>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</si>
  <si>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</si>
  <si>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</si>
  <si>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</si>
  <si>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</si>
  <si>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</si>
  <si>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</si>
  <si>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</si>
  <si>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</si>
  <si>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</si>
  <si>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</si>
  <si>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</si>
  <si>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</si>
  <si>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</si>
  <si>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</si>
  <si>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</si>
  <si>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</si>
  <si>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</si>
  <si>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</si>
  <si>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</si>
  <si>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</si>
  <si>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</si>
  <si>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</si>
  <si>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</si>
  <si>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</si>
  <si>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</si>
  <si>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</si>
  <si>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</si>
  <si>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</si>
  <si>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</si>
  <si>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</si>
  <si>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</si>
  <si>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</si>
  <si>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</si>
  <si>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</si>
  <si>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</si>
  <si>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</si>
  <si>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</si>
  <si>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</si>
  <si>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</si>
  <si>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</si>
  <si>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</si>
  <si>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</si>
  <si>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</si>
  <si>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</si>
  <si>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</si>
  <si>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</si>
  <si>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</si>
  <si>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</si>
  <si>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</si>
  <si>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</si>
  <si>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</si>
  <si>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</si>
  <si>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</si>
  <si>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</si>
  <si>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</si>
  <si>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</si>
  <si>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</si>
  <si>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</si>
  <si>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</si>
  <si>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</si>
  <si>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</si>
  <si>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</si>
  <si>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</si>
  <si>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</si>
  <si>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</si>
  <si>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</si>
  <si>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</si>
  <si>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</si>
  <si>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</si>
  <si>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</si>
  <si>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</si>
  <si>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</si>
  <si>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</si>
  <si>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</si>
  <si>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</si>
  <si>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</si>
  <si>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</si>
  <si>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</si>
  <si>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</si>
  <si>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</si>
  <si>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</si>
  <si>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</si>
  <si>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</si>
  <si>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</si>
  <si>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</si>
  <si>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</si>
  <si>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</si>
  <si>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</si>
  <si>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</si>
  <si>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</si>
  <si>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</si>
  <si>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</si>
  <si>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</si>
  <si>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</si>
  <si>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</si>
  <si>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</si>
  <si>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</si>
  <si>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</si>
  <si>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</si>
  <si>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</si>
  <si>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</si>
  <si>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</si>
  <si>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</si>
  <si>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</si>
  <si>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</si>
  <si>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</si>
  <si>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</si>
  <si>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</si>
  <si>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</si>
  <si>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</si>
  <si>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</si>
  <si>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</si>
  <si>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</si>
  <si>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</si>
  <si>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</si>
  <si>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</si>
  <si>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</si>
  <si>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</si>
  <si>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</si>
  <si>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</si>
  <si>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</si>
  <si>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</si>
  <si>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</si>
  <si>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</si>
  <si>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</si>
  <si>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</si>
  <si>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</si>
  <si>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</si>
  <si>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</si>
  <si>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</si>
  <si>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</si>
  <si>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</si>
  <si>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</si>
  <si>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</si>
  <si>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</si>
  <si>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</si>
  <si>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</si>
  <si>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</si>
  <si>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</si>
  <si>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</si>
  <si>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</si>
  <si>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</si>
  <si>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</si>
  <si>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</si>
  <si>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</si>
  <si>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</si>
  <si>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</si>
  <si>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</si>
  <si>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</si>
  <si>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</si>
  <si>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</si>
  <si>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</si>
  <si>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</si>
  <si>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</si>
  <si>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</si>
  <si>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</si>
  <si>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</si>
  <si>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</si>
  <si>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</si>
  <si>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</si>
  <si>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</si>
  <si>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</si>
  <si>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</si>
  <si>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</si>
  <si>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</si>
  <si>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</si>
  <si>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</si>
  <si>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</si>
  <si>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</si>
  <si>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</si>
  <si>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</si>
  <si>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</si>
  <si>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</si>
  <si>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</si>
  <si>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</si>
  <si>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</si>
  <si>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</si>
  <si>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</si>
  <si>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</si>
  <si>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</si>
  <si>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</si>
  <si>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</si>
  <si>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</si>
  <si>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</si>
  <si>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</si>
  <si>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</si>
  <si>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</si>
  <si>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</si>
  <si>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</si>
  <si>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</si>
  <si>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</si>
  <si>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</si>
  <si>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</si>
  <si>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</si>
  <si>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</si>
  <si>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</si>
  <si>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</si>
  <si>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</si>
  <si>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</si>
  <si>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</si>
  <si>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</si>
  <si>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</si>
  <si>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</si>
  <si>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</si>
  <si>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</si>
  <si>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</si>
  <si>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</si>
  <si>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</si>
  <si>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</si>
  <si>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</si>
  <si>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</si>
  <si>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</si>
  <si>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</si>
  <si>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</si>
  <si>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</si>
  <si>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</si>
  <si>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</si>
  <si>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</si>
  <si>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</si>
  <si>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</si>
  <si>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</si>
  <si>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</si>
  <si>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</si>
  <si>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</si>
  <si>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</si>
  <si>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</si>
  <si>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</si>
  <si>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</si>
  <si>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</si>
  <si>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</si>
  <si>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</si>
  <si>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</si>
  <si>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</si>
  <si>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</si>
  <si>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</si>
  <si>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</si>
  <si>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</si>
  <si>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</si>
  <si>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</si>
  <si>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</si>
  <si>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</si>
  <si>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</si>
  <si>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</si>
  <si>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</si>
  <si>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</si>
  <si>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</si>
  <si>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</si>
  <si>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</si>
  <si>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</si>
  <si>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</si>
  <si>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</si>
  <si>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</si>
  <si>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</si>
  <si>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</si>
  <si>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</si>
  <si>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</si>
  <si>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</si>
  <si>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</si>
  <si>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</si>
  <si>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</si>
  <si>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</si>
  <si>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</si>
  <si>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</si>
  <si>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</si>
  <si>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</si>
  <si>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</si>
  <si>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</si>
  <si>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</si>
  <si>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</si>
  <si>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</si>
  <si>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</si>
  <si>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</si>
  <si>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</si>
  <si>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</si>
  <si>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</si>
  <si>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</si>
  <si>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</si>
  <si>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</si>
  <si>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</si>
  <si>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</si>
  <si>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</si>
  <si>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</si>
  <si>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</si>
  <si>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</si>
  <si>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</si>
  <si>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</si>
  <si>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</si>
  <si>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</si>
  <si>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</si>
  <si>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</si>
  <si>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</si>
  <si>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</si>
  <si>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</si>
  <si>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</si>
  <si>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</si>
  <si>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</si>
  <si>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</si>
  <si>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</si>
  <si>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</si>
  <si>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</si>
  <si>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</si>
  <si>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</si>
  <si>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</si>
  <si>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</si>
  <si>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</si>
  <si>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</si>
  <si>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</si>
  <si>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</si>
  <si>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</si>
  <si>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</si>
  <si>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</si>
  <si>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</si>
  <si>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</si>
  <si>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</si>
  <si>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</si>
  <si>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</si>
  <si>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</si>
  <si>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</si>
  <si>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</si>
  <si>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</si>
  <si>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</si>
  <si>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</si>
  <si>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</si>
  <si>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</si>
  <si>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</si>
  <si>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</si>
  <si>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</si>
  <si>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</si>
  <si>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</si>
  <si>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</si>
  <si>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</si>
  <si>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</si>
  <si>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</si>
  <si>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</si>
  <si>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</si>
  <si>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</si>
  <si>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</si>
  <si>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</si>
  <si>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</si>
  <si>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</si>
  <si>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</si>
  <si>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</si>
  <si>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</si>
  <si>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</si>
  <si>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</si>
  <si>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</si>
  <si>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</si>
  <si>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</si>
  <si>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</si>
  <si>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</si>
  <si>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</si>
  <si>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</si>
  <si>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</si>
  <si>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</si>
  <si>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</si>
  <si>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</si>
  <si>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</si>
  <si>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</si>
  <si>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</si>
  <si>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</si>
  <si>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</si>
  <si>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</si>
  <si>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</si>
  <si>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</si>
  <si>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</si>
  <si>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</si>
  <si>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</si>
  <si>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</si>
  <si>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</si>
  <si>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</si>
  <si>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</si>
  <si>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</si>
  <si>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</si>
  <si>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</si>
  <si>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</si>
  <si>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</si>
  <si>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</si>
  <si>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</si>
  <si>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</si>
  <si>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</si>
  <si>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</si>
  <si>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</si>
  <si>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</si>
  <si>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</si>
  <si>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</si>
  <si>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</si>
  <si>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</si>
  <si>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</si>
  <si>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</si>
  <si>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</si>
  <si>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</si>
  <si>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</si>
  <si>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</si>
  <si>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</si>
  <si>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</si>
  <si>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</si>
  <si>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</si>
  <si>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</si>
  <si>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</si>
  <si>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</si>
  <si>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</si>
  <si>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</si>
  <si>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</si>
  <si>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</si>
  <si>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</si>
  <si>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</si>
  <si>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</si>
  <si>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</si>
  <si>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</si>
  <si>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</si>
  <si>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</si>
  <si>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</si>
  <si>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</si>
  <si>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</si>
  <si>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</si>
  <si>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</si>
  <si>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</si>
  <si>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</si>
  <si>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</si>
  <si>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</si>
  <si>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</si>
  <si>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</si>
  <si>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</si>
  <si>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</si>
  <si>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</si>
  <si>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</si>
  <si>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</si>
  <si>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</si>
  <si>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</si>
  <si>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</si>
  <si>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</si>
  <si>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</si>
  <si>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</si>
  <si>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</si>
  <si>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</si>
  <si>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</si>
  <si>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</si>
  <si>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</si>
  <si>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</si>
  <si>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</si>
  <si>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</si>
  <si>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</si>
  <si>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</si>
  <si>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</si>
  <si>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</si>
  <si>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</si>
  <si>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</si>
  <si>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</si>
  <si>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</si>
  <si>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</si>
  <si>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</si>
  <si>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</si>
  <si>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</si>
  <si>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</si>
  <si>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</si>
  <si>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</si>
  <si>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</si>
  <si>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</si>
  <si>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</si>
  <si>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</si>
  <si>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</si>
  <si>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</si>
  <si>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</si>
  <si>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</si>
  <si>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</si>
  <si>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</si>
  <si>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</si>
  <si>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</si>
  <si>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</si>
  <si>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</si>
  <si>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</si>
  <si>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</si>
  <si>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</si>
  <si>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</si>
  <si>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</si>
  <si>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</si>
  <si>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</si>
  <si>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</si>
  <si>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</si>
  <si>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</si>
  <si>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</si>
  <si>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</si>
  <si>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</si>
  <si>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</si>
  <si>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</si>
  <si>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</si>
  <si>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</si>
  <si>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</si>
  <si>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</si>
  <si>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</si>
  <si>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</si>
  <si>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</si>
  <si>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</si>
  <si>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</si>
  <si>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</si>
  <si>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</si>
  <si>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</si>
  <si>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</si>
  <si>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</si>
  <si>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</si>
  <si>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</si>
  <si>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</si>
  <si>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</si>
  <si>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</si>
  <si>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</si>
  <si>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</si>
  <si>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</si>
  <si>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</si>
  <si>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</si>
  <si>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</si>
  <si>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</si>
  <si>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</si>
  <si>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</si>
  <si>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</si>
  <si>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</si>
  <si>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</si>
  <si>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</si>
  <si>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</si>
  <si>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</si>
  <si>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</si>
  <si>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</si>
  <si>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</si>
  <si>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</si>
  <si>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</si>
  <si>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</si>
  <si>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</si>
  <si>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</si>
  <si>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</si>
  <si>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</si>
  <si>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</si>
  <si>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</si>
  <si>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</si>
  <si>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</si>
  <si>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</si>
  <si>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</si>
  <si>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</si>
  <si>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</si>
  <si>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</si>
  <si>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</si>
  <si>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</si>
  <si>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</si>
  <si>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</si>
  <si>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</si>
  <si>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</si>
  <si>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</si>
  <si>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</si>
  <si>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</si>
  <si>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</si>
  <si>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</si>
  <si>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</si>
  <si>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</si>
  <si>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</si>
  <si>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</si>
  <si>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</si>
  <si>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</si>
  <si>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</si>
  <si>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</si>
  <si>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</si>
  <si>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</si>
  <si>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</si>
  <si>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</si>
  <si>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</si>
  <si>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</si>
  <si>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</si>
  <si>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</si>
  <si>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</si>
  <si>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</si>
  <si>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</si>
  <si>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</si>
  <si>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</si>
  <si>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</si>
  <si>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</si>
  <si>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</si>
  <si>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</si>
  <si>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</si>
  <si>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</si>
  <si>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</si>
  <si>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</si>
  <si>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</si>
  <si>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</si>
  <si>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</si>
  <si>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</si>
  <si>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</si>
  <si>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</si>
  <si>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</si>
  <si>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</si>
  <si>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</si>
  <si>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</si>
  <si>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</si>
  <si>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</si>
  <si>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</si>
  <si>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</si>
  <si>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</si>
  <si>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</si>
  <si>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</si>
  <si>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</si>
  <si>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</si>
  <si>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</si>
  <si>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</si>
  <si>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</si>
  <si>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</si>
  <si>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</si>
  <si>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</si>
  <si>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</si>
  <si>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</si>
  <si>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</si>
  <si>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</si>
  <si>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</si>
  <si>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</si>
  <si>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</si>
  <si>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</si>
  <si>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</si>
  <si>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</si>
  <si>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</si>
  <si>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</si>
  <si>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</si>
  <si>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</si>
  <si>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</si>
  <si>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</si>
  <si>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</si>
  <si>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</si>
  <si>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</si>
  <si>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</si>
  <si>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</si>
  <si>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</si>
  <si>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</si>
  <si>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</si>
  <si>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</si>
  <si>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</si>
  <si>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</si>
  <si>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</si>
  <si>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</si>
  <si>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</si>
  <si>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</si>
  <si>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</si>
  <si>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</si>
  <si>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</si>
  <si>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</si>
  <si>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</si>
  <si>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</si>
  <si>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</si>
  <si>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</si>
  <si>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</si>
  <si>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</si>
  <si>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</si>
  <si>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</si>
  <si>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</si>
  <si>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</si>
  <si>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</si>
  <si>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</si>
  <si>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</si>
  <si>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</si>
  <si>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</si>
  <si>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</si>
  <si>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</si>
  <si>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</si>
  <si>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</si>
  <si>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</si>
  <si>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</si>
  <si>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</si>
  <si>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</si>
  <si>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</si>
  <si>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</si>
  <si>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</si>
  <si>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</si>
  <si>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</si>
  <si>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</si>
  <si>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</si>
  <si>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</si>
  <si>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</si>
  <si>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</si>
  <si>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</si>
  <si>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</si>
  <si>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</si>
  <si>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</si>
  <si>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</si>
  <si>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</si>
  <si>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</si>
  <si>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</si>
  <si>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</si>
  <si>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</si>
  <si>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</si>
  <si>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</si>
  <si>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</si>
  <si>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</si>
  <si>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</si>
  <si>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</si>
  <si>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</si>
  <si>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</si>
  <si>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</si>
  <si>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</si>
  <si>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</si>
  <si>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</si>
  <si>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</si>
  <si>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</si>
  <si>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</si>
  <si>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</si>
  <si>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</si>
  <si>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</si>
  <si>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</si>
  <si>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</si>
  <si>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</si>
  <si>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</si>
  <si>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</si>
  <si>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</si>
  <si>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</si>
  <si>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</si>
  <si>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</si>
  <si>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</si>
  <si>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</si>
  <si>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</si>
  <si>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</si>
  <si>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</si>
  <si>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</si>
  <si>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</si>
  <si>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</si>
  <si>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</si>
  <si>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</si>
  <si>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</si>
  <si>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</si>
  <si>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</si>
  <si>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</si>
  <si>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</si>
  <si>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</si>
  <si>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</si>
  <si>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</si>
  <si>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</si>
  <si>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</si>
  <si>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</si>
  <si>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</si>
  <si>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</si>
  <si>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</si>
  <si>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</si>
  <si>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</si>
  <si>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</si>
  <si>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</si>
  <si>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</si>
  <si>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</si>
  <si>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</si>
  <si>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</si>
  <si>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</si>
  <si>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</si>
  <si>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</si>
  <si>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</si>
  <si>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</si>
  <si>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</si>
  <si>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</si>
  <si>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</si>
  <si>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</si>
  <si>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</si>
  <si>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</si>
  <si>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</si>
  <si>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</si>
  <si>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</si>
  <si>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</si>
  <si>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</si>
  <si>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</si>
  <si>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</si>
  <si>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</si>
  <si>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</si>
  <si>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</si>
  <si>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</si>
  <si>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</si>
  <si>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</si>
  <si>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</si>
  <si>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</si>
  <si>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</si>
  <si>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</si>
  <si>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</si>
  <si>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</si>
  <si>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</si>
  <si>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</si>
  <si>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</si>
  <si>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</si>
  <si>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</si>
  <si>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</si>
  <si>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</si>
  <si>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</si>
  <si>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</si>
  <si>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</si>
  <si>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</si>
  <si>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</si>
  <si>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</si>
  <si>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</si>
  <si>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</si>
  <si>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</si>
  <si>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</si>
  <si>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</si>
  <si>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</si>
  <si>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</si>
  <si>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</si>
  <si>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</si>
  <si>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</si>
  <si>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</si>
  <si>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</si>
  <si>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</si>
  <si>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</si>
  <si>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</si>
  <si>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</si>
  <si>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</si>
  <si>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</si>
  <si>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</si>
  <si>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</si>
  <si>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</si>
  <si>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</si>
  <si>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</si>
  <si>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</si>
  <si>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</si>
  <si>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</si>
  <si>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</si>
  <si>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</si>
  <si>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</si>
  <si>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</si>
  <si>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</si>
  <si>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</si>
  <si>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</si>
  <si>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</si>
  <si>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</si>
  <si>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</si>
  <si>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</si>
  <si>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</si>
  <si>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</si>
  <si>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</si>
  <si>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</si>
  <si>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</si>
  <si>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</si>
  <si>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</si>
  <si>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</si>
  <si>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</si>
  <si>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</si>
  <si>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</si>
  <si>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</si>
  <si>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</si>
  <si>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</si>
  <si>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</si>
  <si>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</si>
  <si>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</si>
  <si>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</si>
  <si>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</si>
  <si>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</si>
  <si>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</si>
  <si>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</si>
  <si>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</si>
  <si>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</si>
  <si>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</si>
  <si>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</si>
  <si>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</si>
  <si>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</si>
  <si>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</si>
  <si>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</si>
  <si>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</si>
  <si>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</si>
  <si>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</si>
  <si>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</si>
  <si>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</si>
  <si>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</si>
  <si>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</si>
  <si>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</si>
  <si>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</si>
  <si>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</si>
  <si>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</si>
  <si>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</si>
  <si>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</si>
  <si>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</si>
  <si>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</si>
  <si>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</si>
  <si>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</si>
  <si>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</si>
  <si>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</si>
  <si>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</si>
  <si>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</si>
  <si>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</si>
  <si>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</si>
  <si>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</si>
  <si>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</si>
  <si>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</si>
  <si>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</si>
  <si>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</si>
  <si>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</si>
  <si>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</si>
  <si>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</si>
  <si>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</si>
  <si>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</si>
  <si>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</si>
  <si>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</si>
  <si>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</si>
  <si>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</si>
  <si>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</si>
  <si>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</si>
  <si>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</si>
  <si>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</si>
  <si>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</si>
  <si>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</si>
  <si>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</si>
  <si>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</si>
  <si>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</si>
  <si>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</si>
  <si>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</si>
  <si>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</si>
  <si>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</si>
  <si>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</si>
  <si>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</si>
  <si>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</si>
  <si>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</si>
  <si>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</si>
  <si>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</si>
  <si>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</si>
  <si>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</si>
  <si>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</si>
  <si>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</si>
  <si>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</si>
  <si>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</si>
  <si>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</si>
  <si>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</si>
  <si>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</si>
  <si>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</si>
  <si>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</si>
  <si>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</si>
  <si>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</si>
  <si>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</si>
  <si>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</si>
  <si>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</si>
  <si>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</si>
  <si>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</si>
  <si>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</si>
  <si>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</si>
  <si>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</si>
  <si>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</si>
  <si>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</si>
  <si>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</si>
  <si>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</si>
  <si>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</si>
  <si>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</si>
  <si>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</si>
  <si>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</si>
  <si>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</si>
  <si>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</si>
  <si>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</si>
  <si>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</si>
  <si>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</si>
  <si>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</si>
  <si>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</si>
  <si>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</si>
  <si>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</si>
  <si>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</si>
  <si>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</si>
  <si>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</si>
  <si>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</si>
  <si>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</si>
  <si>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</si>
  <si>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</si>
  <si>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</si>
  <si>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</si>
  <si>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</si>
  <si>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</si>
  <si>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</si>
  <si>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</si>
  <si>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</si>
  <si>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</si>
  <si>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</si>
  <si>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</si>
  <si>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</si>
  <si>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</si>
  <si>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</si>
  <si>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</si>
  <si>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</si>
  <si>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</si>
  <si>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</si>
  <si>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</si>
  <si>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</si>
  <si>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</si>
  <si>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</si>
  <si>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</si>
  <si>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</si>
  <si>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</si>
  <si>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</si>
  <si>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</si>
  <si>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</si>
  <si>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</si>
  <si>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</si>
  <si>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</si>
  <si>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</si>
  <si>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</si>
  <si>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</si>
  <si>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</si>
  <si>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</si>
  <si>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</si>
  <si>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</si>
  <si>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</si>
  <si>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</si>
  <si>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</si>
  <si>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</si>
  <si>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</si>
  <si>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</si>
  <si>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</si>
  <si>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</si>
  <si>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</si>
  <si>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</si>
  <si>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</si>
  <si>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</si>
  <si>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</si>
  <si>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</si>
  <si>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</si>
  <si>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</si>
  <si>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</si>
  <si>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</si>
  <si>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</si>
  <si>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</si>
  <si>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</si>
  <si>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</si>
  <si>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</si>
  <si>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</si>
  <si>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</si>
  <si>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</si>
  <si>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</si>
  <si>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</si>
  <si>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</si>
  <si>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</si>
  <si>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</si>
  <si>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</si>
  <si>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</si>
  <si>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</si>
  <si>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</si>
  <si>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</si>
  <si>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</si>
  <si>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</si>
  <si>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</si>
  <si>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</si>
  <si>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</si>
  <si>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</si>
  <si>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</si>
  <si>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</si>
  <si>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</si>
  <si>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</si>
  <si>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</si>
  <si>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</si>
  <si>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</si>
  <si>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</si>
  <si>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</si>
  <si>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</si>
  <si>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</si>
  <si>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</si>
  <si>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</si>
  <si>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</si>
  <si>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</si>
  <si>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</si>
  <si>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</si>
  <si>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</si>
  <si>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</si>
  <si>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</si>
  <si>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</si>
  <si>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</si>
  <si>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</si>
  <si>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</si>
  <si>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</si>
  <si>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</si>
  <si>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</si>
  <si>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</si>
  <si>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</si>
  <si>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</si>
  <si>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</si>
  <si>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</si>
  <si>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</si>
  <si>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</si>
  <si>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</si>
  <si>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</si>
  <si>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</si>
  <si>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</si>
  <si>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</si>
  <si>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</si>
  <si>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</si>
  <si>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</si>
  <si>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</si>
  <si>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</si>
  <si>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</si>
  <si>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</si>
  <si>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</si>
  <si>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</si>
  <si>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</si>
  <si>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</si>
  <si>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</si>
  <si>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</si>
  <si>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</si>
  <si>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</si>
  <si>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</si>
  <si>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</si>
  <si>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</si>
  <si>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</si>
  <si>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</si>
  <si>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</si>
  <si>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</si>
  <si>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</si>
  <si>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</si>
  <si>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</si>
  <si>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</si>
  <si>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</si>
  <si>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</si>
  <si>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</si>
  <si>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</si>
  <si>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</si>
  <si>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</si>
  <si>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</si>
  <si>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</si>
  <si>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</si>
  <si>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</si>
  <si>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</si>
  <si>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</si>
  <si>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</si>
  <si>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</si>
  <si>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</si>
  <si>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</si>
  <si>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</si>
  <si>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</si>
  <si>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</si>
  <si>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</si>
  <si>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</si>
  <si>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</si>
  <si>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</si>
  <si>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</si>
  <si>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</si>
  <si>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</si>
  <si>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</si>
  <si>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</si>
  <si>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</si>
  <si>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</si>
  <si>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</si>
  <si>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</si>
  <si>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</si>
  <si>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</si>
  <si>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</si>
  <si>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</si>
  <si>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</si>
  <si>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</si>
  <si>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</si>
  <si>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</si>
  <si>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</si>
  <si>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</si>
  <si>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</si>
  <si>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</si>
  <si>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</si>
  <si>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</si>
  <si>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</si>
  <si>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</si>
  <si>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</si>
  <si>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</si>
  <si>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</si>
  <si>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</si>
  <si>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</si>
  <si>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</si>
  <si>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</si>
  <si>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</si>
  <si>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</si>
  <si>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</si>
  <si>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</si>
  <si>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</si>
  <si>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</si>
  <si>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</si>
  <si>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</si>
  <si>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</si>
  <si>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</si>
  <si>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</si>
  <si>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</si>
  <si>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</si>
  <si>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</si>
  <si>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</si>
  <si>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</si>
  <si>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</si>
  <si>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</si>
  <si>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</si>
  <si>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</si>
  <si>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</si>
  <si>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</si>
  <si>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</si>
  <si>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</si>
  <si>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</si>
  <si>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</si>
  <si>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</si>
  <si>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</si>
  <si>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</si>
  <si>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</si>
  <si>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</si>
  <si>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</si>
  <si>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</si>
  <si>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</si>
  <si>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</si>
  <si>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</si>
  <si>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</si>
  <si>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</si>
  <si>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</si>
  <si>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</si>
  <si>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</si>
  <si>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</si>
  <si>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</si>
  <si>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</si>
  <si>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</si>
  <si>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</si>
  <si>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</si>
  <si>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</si>
  <si>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</si>
  <si>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</si>
  <si>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</si>
  <si>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</si>
  <si>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</si>
  <si>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</si>
  <si>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</si>
  <si>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</si>
  <si>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</si>
  <si>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</si>
  <si>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</si>
  <si>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</si>
  <si>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</si>
  <si>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</si>
  <si>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</si>
  <si>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</si>
  <si>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</si>
  <si>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</si>
  <si>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</si>
  <si>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</si>
  <si>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</si>
  <si>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</si>
  <si>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</si>
  <si>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</si>
  <si>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</si>
  <si>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</si>
  <si>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</si>
  <si>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</si>
  <si>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</si>
  <si>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</si>
  <si>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</si>
  <si>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</si>
  <si>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</si>
  <si>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</si>
  <si>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</si>
  <si>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</si>
  <si>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</si>
  <si>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</si>
  <si>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</si>
  <si>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</si>
  <si>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</si>
  <si>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</si>
  <si>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</si>
  <si>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</si>
  <si>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</si>
  <si>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</si>
  <si>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</si>
  <si>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</si>
  <si>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</si>
  <si>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</si>
  <si>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</si>
  <si>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</si>
  <si>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</si>
  <si>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</si>
  <si>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</si>
  <si>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</si>
  <si>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</si>
  <si>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</si>
  <si>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</si>
  <si>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</si>
  <si>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</si>
  <si>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</si>
  <si>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</si>
  <si>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</si>
  <si>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</si>
  <si>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</si>
  <si>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</si>
  <si>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</si>
  <si>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</si>
  <si>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</si>
  <si>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</si>
  <si>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</si>
  <si>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</si>
  <si>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</si>
  <si>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</si>
  <si>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</si>
  <si>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</si>
  <si>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</si>
  <si>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</si>
  <si>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</si>
  <si>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</si>
  <si>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</si>
  <si>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</si>
  <si>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</si>
  <si>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</si>
  <si>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</si>
  <si>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</si>
  <si>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</si>
  <si>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</si>
  <si>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</si>
  <si>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</si>
  <si>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</si>
  <si>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</si>
  <si>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</si>
  <si>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</si>
  <si>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</si>
  <si>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</si>
  <si>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</si>
  <si>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</si>
  <si>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</si>
  <si>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</si>
  <si>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</si>
  <si>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</si>
  <si>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</si>
  <si>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</si>
  <si>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</si>
  <si>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</si>
  <si>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</si>
  <si>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</si>
  <si>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</si>
  <si>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</si>
  <si>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</si>
  <si>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</si>
  <si>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</si>
  <si>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</si>
  <si>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</si>
  <si>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</si>
  <si>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</si>
  <si>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</si>
  <si>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</si>
  <si>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</si>
  <si>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</si>
  <si>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</si>
  <si>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</si>
  <si>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</si>
  <si>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</si>
  <si>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</si>
  <si>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</si>
  <si>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</si>
  <si>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</si>
  <si>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</si>
  <si>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</si>
  <si>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</si>
  <si>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</si>
  <si>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</si>
  <si>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</si>
  <si>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</si>
  <si>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</si>
  <si>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</si>
  <si>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</si>
  <si>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</si>
  <si>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</si>
  <si>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</si>
  <si>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</si>
  <si>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</si>
  <si>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</si>
  <si>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</si>
  <si>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</si>
  <si>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</si>
  <si>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</si>
  <si>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</si>
  <si>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</si>
  <si>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</si>
  <si>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</si>
  <si>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</si>
  <si>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</si>
  <si>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</si>
  <si>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</si>
  <si>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</si>
  <si>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</si>
  <si>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</si>
  <si>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</si>
  <si>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</si>
  <si>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</si>
  <si>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</si>
  <si>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</si>
  <si>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</si>
  <si>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</si>
  <si>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</si>
  <si>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</si>
  <si>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</si>
  <si>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</si>
  <si>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</si>
  <si>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</si>
  <si>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</si>
  <si>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</si>
  <si>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</si>
  <si>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</si>
  <si>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</si>
  <si>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</si>
  <si>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</si>
  <si>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</si>
  <si>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</si>
  <si>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</si>
  <si>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</si>
  <si>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</si>
  <si>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</si>
  <si>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</si>
  <si>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</si>
  <si>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</si>
  <si>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</si>
  <si>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</si>
  <si>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</si>
  <si>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</si>
  <si>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</si>
  <si>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</si>
  <si>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</si>
  <si>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</si>
  <si>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</si>
  <si>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</si>
  <si>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</si>
  <si>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</si>
  <si>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</si>
  <si>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</si>
  <si>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</si>
  <si>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</si>
  <si>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</si>
  <si>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</si>
  <si>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</si>
  <si>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</si>
  <si>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</si>
  <si>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</si>
  <si>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</si>
  <si>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</si>
  <si>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</si>
  <si>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</si>
  <si>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</si>
  <si>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</si>
  <si>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</si>
  <si>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</si>
  <si>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</si>
  <si>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</si>
  <si>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</si>
  <si>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</si>
  <si>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</si>
  <si>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</si>
  <si>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</si>
  <si>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</si>
  <si>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</si>
  <si>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</si>
  <si>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</si>
  <si>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</si>
  <si>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</si>
  <si>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</si>
  <si>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</si>
  <si>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</si>
  <si>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</si>
  <si>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</si>
  <si>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</si>
  <si>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</si>
  <si>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</si>
  <si>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</si>
  <si>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</si>
  <si>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</si>
  <si>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</si>
  <si>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</si>
  <si>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</si>
  <si>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</si>
  <si>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</si>
  <si>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</si>
  <si>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</si>
  <si>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</si>
  <si>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</si>
  <si>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</si>
  <si>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</si>
  <si>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</si>
  <si>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</si>
  <si>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</si>
  <si>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</si>
  <si>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</si>
  <si>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</si>
  <si>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</si>
  <si>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</si>
  <si>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</si>
  <si>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</si>
  <si>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</si>
  <si>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</si>
  <si>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</si>
  <si>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</si>
  <si>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</si>
  <si>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</si>
  <si>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</si>
  <si>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</si>
  <si>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</si>
  <si>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</si>
  <si>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</si>
  <si>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</si>
  <si>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</si>
  <si>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</si>
  <si>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</si>
  <si>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</si>
  <si>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</si>
  <si>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</si>
  <si>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</si>
  <si>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</si>
  <si>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</si>
  <si>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</si>
  <si>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</si>
  <si>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</si>
  <si>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</si>
  <si>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</si>
  <si>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</si>
  <si>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</si>
  <si>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</si>
  <si>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</si>
  <si>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</si>
  <si>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</si>
  <si>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</si>
  <si>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</si>
  <si>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</si>
  <si>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</si>
  <si>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</si>
  <si>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</si>
  <si>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</si>
  <si>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</si>
  <si>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</si>
  <si>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</si>
  <si>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</si>
  <si>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</si>
  <si>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</si>
  <si>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</si>
  <si>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</si>
  <si>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</si>
  <si>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</si>
  <si>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</si>
  <si>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</si>
  <si>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</si>
  <si>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</si>
  <si>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</si>
  <si>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</si>
  <si>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</si>
  <si>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</si>
  <si>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</si>
  <si>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</si>
  <si>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</si>
  <si>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</si>
  <si>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</si>
  <si>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</si>
  <si>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</si>
  <si>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</si>
  <si>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</si>
  <si>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</si>
  <si>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</si>
  <si>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</si>
  <si>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</si>
  <si>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</si>
  <si>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</si>
  <si>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</si>
  <si>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</si>
  <si>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</si>
  <si>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</si>
  <si>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</si>
  <si>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</si>
  <si>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</si>
  <si>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</si>
  <si>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</si>
  <si>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</si>
  <si>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</si>
  <si>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</si>
  <si>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</si>
  <si>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</si>
  <si>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</si>
  <si>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</si>
  <si>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</si>
  <si>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</si>
  <si>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</si>
  <si>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</si>
  <si>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</si>
  <si>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</si>
  <si>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</si>
  <si>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</si>
  <si>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</si>
  <si>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</si>
  <si>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</si>
  <si>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</si>
  <si>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</si>
  <si>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</si>
  <si>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</si>
  <si>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</si>
  <si>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</si>
  <si>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</si>
  <si>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</si>
  <si>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</si>
  <si>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</si>
  <si>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</si>
  <si>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</si>
  <si>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</si>
  <si>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</si>
  <si>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</si>
  <si>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</si>
  <si>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</si>
  <si>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</si>
  <si>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</si>
  <si>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</si>
  <si>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</si>
  <si>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</si>
  <si>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</si>
  <si>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</si>
  <si>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</si>
  <si>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</si>
  <si>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</si>
  <si>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</si>
  <si>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</si>
  <si>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</si>
  <si>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</si>
  <si>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</si>
  <si>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</si>
  <si>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</si>
  <si>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</si>
  <si>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</si>
  <si>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</si>
  <si>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</si>
  <si>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</si>
  <si>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</si>
  <si>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</si>
  <si>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</si>
  <si>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</si>
  <si>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</si>
  <si>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</si>
  <si>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</si>
  <si>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</si>
  <si>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</si>
  <si>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</si>
  <si>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</si>
  <si>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</si>
  <si>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</si>
  <si>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</si>
  <si>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</si>
  <si>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</si>
  <si>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</si>
  <si>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</si>
  <si>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</si>
  <si>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</si>
  <si>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</si>
  <si>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</si>
  <si>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</si>
  <si>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</si>
  <si>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</si>
  <si>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</si>
  <si>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</si>
  <si>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</si>
  <si>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</si>
  <si>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</si>
  <si>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</si>
  <si>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</si>
  <si>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</si>
  <si>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</si>
  <si>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</si>
  <si>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</si>
  <si>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</si>
  <si>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</si>
  <si>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</si>
  <si>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</si>
  <si>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</si>
  <si>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</si>
  <si>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</si>
  <si>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</si>
  <si>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</si>
  <si>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</si>
  <si>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</si>
  <si>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</si>
  <si>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</si>
  <si>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</si>
  <si>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</si>
  <si>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</si>
  <si>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</si>
  <si>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</si>
  <si>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</si>
  <si>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</si>
  <si>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</si>
  <si>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</si>
  <si>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</si>
  <si>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</si>
  <si>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</si>
  <si>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</si>
  <si>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</si>
  <si>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</si>
  <si>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</si>
  <si>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</si>
  <si>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</si>
  <si>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</si>
  <si>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</si>
  <si>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</si>
  <si>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</si>
  <si>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</si>
  <si>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</si>
  <si>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</si>
  <si>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</si>
  <si>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</si>
  <si>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</si>
  <si>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</si>
  <si>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</si>
  <si>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</si>
  <si>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</si>
  <si>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</si>
  <si>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</si>
  <si>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</si>
  <si>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</si>
  <si>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</si>
  <si>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</si>
  <si>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</si>
  <si>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</si>
  <si>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</si>
  <si>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</si>
  <si>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</si>
  <si>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</si>
  <si>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</si>
  <si>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</si>
  <si>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</si>
  <si>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</si>
  <si>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</si>
  <si>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</si>
  <si>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</si>
  <si>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</si>
  <si>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</si>
  <si>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</si>
  <si>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</si>
  <si>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</si>
  <si>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</si>
  <si>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</si>
  <si>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</si>
  <si>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</si>
  <si>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</si>
  <si>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</si>
  <si>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</si>
  <si>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</si>
  <si>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</si>
  <si>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</si>
  <si>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</si>
  <si>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</si>
  <si>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</si>
  <si>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</si>
  <si>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</si>
  <si>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</si>
  <si>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</si>
  <si>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</si>
  <si>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</si>
  <si>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</si>
  <si>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</si>
  <si>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</si>
  <si>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</si>
  <si>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</si>
  <si>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</si>
  <si>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</si>
  <si>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</si>
  <si>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</si>
  <si>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</si>
  <si>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</si>
  <si>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</si>
  <si>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</si>
  <si>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</si>
  <si>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</si>
  <si>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</si>
  <si>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</si>
  <si>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</si>
  <si>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</si>
  <si>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</si>
  <si>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</si>
  <si>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</si>
  <si>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</si>
  <si>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</si>
  <si>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</si>
  <si>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</si>
  <si>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</si>
  <si>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</si>
  <si>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</si>
  <si>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</si>
  <si>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</si>
  <si>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</si>
  <si>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</si>
  <si>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</si>
  <si>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</si>
  <si>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</si>
  <si>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</si>
  <si>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</si>
  <si>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</si>
  <si>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</si>
  <si>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</si>
  <si>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</si>
  <si>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</si>
  <si>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</si>
  <si>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</si>
  <si>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</si>
  <si>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</si>
  <si>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</si>
  <si>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</si>
  <si>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</si>
  <si>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</si>
  <si>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</si>
  <si>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</si>
  <si>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</si>
  <si>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</si>
  <si>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</si>
  <si>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</si>
  <si>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</si>
  <si>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</si>
  <si>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</si>
  <si>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</si>
  <si>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</si>
  <si>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</si>
  <si>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</si>
  <si>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</si>
  <si>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</si>
  <si>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</si>
  <si>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</si>
  <si>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</si>
  <si>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</si>
  <si>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</si>
  <si>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</si>
  <si>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</si>
  <si>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</si>
  <si>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</si>
  <si>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</si>
  <si>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</si>
  <si>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</si>
  <si>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</si>
  <si>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</si>
  <si>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</si>
  <si>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</si>
  <si>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</si>
  <si>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</si>
  <si>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</si>
  <si>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</si>
  <si>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</si>
  <si>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</si>
  <si>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</si>
  <si>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</si>
  <si>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</si>
  <si>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</si>
  <si>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</si>
  <si>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</si>
  <si>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</si>
  <si>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</si>
  <si>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</si>
  <si>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</si>
  <si>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</si>
  <si>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</si>
  <si>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</si>
  <si>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</si>
  <si>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</si>
  <si>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</si>
  <si>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</si>
  <si>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</si>
  <si>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</si>
  <si>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</si>
  <si>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</si>
  <si>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</si>
  <si>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</si>
  <si>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</si>
  <si>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</si>
  <si>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</si>
  <si>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</si>
  <si>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</si>
  <si>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</si>
  <si>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</si>
  <si>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</si>
  <si>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</si>
  <si>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</si>
  <si>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</si>
  <si>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</si>
  <si>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</si>
  <si>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</si>
  <si>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</si>
  <si>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</si>
  <si>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</si>
  <si>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</si>
  <si>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</si>
  <si>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</si>
  <si>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</si>
  <si>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</si>
  <si>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</si>
  <si>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</si>
  <si>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</si>
  <si>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</si>
  <si>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</si>
  <si>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</si>
  <si>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</si>
  <si>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</si>
  <si>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</si>
  <si>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</si>
  <si>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</si>
  <si>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</si>
  <si>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</si>
  <si>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</si>
  <si>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</si>
  <si>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</si>
  <si>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</si>
  <si>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</si>
  <si>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</si>
  <si>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</si>
  <si>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</si>
  <si>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</si>
  <si>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</si>
  <si>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</si>
  <si>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</si>
  <si>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</si>
  <si>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</si>
  <si>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</si>
  <si>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</si>
  <si>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</si>
  <si>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</si>
  <si>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</si>
  <si>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</si>
  <si>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</si>
  <si>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</si>
  <si>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</si>
  <si>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</si>
  <si>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</si>
  <si>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</si>
  <si>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</si>
  <si>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</si>
  <si>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</si>
  <si>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</si>
  <si>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</si>
  <si>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</si>
  <si>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</si>
  <si>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</si>
  <si>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</si>
  <si>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</si>
  <si>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</si>
  <si>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</si>
  <si>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</si>
  <si>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</si>
  <si>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</si>
  <si>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</si>
  <si>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</si>
  <si>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</si>
  <si>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</si>
  <si>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</si>
  <si>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</si>
  <si>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</si>
  <si>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</si>
  <si>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</si>
  <si>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</si>
  <si>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</si>
  <si>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</si>
  <si>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</si>
  <si>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</si>
  <si>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</si>
  <si>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</si>
  <si>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</si>
  <si>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</si>
  <si>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</si>
  <si>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</si>
  <si>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</si>
  <si>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</si>
  <si>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</si>
  <si>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</si>
  <si>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</si>
  <si>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</si>
  <si>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</si>
  <si>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</si>
  <si>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</si>
  <si>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</si>
  <si>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</si>
  <si>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</si>
  <si>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</si>
  <si>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</si>
  <si>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</si>
  <si>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</si>
  <si>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</si>
  <si>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</si>
  <si>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</si>
  <si>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</si>
  <si>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</si>
  <si>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</si>
  <si>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</si>
  <si>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</si>
  <si>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</si>
  <si>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</si>
  <si>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</si>
  <si>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</si>
  <si>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</si>
  <si>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</si>
  <si>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</si>
  <si>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</si>
  <si>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</si>
  <si>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</si>
  <si>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</si>
  <si>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</si>
  <si>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</si>
  <si>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</si>
  <si>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</si>
  <si>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</si>
  <si>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</si>
  <si>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</si>
  <si>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</si>
  <si>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</si>
  <si>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</si>
  <si>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</si>
  <si>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</si>
  <si>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</si>
  <si>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</si>
  <si>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</si>
  <si>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</si>
  <si>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</si>
  <si>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</si>
  <si>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</si>
  <si>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</si>
  <si>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</si>
  <si>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</si>
  <si>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</si>
  <si>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</si>
  <si>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</si>
  <si>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</si>
  <si>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</si>
  <si>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</si>
  <si>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</si>
  <si>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</si>
  <si>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</si>
  <si>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</si>
  <si>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</si>
  <si>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</si>
  <si>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</si>
  <si>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</si>
  <si>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</si>
  <si>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</si>
  <si>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</si>
  <si>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</si>
  <si>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</si>
  <si>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</si>
  <si>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</si>
  <si>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</si>
  <si>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</si>
  <si>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</si>
  <si>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</si>
  <si>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</si>
  <si>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</si>
  <si>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</si>
  <si>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</si>
  <si>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</si>
  <si>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</si>
  <si>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</si>
  <si>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</si>
  <si>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</si>
  <si>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</si>
  <si>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</si>
  <si>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</si>
  <si>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</si>
  <si>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</si>
  <si>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</si>
  <si>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</si>
  <si>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</si>
  <si>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</si>
  <si>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</si>
  <si>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</si>
  <si>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</si>
  <si>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</si>
  <si>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</si>
  <si>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</si>
  <si>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</si>
  <si>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</si>
  <si>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</si>
  <si>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</si>
  <si>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</si>
  <si>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</si>
  <si>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</si>
  <si>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</si>
  <si>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</si>
  <si>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</si>
  <si>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</si>
  <si>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</si>
  <si>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</si>
  <si>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</si>
  <si>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</si>
  <si>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</si>
  <si>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</si>
  <si>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</si>
  <si>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</si>
  <si>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</si>
  <si>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</si>
  <si>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</si>
  <si>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</si>
  <si>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</si>
  <si>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</si>
  <si>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</si>
  <si>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</si>
  <si>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</si>
  <si>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</si>
  <si>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</si>
  <si>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</si>
  <si>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</si>
  <si>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</si>
  <si>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</si>
  <si>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</si>
  <si>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</si>
  <si>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</si>
  <si>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</si>
  <si>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</si>
  <si>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</si>
  <si>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</si>
  <si>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</si>
  <si>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</si>
  <si>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</si>
  <si>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</si>
  <si>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</si>
  <si>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</si>
  <si>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</si>
  <si>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</si>
  <si>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</si>
  <si>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</si>
  <si>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</si>
  <si>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</si>
  <si>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</si>
  <si>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</si>
  <si>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</si>
  <si>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</si>
  <si>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</si>
  <si>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</si>
  <si>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</si>
  <si>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</si>
  <si>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</si>
  <si>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</si>
  <si>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</si>
  <si>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</si>
  <si>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</si>
  <si>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</si>
  <si>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</si>
  <si>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</si>
  <si>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</si>
  <si>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</si>
  <si>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</si>
  <si>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</si>
  <si>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</si>
  <si>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</si>
  <si>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</si>
  <si>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</si>
  <si>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</si>
  <si>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</si>
  <si>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</si>
  <si>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</si>
  <si>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</si>
  <si>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</si>
  <si>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</si>
  <si>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</si>
  <si>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</si>
  <si>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</si>
  <si>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</si>
  <si>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</si>
  <si>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</si>
  <si>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</si>
  <si>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</si>
  <si>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</si>
  <si>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</si>
  <si>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</si>
  <si>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</si>
  <si>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</si>
  <si>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</si>
  <si>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</si>
  <si>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</si>
  <si>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</si>
  <si>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</si>
  <si>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</si>
  <si>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</si>
  <si>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</si>
  <si>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</si>
  <si>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</si>
  <si>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</si>
  <si>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</si>
  <si>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</si>
  <si>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</si>
  <si>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</si>
  <si>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</si>
  <si>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</si>
  <si>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</si>
  <si>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</si>
  <si>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</si>
  <si>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</si>
  <si>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</si>
  <si>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</si>
  <si>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</si>
  <si>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</si>
  <si>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</si>
  <si>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</si>
  <si>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</si>
  <si>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</si>
  <si>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</si>
  <si>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</si>
  <si>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</si>
  <si>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</si>
  <si>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</si>
  <si>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</si>
  <si>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</si>
  <si>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</si>
  <si>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</si>
  <si>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</si>
  <si>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</si>
  <si>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</si>
  <si>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</si>
  <si>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</si>
  <si>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</si>
  <si>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</si>
  <si>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</si>
  <si>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</si>
  <si>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</si>
  <si>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</si>
  <si>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</si>
  <si>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</si>
  <si>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</si>
  <si>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</si>
  <si>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</si>
  <si>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</si>
  <si>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</si>
  <si>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</si>
  <si>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</si>
  <si>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</si>
  <si>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</si>
  <si>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</si>
  <si>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</si>
  <si>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</si>
  <si>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</si>
  <si>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</si>
  <si>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</si>
  <si>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</si>
  <si>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</si>
  <si>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</si>
  <si>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</si>
  <si>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</si>
  <si>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</si>
  <si>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</si>
  <si>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</si>
  <si>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</si>
  <si>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</si>
  <si>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</si>
  <si>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</si>
  <si>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</si>
  <si>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</si>
  <si>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</si>
  <si>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</si>
  <si>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</si>
  <si>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</si>
  <si>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</si>
  <si>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</si>
  <si>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</si>
  <si>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</si>
  <si>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</si>
  <si>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</si>
  <si>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</si>
  <si>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</si>
  <si>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</si>
  <si>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</si>
  <si>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</si>
  <si>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</si>
  <si>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</si>
  <si>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</si>
  <si>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</si>
  <si>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</si>
  <si>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</si>
  <si>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</si>
  <si>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</si>
  <si>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</si>
  <si>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</si>
  <si>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</si>
  <si>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</si>
  <si>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</si>
  <si>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</si>
  <si>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</si>
  <si>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</si>
  <si>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</si>
  <si>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</si>
  <si>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</si>
  <si>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</si>
  <si>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</si>
  <si>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</si>
  <si>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</si>
  <si>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</si>
  <si>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</si>
  <si>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</si>
  <si>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</si>
  <si>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</si>
  <si>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</si>
  <si>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</si>
  <si>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</si>
  <si>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</si>
  <si>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</si>
  <si>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</si>
  <si>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</si>
  <si>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</si>
  <si>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</si>
  <si>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</si>
  <si>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</si>
  <si>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</si>
  <si>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</si>
  <si>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</si>
  <si>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</si>
  <si>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</si>
  <si>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</si>
  <si>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</si>
  <si>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</si>
  <si>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</si>
  <si>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</si>
  <si>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</si>
  <si>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</si>
  <si>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</si>
  <si>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</si>
  <si>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</si>
  <si>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</si>
  <si>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</si>
  <si>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</si>
  <si>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</si>
  <si>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</si>
  <si>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</si>
  <si>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</si>
  <si>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</si>
  <si>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</si>
  <si>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</si>
  <si>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</si>
  <si>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</si>
  <si>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</si>
  <si>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</si>
  <si>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</si>
  <si>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</si>
  <si>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</si>
  <si>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</si>
  <si>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</si>
  <si>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</si>
  <si>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</si>
  <si>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</si>
  <si>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</si>
  <si>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</si>
  <si>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</si>
  <si>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</si>
  <si>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</si>
  <si>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</si>
  <si>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</si>
  <si>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</si>
  <si>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</si>
  <si>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</si>
  <si>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</si>
  <si>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</si>
  <si>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</si>
  <si>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</si>
  <si>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</si>
  <si>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</si>
  <si>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</si>
  <si>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</si>
  <si>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</si>
  <si>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</si>
  <si>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</si>
  <si>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</si>
  <si>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</si>
  <si>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</si>
  <si>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</si>
  <si>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</si>
  <si>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</si>
  <si>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</si>
  <si>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</si>
  <si>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</si>
  <si>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</si>
  <si>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</si>
  <si>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</si>
  <si>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</si>
  <si>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</si>
  <si>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</si>
  <si>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</si>
  <si>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</si>
  <si>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</si>
  <si>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</si>
  <si>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</si>
  <si>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</si>
  <si>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</si>
  <si>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</si>
  <si>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</si>
  <si>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</si>
  <si>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</si>
  <si>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</si>
  <si>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</si>
  <si>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</si>
  <si>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</si>
  <si>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</si>
  <si>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</si>
  <si>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</si>
  <si>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</si>
  <si>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</si>
  <si>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</si>
  <si>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</si>
  <si>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</si>
  <si>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</si>
  <si>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</si>
  <si>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</si>
  <si>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</si>
  <si>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</si>
  <si>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</si>
  <si>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</si>
  <si>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</si>
  <si>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</si>
  <si>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</si>
  <si>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</si>
  <si>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</si>
  <si>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</si>
  <si>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</si>
  <si>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</si>
  <si>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</si>
  <si>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</si>
  <si>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</si>
  <si>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</si>
  <si>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</si>
  <si>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</si>
  <si>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</si>
  <si>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</si>
  <si>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</si>
  <si>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</si>
  <si>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</si>
  <si>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</si>
  <si>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</si>
  <si>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</si>
  <si>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</si>
  <si>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</si>
  <si>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</si>
  <si>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</si>
  <si>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</si>
  <si>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</si>
  <si>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</si>
  <si>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</si>
  <si>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</si>
  <si>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</si>
  <si>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</si>
  <si>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</si>
  <si>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</si>
  <si>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</si>
  <si>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</si>
  <si>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</si>
  <si>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</si>
  <si>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</si>
  <si>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</si>
  <si>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</si>
  <si>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</si>
  <si>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</si>
  <si>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</si>
  <si>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</si>
  <si>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</si>
  <si>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</si>
  <si>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</si>
  <si>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</si>
  <si>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</si>
  <si>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</si>
  <si>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</si>
  <si>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</si>
  <si>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</si>
  <si>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</si>
  <si>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</si>
  <si>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</si>
  <si>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</si>
  <si>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</si>
  <si>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</si>
  <si>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</si>
  <si>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</si>
  <si>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</si>
  <si>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</si>
  <si>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</si>
  <si>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</si>
  <si>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</si>
  <si>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</si>
  <si>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</si>
  <si>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</si>
  <si>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</si>
  <si>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</si>
  <si>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</si>
  <si>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</si>
  <si>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</si>
  <si>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</si>
  <si>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</si>
  <si>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</si>
  <si>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</si>
  <si>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</si>
  <si>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</si>
  <si>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</si>
  <si>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</si>
  <si>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</si>
  <si>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</si>
  <si>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</si>
  <si>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</si>
  <si>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</si>
  <si>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</si>
  <si>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</si>
  <si>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</si>
  <si>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</si>
  <si>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</si>
  <si>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</si>
  <si>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</si>
  <si>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</si>
  <si>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</si>
  <si>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</si>
  <si>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</si>
  <si>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</si>
  <si>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</si>
  <si>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</si>
  <si>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</si>
  <si>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</si>
  <si>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</si>
  <si>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</si>
  <si>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</si>
  <si>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</si>
  <si>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</si>
  <si>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</si>
  <si>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</si>
  <si>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</si>
  <si>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</si>
  <si>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</si>
  <si>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</si>
  <si>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</si>
  <si>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</si>
  <si>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</si>
  <si>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</si>
  <si>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</si>
  <si>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</si>
  <si>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</si>
  <si>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</si>
  <si>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</si>
  <si>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</si>
  <si>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</si>
  <si>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</si>
  <si>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</si>
  <si>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</si>
  <si>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</si>
  <si>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</si>
  <si>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</si>
  <si>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</si>
  <si>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</si>
  <si>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</si>
  <si>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</si>
  <si>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</si>
  <si>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</si>
  <si>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</si>
  <si>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</si>
  <si>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</si>
  <si>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</si>
  <si>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</si>
  <si>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</si>
  <si>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</si>
  <si>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</si>
  <si>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</si>
  <si>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</si>
  <si>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</si>
  <si>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</si>
  <si>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</si>
  <si>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</si>
  <si>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</si>
  <si>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</si>
  <si>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</si>
  <si>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</si>
  <si>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</si>
  <si>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</si>
  <si>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</si>
  <si>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</si>
  <si>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</si>
  <si>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</si>
  <si>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</si>
  <si>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</si>
  <si>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</si>
  <si>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</si>
  <si>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</si>
  <si>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</si>
  <si>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</si>
  <si>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</si>
  <si>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</si>
  <si>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</si>
  <si>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</si>
  <si>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</si>
  <si>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</si>
  <si>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</si>
  <si>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</si>
  <si>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</si>
  <si>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</si>
  <si>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</si>
  <si>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</si>
  <si>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</si>
  <si>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</si>
  <si>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</si>
  <si>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</si>
  <si>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</si>
  <si>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</si>
  <si>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</si>
  <si>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</si>
  <si>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</si>
  <si>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</si>
  <si>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</si>
  <si>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</si>
  <si>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</si>
  <si>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</si>
  <si>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</si>
  <si>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</si>
  <si>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</si>
  <si>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</si>
  <si>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</si>
  <si>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</si>
  <si>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</si>
  <si>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</si>
  <si>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</si>
  <si>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</si>
  <si>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</si>
  <si>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</si>
  <si>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</si>
  <si>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</si>
  <si>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</si>
  <si>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</si>
  <si>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</si>
  <si>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</si>
  <si>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</si>
  <si>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</si>
  <si>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</si>
  <si>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</si>
  <si>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</si>
  <si>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</si>
  <si>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</si>
  <si>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</si>
  <si>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</si>
  <si>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</si>
  <si>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</si>
  <si>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</si>
  <si>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</si>
  <si>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</si>
  <si>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</si>
  <si>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</si>
  <si>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</si>
  <si>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</si>
  <si>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</si>
  <si>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</si>
  <si>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</si>
  <si>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</si>
  <si>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</si>
  <si>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</si>
  <si>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</si>
  <si>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</si>
  <si>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</si>
  <si>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</si>
  <si>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</si>
  <si>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</si>
  <si>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</si>
  <si>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</si>
  <si>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</si>
  <si>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</si>
  <si>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</si>
  <si>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</si>
  <si>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</si>
  <si>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</si>
  <si>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</si>
  <si>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</si>
  <si>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</si>
  <si>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</si>
  <si>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</si>
  <si>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</si>
  <si>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</si>
  <si>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</si>
  <si>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</si>
  <si>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</si>
  <si>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</si>
  <si>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</si>
  <si>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</si>
  <si>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</si>
  <si>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</si>
  <si>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</si>
  <si>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</si>
  <si>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</si>
  <si>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</si>
  <si>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</si>
  <si>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</si>
  <si>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</si>
  <si>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</si>
  <si>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</si>
  <si>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</si>
  <si>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</si>
  <si>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</si>
  <si>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</si>
  <si>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</si>
  <si>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</si>
  <si>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</si>
  <si>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</si>
  <si>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</si>
  <si>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</si>
  <si>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</si>
  <si>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</si>
  <si>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</si>
  <si>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</si>
  <si>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</si>
  <si>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</si>
  <si>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</si>
  <si>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</si>
  <si>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</si>
  <si>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</si>
  <si>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</si>
  <si>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</si>
  <si>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</si>
  <si>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</si>
  <si>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</si>
  <si>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</si>
  <si>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</si>
  <si>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</si>
  <si>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</si>
  <si>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</si>
  <si>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</si>
  <si>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</si>
  <si>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</si>
  <si>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</si>
  <si>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</si>
  <si>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</si>
  <si>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</si>
  <si>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</si>
  <si>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</si>
  <si>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</si>
  <si>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</si>
  <si>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</si>
  <si>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</si>
  <si>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</si>
  <si>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</si>
  <si>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</si>
  <si>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</si>
  <si>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</si>
  <si>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</si>
  <si>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</si>
  <si>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</si>
  <si>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</si>
  <si>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</si>
  <si>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</si>
  <si>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</si>
  <si>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</si>
  <si>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</si>
  <si>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</si>
  <si>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</si>
  <si>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</si>
  <si>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</si>
  <si>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</si>
  <si>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</si>
  <si>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</si>
  <si>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</si>
  <si>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</si>
  <si>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</si>
  <si>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</si>
  <si>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</si>
  <si>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</si>
  <si>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</si>
  <si>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</si>
  <si>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</si>
  <si>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</si>
  <si>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</si>
  <si>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</si>
  <si>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</si>
  <si>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</si>
  <si>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</si>
  <si>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</si>
  <si>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</si>
  <si>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</si>
  <si>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</si>
  <si>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</si>
  <si>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</si>
  <si>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</si>
  <si>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</si>
  <si>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</si>
  <si>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</si>
  <si>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</si>
  <si>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</si>
  <si>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</si>
  <si>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</si>
  <si>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</si>
  <si>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</si>
  <si>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</si>
  <si>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</si>
  <si>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</si>
  <si>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</si>
  <si>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</si>
  <si>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</si>
  <si>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</si>
  <si>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</si>
  <si>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</si>
  <si>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</si>
  <si>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</si>
  <si>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</si>
  <si>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</si>
  <si>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</si>
  <si>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</si>
  <si>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</si>
  <si>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</si>
  <si>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</si>
  <si>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</si>
  <si>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</si>
  <si>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</si>
  <si>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</si>
  <si>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</si>
  <si>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</si>
  <si>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</si>
  <si>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</si>
  <si>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</si>
  <si>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</si>
  <si>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</si>
  <si>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</si>
  <si>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</si>
  <si>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</si>
  <si>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</si>
  <si>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</si>
  <si>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</si>
  <si>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</si>
  <si>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</si>
  <si>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</si>
  <si>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</si>
  <si>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</si>
  <si>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</si>
  <si>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</si>
  <si>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</si>
  <si>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</si>
  <si>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</si>
  <si>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</si>
  <si>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</si>
  <si>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</si>
  <si>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</si>
  <si>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</si>
  <si>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</si>
  <si>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</si>
  <si>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</si>
  <si>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</si>
  <si>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</si>
  <si>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</si>
  <si>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</si>
  <si>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</si>
  <si>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</si>
  <si>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</si>
  <si>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</si>
  <si>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</si>
  <si>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</si>
  <si>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</si>
  <si>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</si>
  <si>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</si>
  <si>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</si>
  <si>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</si>
  <si>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</si>
  <si>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</si>
  <si>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</si>
  <si>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</si>
  <si>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</si>
  <si>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</si>
  <si>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</si>
  <si>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</si>
  <si>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</si>
  <si>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</si>
  <si>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</si>
  <si>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</si>
  <si>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</si>
  <si>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</si>
  <si>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</si>
  <si>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</si>
  <si>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</si>
  <si>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</si>
  <si>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</si>
  <si>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</si>
  <si>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</si>
  <si>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</si>
  <si>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</si>
  <si>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</si>
  <si>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</si>
  <si>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</si>
  <si>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</si>
  <si>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</si>
  <si>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</si>
  <si>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</si>
  <si>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</si>
  <si>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</si>
  <si>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</si>
  <si>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</si>
  <si>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</si>
  <si>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</si>
  <si>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</si>
  <si>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</si>
  <si>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</si>
  <si>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</si>
  <si>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</si>
  <si>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</si>
  <si>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</si>
  <si>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</si>
  <si>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</si>
  <si>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</si>
  <si>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</si>
  <si>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</si>
  <si>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</si>
  <si>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</si>
  <si>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</si>
  <si>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</si>
  <si>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</si>
  <si>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</si>
  <si>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</si>
  <si>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</si>
  <si>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</si>
  <si>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</si>
  <si>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</si>
  <si>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</si>
  <si>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</si>
  <si>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</si>
  <si>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</si>
  <si>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</si>
  <si>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</si>
  <si>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</si>
  <si>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</si>
  <si>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</si>
  <si>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</si>
  <si>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</si>
  <si>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</si>
  <si>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</si>
  <si>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</si>
  <si>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</si>
  <si>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</si>
  <si>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</si>
  <si>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</si>
  <si>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</si>
  <si>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</si>
  <si>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</si>
  <si>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</si>
  <si>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</si>
  <si>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</si>
  <si>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</si>
  <si>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</si>
  <si>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</si>
  <si>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</si>
  <si>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</si>
  <si>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</si>
  <si>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</si>
  <si>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</si>
  <si>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</si>
  <si>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</si>
  <si>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</si>
  <si>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</si>
  <si>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</si>
  <si>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</si>
  <si>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</si>
  <si>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</si>
  <si>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</si>
  <si>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</si>
  <si>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</si>
  <si>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</si>
  <si>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</si>
  <si>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</si>
  <si>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</si>
  <si>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</si>
  <si>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</si>
  <si>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</si>
  <si>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</si>
  <si>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</si>
  <si>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</si>
  <si>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</si>
  <si>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</si>
  <si>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</si>
  <si>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</si>
  <si>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</si>
  <si>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</si>
  <si>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</si>
  <si>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</si>
  <si>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</si>
  <si>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</si>
  <si>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</si>
  <si>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</si>
  <si>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</si>
  <si>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</si>
  <si>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</si>
  <si>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</si>
  <si>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</si>
  <si>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</si>
  <si>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</si>
  <si>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</si>
  <si>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</si>
  <si>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</si>
  <si>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</si>
  <si>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</si>
  <si>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</si>
  <si>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</si>
  <si>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</si>
  <si>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</si>
  <si>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</si>
  <si>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</si>
  <si>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</si>
  <si>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</si>
  <si>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</si>
  <si>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</si>
  <si>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</si>
  <si>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</si>
  <si>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</si>
  <si>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</si>
  <si>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</si>
  <si>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</si>
  <si>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</si>
  <si>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</si>
  <si>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</si>
  <si>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</si>
  <si>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</si>
  <si>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</si>
  <si>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</si>
  <si>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</si>
  <si>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</si>
  <si>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</si>
  <si>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</si>
  <si>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</si>
  <si>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</si>
  <si>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</si>
  <si>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</si>
  <si>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</si>
  <si>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</si>
  <si>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</si>
  <si>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</si>
  <si>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</si>
  <si>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</si>
  <si>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</si>
  <si>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</si>
  <si>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</si>
  <si>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</si>
  <si>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</si>
  <si>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</si>
  <si>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</si>
  <si>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</si>
  <si>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</si>
  <si>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</si>
  <si>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</si>
  <si>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</si>
  <si>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</si>
  <si>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</si>
  <si>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</si>
  <si>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</si>
  <si>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</si>
  <si>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</si>
  <si>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</si>
  <si>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</si>
  <si>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</si>
  <si>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</si>
  <si>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</si>
  <si>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</si>
  <si>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</si>
  <si>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</si>
  <si>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</si>
  <si>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</si>
  <si>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</si>
  <si>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</si>
  <si>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</si>
  <si>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</si>
  <si>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</si>
  <si>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</si>
  <si>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</si>
  <si>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</si>
  <si>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</si>
  <si>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</si>
  <si>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</si>
  <si>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</si>
  <si>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</si>
  <si>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</si>
  <si>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</si>
  <si>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</si>
  <si>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</si>
  <si>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</si>
  <si>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</si>
  <si>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</si>
  <si>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</si>
  <si>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</si>
  <si>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</si>
  <si>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</si>
  <si>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</si>
  <si>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</si>
  <si>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</si>
  <si>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</si>
  <si>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</si>
  <si>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</si>
  <si>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</si>
  <si>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</si>
  <si>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</si>
  <si>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</si>
  <si>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</si>
  <si>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</si>
  <si>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</si>
  <si>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</si>
  <si>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</si>
  <si>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</si>
  <si>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</si>
  <si>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</si>
  <si>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</si>
  <si>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</si>
  <si>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</si>
  <si>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</si>
  <si>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</si>
  <si>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</si>
  <si>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</si>
  <si>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</si>
  <si>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</si>
  <si>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</si>
  <si>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</si>
  <si>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</si>
  <si>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</si>
  <si>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</si>
  <si>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</si>
  <si>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</si>
  <si>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</si>
  <si>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</si>
  <si>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</si>
  <si>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</si>
  <si>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</si>
  <si>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</si>
  <si>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</si>
  <si>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</si>
  <si>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</si>
  <si>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</si>
  <si>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</si>
  <si>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</si>
  <si>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</si>
  <si>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</si>
  <si>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</si>
  <si>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</si>
  <si>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</si>
  <si>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</si>
  <si>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</si>
  <si>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</si>
  <si>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</si>
  <si>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</si>
  <si>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</si>
  <si>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</si>
  <si>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</si>
  <si>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</si>
  <si>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</si>
  <si>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</si>
  <si>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</si>
  <si>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</si>
  <si>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</si>
  <si>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</si>
  <si>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</si>
  <si>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</si>
  <si>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</si>
  <si>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</si>
  <si>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</si>
  <si>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</si>
  <si>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</si>
  <si>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</si>
  <si>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</si>
  <si>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</si>
  <si>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</si>
  <si>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</si>
  <si>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</si>
  <si>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</si>
  <si>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</si>
  <si>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</si>
  <si>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</si>
  <si>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</si>
  <si>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</si>
  <si>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</si>
  <si>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</si>
  <si>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</si>
  <si>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</si>
  <si>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</si>
  <si>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</si>
  <si>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</si>
  <si>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</si>
  <si>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</si>
  <si>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</si>
  <si>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</si>
  <si>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</si>
  <si>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</si>
  <si>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</si>
  <si>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</si>
  <si>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</si>
  <si>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</si>
  <si>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</si>
  <si>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</si>
  <si>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</si>
  <si>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</si>
  <si>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</si>
  <si>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</si>
  <si>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</si>
  <si>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</si>
  <si>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</si>
  <si>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</si>
  <si>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</si>
  <si>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</si>
  <si>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</si>
  <si>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</si>
  <si>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</si>
  <si>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</si>
  <si>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</si>
  <si>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</si>
  <si>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</si>
  <si>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</si>
  <si>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</si>
  <si>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</si>
  <si>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</si>
  <si>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</si>
  <si>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</si>
  <si>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</si>
  <si>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</si>
  <si>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</si>
  <si>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</si>
  <si>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</si>
  <si>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</si>
  <si>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</si>
  <si>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</si>
  <si>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</si>
  <si>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</si>
  <si>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</si>
  <si>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</si>
  <si>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</si>
  <si>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</si>
  <si>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</si>
  <si>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</si>
  <si>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</si>
  <si>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</si>
  <si>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</si>
  <si>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</si>
  <si>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</si>
  <si>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</si>
  <si>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</si>
  <si>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</si>
  <si>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</si>
  <si>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</si>
  <si>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</si>
  <si>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</si>
  <si>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</si>
  <si>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</si>
  <si>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</si>
  <si>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</si>
  <si>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</si>
  <si>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</si>
  <si>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</si>
  <si>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</si>
  <si>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</si>
  <si>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</si>
  <si>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</si>
  <si>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</si>
  <si>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</si>
  <si>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</si>
  <si>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</si>
  <si>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</si>
  <si>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</si>
  <si>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</si>
  <si>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</si>
  <si>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</si>
  <si>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</si>
  <si>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</si>
  <si>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</si>
  <si>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</si>
  <si>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</si>
  <si>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</si>
  <si>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</si>
  <si>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</si>
  <si>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</si>
  <si>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</si>
  <si>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</si>
  <si>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</si>
  <si>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</si>
  <si>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</si>
  <si>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</si>
  <si>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</si>
  <si>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</si>
  <si>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</si>
  <si>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</si>
  <si>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</si>
  <si>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</si>
  <si>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</si>
  <si>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</si>
  <si>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</si>
  <si>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</si>
  <si>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</si>
  <si>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</si>
  <si>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</si>
  <si>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</si>
  <si>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</si>
  <si>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</si>
  <si>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</si>
  <si>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</si>
  <si>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</si>
  <si>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</si>
  <si>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</si>
  <si>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</si>
  <si>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</si>
  <si>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</si>
  <si>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</si>
  <si>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</si>
  <si>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</si>
  <si>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</si>
  <si>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</si>
  <si>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</si>
  <si>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</si>
  <si>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</si>
  <si>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</si>
  <si>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</si>
  <si>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</si>
  <si>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</si>
  <si>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</si>
  <si>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</si>
  <si>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</si>
  <si>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</si>
  <si>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</si>
  <si>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</si>
  <si>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</si>
  <si>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</si>
  <si>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</si>
  <si>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</si>
  <si>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</si>
  <si>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</si>
  <si>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</si>
  <si>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</si>
  <si>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</si>
  <si>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</si>
  <si>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</si>
  <si>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</si>
  <si>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</si>
  <si>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</si>
  <si>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</si>
  <si>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</si>
  <si>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</si>
  <si>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</si>
  <si>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</si>
  <si>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</si>
  <si>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</si>
  <si>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</si>
  <si>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</si>
  <si>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</si>
  <si>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</si>
  <si>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</si>
  <si>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</si>
  <si>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</si>
  <si>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</si>
  <si>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</si>
  <si>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</si>
  <si>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</si>
  <si>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</si>
  <si>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</si>
  <si>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</si>
  <si>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</si>
  <si>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</si>
  <si>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</si>
  <si>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</si>
  <si>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</si>
  <si>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</si>
  <si>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</si>
  <si>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</si>
  <si>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</si>
  <si>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</si>
  <si>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</si>
  <si>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</si>
  <si>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</si>
  <si>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</si>
  <si>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</si>
  <si>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</si>
  <si>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</si>
  <si>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</si>
  <si>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</si>
  <si>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</si>
  <si>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</si>
  <si>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</si>
  <si>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</si>
  <si>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</si>
  <si>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</si>
  <si>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</si>
  <si>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</si>
  <si>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</si>
  <si>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</si>
  <si>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</si>
  <si>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</si>
  <si>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</si>
  <si>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</si>
  <si>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</si>
  <si>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</si>
  <si>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</si>
  <si>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</si>
  <si>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</si>
  <si>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</si>
  <si>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</si>
  <si>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</si>
  <si>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</si>
  <si>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</si>
  <si>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</si>
  <si>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</si>
  <si>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</si>
  <si>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</si>
  <si>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</si>
  <si>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</si>
  <si>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</si>
  <si>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</si>
  <si>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</si>
  <si>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</si>
  <si>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</si>
  <si>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</si>
  <si>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</si>
  <si>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</si>
  <si>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</si>
  <si>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</si>
  <si>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</si>
  <si>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</si>
  <si>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</si>
  <si>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</si>
  <si>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</si>
  <si>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</si>
  <si>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</si>
  <si>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</si>
  <si>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</si>
  <si>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</si>
  <si>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</si>
  <si>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</si>
  <si>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</si>
  <si>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</si>
  <si>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</si>
  <si>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</si>
  <si>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</si>
  <si>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</si>
  <si>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</si>
  <si>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</si>
  <si>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</si>
  <si>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</si>
  <si>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</si>
  <si>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</si>
  <si>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</si>
  <si>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</si>
  <si>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</si>
  <si>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</si>
  <si>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</si>
  <si>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</si>
  <si>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</si>
  <si>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</si>
  <si>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</si>
  <si>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</si>
  <si>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</si>
  <si>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</si>
  <si>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</si>
  <si>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</si>
  <si>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</si>
  <si>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</si>
  <si>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</si>
  <si>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</si>
  <si>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</si>
  <si>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</si>
  <si>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</si>
  <si>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</si>
  <si>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</si>
  <si>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</si>
  <si>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</si>
  <si>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</si>
  <si>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</si>
  <si>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</si>
  <si>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</si>
  <si>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</si>
  <si>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</si>
  <si>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</si>
  <si>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</si>
  <si>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</si>
  <si>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</si>
  <si>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</si>
  <si>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</si>
  <si>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</si>
  <si>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</si>
  <si>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</si>
  <si>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</si>
  <si>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</si>
  <si>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</si>
  <si>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</si>
  <si>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</si>
  <si>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</si>
  <si>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</si>
  <si>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</si>
  <si>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</si>
  <si>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</si>
  <si>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</si>
  <si>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</si>
  <si>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</si>
  <si>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</si>
  <si>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</si>
  <si>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</si>
  <si>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</si>
  <si>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</si>
  <si>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</si>
  <si>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</si>
  <si>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</si>
  <si>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</si>
  <si>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</si>
  <si>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</si>
  <si>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</si>
  <si>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</si>
  <si>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</si>
  <si>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</si>
  <si>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</si>
  <si>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</si>
  <si>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</si>
  <si>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</si>
  <si>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</si>
  <si>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</si>
  <si>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</si>
  <si>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</si>
  <si>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</si>
  <si>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</si>
  <si>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</si>
  <si>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</si>
  <si>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</si>
  <si>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</si>
  <si>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</si>
  <si>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</si>
  <si>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</si>
  <si>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</si>
  <si>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</si>
  <si>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</si>
  <si>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</si>
  <si>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</si>
  <si>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</si>
  <si>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</si>
  <si>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</si>
  <si>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</si>
  <si>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</si>
  <si>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</si>
  <si>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</si>
  <si>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</si>
  <si>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</si>
  <si>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</si>
  <si>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</si>
  <si>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</si>
  <si>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</si>
  <si>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</si>
  <si>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</si>
  <si>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</si>
  <si>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</si>
  <si>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</si>
  <si>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</si>
  <si>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</si>
  <si>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</si>
  <si>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</si>
  <si>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</si>
  <si>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</si>
  <si>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</si>
  <si>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</si>
  <si>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</si>
  <si>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</si>
  <si>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</si>
  <si>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</si>
  <si>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</si>
  <si>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</si>
  <si>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</si>
  <si>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</si>
  <si>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</si>
  <si>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</si>
  <si>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</si>
  <si>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</si>
  <si>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</si>
  <si>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</si>
  <si>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</si>
  <si>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</si>
  <si>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</si>
  <si>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</si>
  <si>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</si>
  <si>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</si>
  <si>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</si>
  <si>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</si>
  <si>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</si>
  <si>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</si>
  <si>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</si>
  <si>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</si>
  <si>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</si>
  <si>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</si>
  <si>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</si>
  <si>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</si>
  <si>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</si>
  <si>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</si>
  <si>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</si>
  <si>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</si>
  <si>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</si>
  <si>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</si>
  <si>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</si>
  <si>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</si>
  <si>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</si>
  <si>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</si>
  <si>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</si>
  <si>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</si>
  <si>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</si>
  <si>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</si>
  <si>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</si>
  <si>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</si>
  <si>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</si>
  <si>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</si>
  <si>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</si>
  <si>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</si>
  <si>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</si>
  <si>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</si>
  <si>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</si>
  <si>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</si>
  <si>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</si>
  <si>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</si>
  <si>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</si>
  <si>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</si>
  <si>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</si>
  <si>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</si>
  <si>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</si>
  <si>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</si>
  <si>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</si>
  <si>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</si>
  <si>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</si>
  <si>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</si>
  <si>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</si>
  <si>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</si>
  <si>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</si>
  <si>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</si>
  <si>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</si>
  <si>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</si>
  <si>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</si>
  <si>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</si>
  <si>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</si>
  <si>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</si>
  <si>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</si>
  <si>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</si>
  <si>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</si>
  <si>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</si>
  <si>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</si>
  <si>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</si>
  <si>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</si>
  <si>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</si>
  <si>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</si>
  <si>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</si>
  <si>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</si>
  <si>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</si>
  <si>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</si>
  <si>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</si>
  <si>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</si>
  <si>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</si>
  <si>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</si>
  <si>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</si>
  <si>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</si>
  <si>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</si>
  <si>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</si>
  <si>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</si>
  <si>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</si>
  <si>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</si>
  <si>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</si>
  <si>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</si>
  <si>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</si>
  <si>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</si>
  <si>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</si>
  <si>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</si>
  <si>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</si>
  <si>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</si>
  <si>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</si>
  <si>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</si>
  <si>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</si>
  <si>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</si>
  <si>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</si>
  <si>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</si>
  <si>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</si>
  <si>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</si>
  <si>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</si>
  <si>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</si>
  <si>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</si>
  <si>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</si>
  <si>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</si>
  <si>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</si>
  <si>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</si>
  <si>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</si>
  <si>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</si>
  <si>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</si>
  <si>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</si>
  <si>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</si>
  <si>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</si>
  <si>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</si>
  <si>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</si>
  <si>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</si>
  <si>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</si>
  <si>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</si>
  <si>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</si>
  <si>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</si>
  <si>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</si>
  <si>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</si>
  <si>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</si>
  <si>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</si>
  <si>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</si>
  <si>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</si>
  <si>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</si>
  <si>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</si>
  <si>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</si>
  <si>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</si>
  <si>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</si>
  <si>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</si>
  <si>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</si>
  <si>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</si>
  <si>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</si>
  <si>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</si>
  <si>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</si>
  <si>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</si>
  <si>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</si>
  <si>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</si>
  <si>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</si>
  <si>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</si>
  <si>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</si>
  <si>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</si>
  <si>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</si>
  <si>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</si>
  <si>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</si>
  <si>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</si>
  <si>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</si>
  <si>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</si>
  <si>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</si>
  <si>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</si>
  <si>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</si>
  <si>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</si>
  <si>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</si>
  <si>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</si>
  <si>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</si>
  <si>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</si>
  <si>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</si>
  <si>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</si>
  <si>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</si>
  <si>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</si>
  <si>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</si>
  <si>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</si>
  <si>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</si>
  <si>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</si>
  <si>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</si>
  <si>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</si>
  <si>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</si>
  <si>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</si>
  <si>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</si>
  <si>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</si>
  <si>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</si>
  <si>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</si>
  <si>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</si>
  <si>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</si>
  <si>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</si>
  <si>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</si>
  <si>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</si>
  <si>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</si>
  <si>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</si>
  <si>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</si>
  <si>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</si>
  <si>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</si>
  <si>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</si>
  <si>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</si>
  <si>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</si>
  <si>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</si>
  <si>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</si>
  <si>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</si>
  <si>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</si>
  <si>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</si>
  <si>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</si>
  <si>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</si>
  <si>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</si>
  <si>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</si>
  <si>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</si>
  <si>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</si>
  <si>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</si>
  <si>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</si>
  <si>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</si>
  <si>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</si>
  <si>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</si>
  <si>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</si>
  <si>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</si>
  <si>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</si>
  <si>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</si>
  <si>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</si>
  <si>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</si>
  <si>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</si>
  <si>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</si>
  <si>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</si>
  <si>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</si>
  <si>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</si>
  <si>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</si>
  <si>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</si>
  <si>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</si>
  <si>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</si>
  <si>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</si>
  <si>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</si>
  <si>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</si>
  <si>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</si>
  <si>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</si>
  <si>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</si>
  <si>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</si>
  <si>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</si>
  <si>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</si>
  <si>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</si>
  <si>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</si>
  <si>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</si>
  <si>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</si>
  <si>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</si>
  <si>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</si>
  <si>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</si>
  <si>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</si>
  <si>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</si>
  <si>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</si>
  <si>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</si>
  <si>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</si>
  <si>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</si>
  <si>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</si>
  <si>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</si>
  <si>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</si>
  <si>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</si>
  <si>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</si>
  <si>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</si>
  <si>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</si>
  <si>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</si>
  <si>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</si>
  <si>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</si>
  <si>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</si>
  <si>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</si>
  <si>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</si>
  <si>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</si>
  <si>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</si>
  <si>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</si>
  <si>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</si>
  <si>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</si>
  <si>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</si>
  <si>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</si>
  <si>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</si>
  <si>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</si>
  <si>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</si>
  <si>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</si>
  <si>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</si>
  <si>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</si>
  <si>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</si>
  <si>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</si>
  <si>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</si>
  <si>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</si>
  <si>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</si>
  <si>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</si>
  <si>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</si>
  <si>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</si>
  <si>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</si>
  <si>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</si>
  <si>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</si>
  <si>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</si>
  <si>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</si>
  <si>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</si>
  <si>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</si>
  <si>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</si>
  <si>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</si>
  <si>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</si>
  <si>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</si>
  <si>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</si>
  <si>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</si>
  <si>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</si>
  <si>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</si>
  <si>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</si>
  <si>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</si>
  <si>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</si>
  <si>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</si>
  <si>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</si>
  <si>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</si>
  <si>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</si>
  <si>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</si>
  <si>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</si>
  <si>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</si>
  <si>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</si>
  <si>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</si>
  <si>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</si>
  <si>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</si>
  <si>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</si>
  <si>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</si>
  <si>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</si>
  <si>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</si>
  <si>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</si>
  <si>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</si>
  <si>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</si>
  <si>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</si>
  <si>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</si>
  <si>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</si>
  <si>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</si>
  <si>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</si>
  <si>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</si>
  <si>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</si>
  <si>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</si>
  <si>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</si>
  <si>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</si>
  <si>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</si>
  <si>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</si>
  <si>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</si>
  <si>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</si>
  <si>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</si>
  <si>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</si>
  <si>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</si>
  <si>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</si>
  <si>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</si>
  <si>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</si>
  <si>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</si>
  <si>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</si>
  <si>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</si>
  <si>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</si>
  <si>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</si>
  <si>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</si>
  <si>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</si>
  <si>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</si>
  <si>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</si>
  <si>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</si>
  <si>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</si>
  <si>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</si>
  <si>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</si>
  <si>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</si>
  <si>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</si>
  <si>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</si>
  <si>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</si>
  <si>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</si>
  <si>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</si>
  <si>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</si>
  <si>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</si>
  <si>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</si>
  <si>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</si>
  <si>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</si>
  <si>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</si>
  <si>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</si>
  <si>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</si>
  <si>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</si>
  <si>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</si>
  <si>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</si>
  <si>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</si>
  <si>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</si>
  <si>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</si>
  <si>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</si>
  <si>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</si>
  <si>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</si>
  <si>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</si>
  <si>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</si>
  <si>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</si>
  <si>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</si>
  <si>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</si>
  <si>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</si>
  <si>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</si>
  <si>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</si>
  <si>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</si>
  <si>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</si>
  <si>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</si>
  <si>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</si>
  <si>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</si>
  <si>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</si>
  <si>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</si>
  <si>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</si>
  <si>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</si>
  <si>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</si>
  <si>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</si>
  <si>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</si>
  <si>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</si>
  <si>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</si>
  <si>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</si>
  <si>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</si>
  <si>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</si>
  <si>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</si>
  <si>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</si>
  <si>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</si>
  <si>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</si>
  <si>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</si>
  <si>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</si>
  <si>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</si>
  <si>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</si>
  <si>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</si>
  <si>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</si>
  <si>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</si>
  <si>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</si>
  <si>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</si>
  <si>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</si>
  <si>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</si>
  <si>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</si>
  <si>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</si>
  <si>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</si>
  <si>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</si>
  <si>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</si>
  <si>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</si>
  <si>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</si>
  <si>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</si>
  <si>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</si>
  <si>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</si>
  <si>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</si>
  <si>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</si>
  <si>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</si>
  <si>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</si>
  <si>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</si>
  <si>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</si>
  <si>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</si>
  <si>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</si>
  <si>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</si>
  <si>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</si>
  <si>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</si>
  <si>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</si>
  <si>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</si>
  <si>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</si>
  <si>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</si>
  <si>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</si>
  <si>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</si>
  <si>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</si>
  <si>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</si>
  <si>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</si>
  <si>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</si>
  <si>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</si>
  <si>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</si>
  <si>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</si>
  <si>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</si>
  <si>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</si>
  <si>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</si>
  <si>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</si>
  <si>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</si>
  <si>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</si>
  <si>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</si>
  <si>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</si>
  <si>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</si>
  <si>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</si>
  <si>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</si>
  <si>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</si>
  <si>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</si>
  <si>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</si>
  <si>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</si>
  <si>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</si>
  <si>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</si>
  <si>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</si>
  <si>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</si>
  <si>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</si>
  <si>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</si>
  <si>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</si>
  <si>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</si>
  <si>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</si>
  <si>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</si>
  <si>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</si>
  <si>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</si>
  <si>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</si>
  <si>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</si>
  <si>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</si>
  <si>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</si>
  <si>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</si>
  <si>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</si>
  <si>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</si>
  <si>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</si>
  <si>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</si>
  <si>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</si>
  <si>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</si>
  <si>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</si>
  <si>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</si>
  <si>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</si>
  <si>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</si>
  <si>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</si>
  <si>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</si>
  <si>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</si>
  <si>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</si>
  <si>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</si>
  <si>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</si>
  <si>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</si>
  <si>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</si>
  <si>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</si>
  <si>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</si>
  <si>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</si>
  <si>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</si>
  <si>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</si>
  <si>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</si>
  <si>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</si>
  <si>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</si>
  <si>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</si>
  <si>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</si>
  <si>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</si>
  <si>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</si>
  <si>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</si>
  <si>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</si>
  <si>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</si>
  <si>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</si>
  <si>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</si>
  <si>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</si>
  <si>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</si>
  <si>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</si>
  <si>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</si>
  <si>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</si>
  <si>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</si>
  <si>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</si>
  <si>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</si>
  <si>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</si>
  <si>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</si>
  <si>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</si>
  <si>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</si>
  <si>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</si>
  <si>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</si>
  <si>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</si>
  <si>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</si>
  <si>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</si>
  <si>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</si>
  <si>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</si>
  <si>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</si>
  <si>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</si>
  <si>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</si>
  <si>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</si>
  <si>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</si>
  <si>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</si>
  <si>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</si>
  <si>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</si>
  <si>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</si>
  <si>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</si>
  <si>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</si>
  <si>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</si>
  <si>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</si>
  <si>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</si>
  <si>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</si>
  <si>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</si>
  <si>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</si>
  <si>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</si>
  <si>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</si>
  <si>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</si>
  <si>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</si>
  <si>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</si>
  <si>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</si>
  <si>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</si>
  <si>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</si>
  <si>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</si>
  <si>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</si>
  <si>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</si>
  <si>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</si>
  <si>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</si>
  <si>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</si>
  <si>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</si>
  <si>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</si>
  <si>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</si>
  <si>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</si>
  <si>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</si>
  <si>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</si>
  <si>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</si>
  <si>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</si>
  <si>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</si>
  <si>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</si>
  <si>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</si>
  <si>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</si>
  <si>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</si>
  <si>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</si>
  <si>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</si>
  <si>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</si>
  <si>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</si>
  <si>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</si>
  <si>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</si>
  <si>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</si>
  <si>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</si>
  <si>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</si>
  <si>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</si>
  <si>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</si>
  <si>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</si>
  <si>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</si>
  <si>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</si>
  <si>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</si>
  <si>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</si>
  <si>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</si>
  <si>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</si>
  <si>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</si>
  <si>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</si>
  <si>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</si>
  <si>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</si>
  <si>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</si>
  <si>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</si>
  <si>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</si>
  <si>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</si>
  <si>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</si>
  <si>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</si>
  <si>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</si>
  <si>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</si>
  <si>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</si>
  <si>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</si>
  <si>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</si>
  <si>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</si>
  <si>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</si>
  <si>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</si>
  <si>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</si>
  <si>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</si>
  <si>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</si>
  <si>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</si>
  <si>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</si>
  <si>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</si>
  <si>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</si>
  <si>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</si>
  <si>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</si>
  <si>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</si>
  <si>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</si>
  <si>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</si>
  <si>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</si>
  <si>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</si>
  <si>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</si>
  <si>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</si>
  <si>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</si>
  <si>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</si>
  <si>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</si>
  <si>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</si>
  <si>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</si>
  <si>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</si>
  <si>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</si>
  <si>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</si>
  <si>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</si>
  <si>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</si>
  <si>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</si>
  <si>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</si>
  <si>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</si>
  <si>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</si>
  <si>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</si>
  <si>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</si>
  <si>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</si>
  <si>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</si>
  <si>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</si>
  <si>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</si>
  <si>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</si>
  <si>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</si>
  <si>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</si>
  <si>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</si>
  <si>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</si>
  <si>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</si>
  <si>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</si>
  <si>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</si>
  <si>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</si>
  <si>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</si>
  <si>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</si>
  <si>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</si>
  <si>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</si>
  <si>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</si>
  <si>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</si>
  <si>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</si>
  <si>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</si>
  <si>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</si>
  <si>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</si>
  <si>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</si>
  <si>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</si>
  <si>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</si>
  <si>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</si>
  <si>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</si>
  <si>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</si>
  <si>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</si>
  <si>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</si>
  <si>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</si>
  <si>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</si>
  <si>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</si>
  <si>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</si>
  <si>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</si>
  <si>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</si>
  <si>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</si>
  <si>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</si>
  <si>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</si>
  <si>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</si>
  <si>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</si>
  <si>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</si>
  <si>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</si>
  <si>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</si>
  <si>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</si>
  <si>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</si>
  <si>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</si>
  <si>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</si>
  <si>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</si>
  <si>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</si>
  <si>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</si>
  <si>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</si>
  <si>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</si>
  <si>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</si>
  <si>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</si>
  <si>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</si>
  <si>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</si>
  <si>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</si>
  <si>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</si>
  <si>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</si>
  <si>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</si>
  <si>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</si>
  <si>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</si>
  <si>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</si>
  <si>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</si>
  <si>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</si>
  <si>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</si>
  <si>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</si>
  <si>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</si>
  <si>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</si>
  <si>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</si>
  <si>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</si>
  <si>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</si>
  <si>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</si>
  <si>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</si>
  <si>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</si>
  <si>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</si>
  <si>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</si>
  <si>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</si>
  <si>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</si>
  <si>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</si>
  <si>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</si>
  <si>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</si>
  <si>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</si>
  <si>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</si>
  <si>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</si>
  <si>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</si>
  <si>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</si>
  <si>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</si>
  <si>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</si>
  <si>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</si>
  <si>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</si>
  <si>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</si>
  <si>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</si>
  <si>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</si>
  <si>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</si>
  <si>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</si>
  <si>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</si>
  <si>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</si>
  <si>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</si>
  <si>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</si>
  <si>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</si>
  <si>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</si>
  <si>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</si>
  <si>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</si>
  <si>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</si>
  <si>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</si>
  <si>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</si>
  <si>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</si>
  <si>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</si>
  <si>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</si>
  <si>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</si>
  <si>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</si>
  <si>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</si>
  <si>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</si>
  <si>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</si>
  <si>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</si>
  <si>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</si>
  <si>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</si>
  <si>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</si>
  <si>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</si>
  <si>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</si>
  <si>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</si>
  <si>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</si>
  <si>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</si>
  <si>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</si>
  <si>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</si>
  <si>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</si>
  <si>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</si>
  <si>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</si>
  <si>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</si>
  <si>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</si>
  <si>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</si>
  <si>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</si>
  <si>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</si>
  <si>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</si>
  <si>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</si>
  <si>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</si>
  <si>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</si>
  <si>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</si>
  <si>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</si>
  <si>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</si>
  <si>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</si>
  <si>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</si>
  <si>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</si>
  <si>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</si>
  <si>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</si>
  <si>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</si>
  <si>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</si>
  <si>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</si>
  <si>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</si>
  <si>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</si>
  <si>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</si>
  <si>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</si>
  <si>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</si>
  <si>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</si>
  <si>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</si>
  <si>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</si>
  <si>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</si>
  <si>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</si>
  <si>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</si>
  <si>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</si>
  <si>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</si>
  <si>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</si>
  <si>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</si>
  <si>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</si>
  <si>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</si>
  <si>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</si>
  <si>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</si>
  <si>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</si>
  <si>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</si>
  <si>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</si>
  <si>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</si>
  <si>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</si>
  <si>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</si>
  <si>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</si>
  <si>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</si>
  <si>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</si>
  <si>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</si>
  <si>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</si>
  <si>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</si>
  <si>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</si>
  <si>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</si>
  <si>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</si>
  <si>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</si>
  <si>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</si>
  <si>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</si>
  <si>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</si>
  <si>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</si>
  <si>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</si>
  <si>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</si>
  <si>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</si>
  <si>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</si>
  <si>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</si>
  <si>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</si>
  <si>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</si>
  <si>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</si>
  <si>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</si>
  <si>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</si>
  <si>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</si>
  <si>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</si>
  <si>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</si>
  <si>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</si>
  <si>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</si>
  <si>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</si>
  <si>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</si>
  <si>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</si>
  <si>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</si>
  <si>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</si>
  <si>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</si>
  <si>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</si>
  <si>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</si>
  <si>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</si>
  <si>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</si>
  <si>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</si>
  <si>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</si>
  <si>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</si>
  <si>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</si>
  <si>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</si>
  <si>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</si>
  <si>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</si>
  <si>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</si>
  <si>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</si>
  <si>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</si>
  <si>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</si>
  <si>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</si>
  <si>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</si>
  <si>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</si>
  <si>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</si>
  <si>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</si>
  <si>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</si>
  <si>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</si>
  <si>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</si>
  <si>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</si>
  <si>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</si>
  <si>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</si>
  <si>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</si>
  <si>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</si>
  <si>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</si>
  <si>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</si>
  <si>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</si>
  <si>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</si>
  <si>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</si>
  <si>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</si>
  <si>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</si>
  <si>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</si>
  <si>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</si>
  <si>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</si>
  <si>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</si>
  <si>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</si>
  <si>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</si>
  <si>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</si>
  <si>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</si>
  <si>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</si>
  <si>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</si>
  <si>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</si>
  <si>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</si>
  <si>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</si>
  <si>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</si>
  <si>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</si>
  <si>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</si>
  <si>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</si>
  <si>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</si>
  <si>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</si>
  <si>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</si>
  <si>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</si>
  <si>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</si>
  <si>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</si>
  <si>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</si>
  <si>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</si>
  <si>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</si>
  <si>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</si>
  <si>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</si>
  <si>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</si>
  <si>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</si>
  <si>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</si>
  <si>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</si>
  <si>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</si>
  <si>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</si>
  <si>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</si>
  <si>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</si>
  <si>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</si>
  <si>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</si>
  <si>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</si>
  <si>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</si>
  <si>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</si>
  <si>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</si>
  <si>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</si>
  <si>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</si>
  <si>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</si>
  <si>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</si>
  <si>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</si>
  <si>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</si>
  <si>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</si>
  <si>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</si>
  <si>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</si>
  <si>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</si>
  <si>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</si>
  <si>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</si>
  <si>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</si>
  <si>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</si>
  <si>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</si>
  <si>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</si>
  <si>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</si>
  <si>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</si>
  <si>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</si>
  <si>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</si>
  <si>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</si>
  <si>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</si>
  <si>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</si>
  <si>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</si>
  <si>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</si>
  <si>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</si>
  <si>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</si>
  <si>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</si>
  <si>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</si>
  <si>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</si>
  <si>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</si>
  <si>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</si>
  <si>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</si>
  <si>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</si>
  <si>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</si>
  <si>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</si>
  <si>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</si>
  <si>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</si>
  <si>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</si>
  <si>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</si>
  <si>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</si>
  <si>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</si>
  <si>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</si>
  <si>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</si>
  <si>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</si>
  <si>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</si>
  <si>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</si>
  <si>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</si>
  <si>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</si>
  <si>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</si>
  <si>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</si>
  <si>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</si>
  <si>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</si>
  <si>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</si>
  <si>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</si>
  <si>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</si>
  <si>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</si>
  <si>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</si>
  <si>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</si>
  <si>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</si>
  <si>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</si>
  <si>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</si>
  <si>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</si>
  <si>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</si>
  <si>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</si>
  <si>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</si>
  <si>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</si>
  <si>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</si>
  <si>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</si>
  <si>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</si>
  <si>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</si>
  <si>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</si>
  <si>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</si>
  <si>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</si>
  <si>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</si>
  <si>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</si>
  <si>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</si>
  <si>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</si>
  <si>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</si>
  <si>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</si>
  <si>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</si>
  <si>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</si>
  <si>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</si>
  <si>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</si>
  <si>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</si>
  <si>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</si>
  <si>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</si>
  <si>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</si>
  <si>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</si>
  <si>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</si>
  <si>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</si>
  <si>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</si>
  <si>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</si>
  <si>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</si>
  <si>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</si>
  <si>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</si>
  <si>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</si>
  <si>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</si>
  <si>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</si>
  <si>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</si>
  <si>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</si>
  <si>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</si>
  <si>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</si>
  <si>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</si>
  <si>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</si>
  <si>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</si>
  <si>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</si>
  <si>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</si>
  <si>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</si>
  <si>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</si>
  <si>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</si>
  <si>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</si>
  <si>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</si>
  <si>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</si>
  <si>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</si>
  <si>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</si>
  <si>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</si>
  <si>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</si>
  <si>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</si>
  <si>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</si>
  <si>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</si>
  <si>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</si>
  <si>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</si>
  <si>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</si>
  <si>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</si>
  <si>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</si>
  <si>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</si>
  <si>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</si>
  <si>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</si>
  <si>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</si>
  <si>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</si>
  <si>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</si>
  <si>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</si>
  <si>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</si>
  <si>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</si>
  <si>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</si>
  <si>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</si>
  <si>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</si>
  <si>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</si>
  <si>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</si>
  <si>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</si>
  <si>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</si>
  <si>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</si>
  <si>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</si>
  <si>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</si>
  <si>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</si>
  <si>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</si>
  <si>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</si>
  <si>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</si>
  <si>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</si>
  <si>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</si>
  <si>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</si>
  <si>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</si>
  <si>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</si>
  <si>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</si>
  <si>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</si>
  <si>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</si>
  <si>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</si>
  <si>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</si>
  <si>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</si>
  <si>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</si>
  <si>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</si>
  <si>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</si>
  <si>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</si>
  <si>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</si>
  <si>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</si>
  <si>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</si>
  <si>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</si>
  <si>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</si>
  <si>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</si>
  <si>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</si>
  <si>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</si>
  <si>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</si>
  <si>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</si>
  <si>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</si>
  <si>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</si>
  <si>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</si>
  <si>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</si>
  <si>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</si>
  <si>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</si>
  <si>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</si>
  <si>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</si>
  <si>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</si>
  <si>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</si>
  <si>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</si>
  <si>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</si>
  <si>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</si>
  <si>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</si>
  <si>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</si>
  <si>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</si>
  <si>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</si>
  <si>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</si>
  <si>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</si>
  <si>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</si>
  <si>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</si>
  <si>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</si>
  <si>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</si>
  <si>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</si>
  <si>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</si>
  <si>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</si>
  <si>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</si>
  <si>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</si>
  <si>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</si>
  <si>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</si>
  <si>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</si>
  <si>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</si>
  <si>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</si>
  <si>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</si>
  <si>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</si>
  <si>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</si>
  <si>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</si>
  <si>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</si>
  <si>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</si>
  <si>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</si>
  <si>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</si>
  <si>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</si>
  <si>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</si>
  <si>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</si>
  <si>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</si>
  <si>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</si>
  <si>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</si>
  <si>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</si>
  <si>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</si>
  <si>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</si>
  <si>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</si>
  <si>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</si>
  <si>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</si>
  <si>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</si>
  <si>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</si>
  <si>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</si>
  <si>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</si>
  <si>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</si>
  <si>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</si>
  <si>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</si>
  <si>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</si>
  <si>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</si>
  <si>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</si>
  <si>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</si>
  <si>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</si>
  <si>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</si>
  <si>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</si>
  <si>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</si>
  <si>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</si>
  <si>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</si>
  <si>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</si>
  <si>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</si>
  <si>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</si>
  <si>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</si>
  <si>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</si>
  <si>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</si>
  <si>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</si>
  <si>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</si>
  <si>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</si>
  <si>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</si>
  <si>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</si>
  <si>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</si>
  <si>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</si>
  <si>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</si>
  <si>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</si>
  <si>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</si>
  <si>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</si>
  <si>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</si>
  <si>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</si>
  <si>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</si>
  <si>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</si>
  <si>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</si>
  <si>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</si>
  <si>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</si>
  <si>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</si>
  <si>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</si>
  <si>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</si>
  <si>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</si>
  <si>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</si>
  <si>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</si>
  <si>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</si>
  <si>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</si>
  <si>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</si>
  <si>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</si>
  <si>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</si>
  <si>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</si>
  <si>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</si>
  <si>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</si>
  <si>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</si>
  <si>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</si>
  <si>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</si>
  <si>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</si>
  <si>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</si>
  <si>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</si>
  <si>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</si>
  <si>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</si>
  <si>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</si>
  <si>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</si>
  <si>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</si>
  <si>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</si>
  <si>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</si>
  <si>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</si>
  <si>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</si>
  <si>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</si>
  <si>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</si>
  <si>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</si>
  <si>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</si>
  <si>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</si>
  <si>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</si>
  <si>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</si>
  <si>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</si>
  <si>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</si>
  <si>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</si>
  <si>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</si>
  <si>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</si>
  <si>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</si>
  <si>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</si>
  <si>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</si>
  <si>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</si>
  <si>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</si>
  <si>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</si>
  <si>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</si>
  <si>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</si>
  <si>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</si>
  <si>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</si>
  <si>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</si>
  <si>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</si>
  <si>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</si>
  <si>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</si>
  <si>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</si>
  <si>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</si>
  <si>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</si>
  <si>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</si>
  <si>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</si>
  <si>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</si>
  <si>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</si>
  <si>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</si>
  <si>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</si>
  <si>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</si>
  <si>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</si>
  <si>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</si>
  <si>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</si>
  <si>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</si>
  <si>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</si>
  <si>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</si>
  <si>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</si>
  <si>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</si>
  <si>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</si>
  <si>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</si>
  <si>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</si>
  <si>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</si>
  <si>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</si>
  <si>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</si>
  <si>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</si>
  <si>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</si>
  <si>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</si>
  <si>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</si>
  <si>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</si>
  <si>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</si>
  <si>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</si>
  <si>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</si>
  <si>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</si>
  <si>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</si>
  <si>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</si>
  <si>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</si>
  <si>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</si>
  <si>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</si>
  <si>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</si>
  <si>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</si>
  <si>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</si>
  <si>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</si>
  <si>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</si>
  <si>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</si>
  <si>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</si>
  <si>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</si>
  <si>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</si>
  <si>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</si>
  <si>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</si>
  <si>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</si>
  <si>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</si>
  <si>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</si>
  <si>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</si>
  <si>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</si>
  <si>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</si>
  <si>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</si>
  <si>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</si>
  <si>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</si>
  <si>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</si>
  <si>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</si>
  <si>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</si>
  <si>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</si>
  <si>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</si>
  <si>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</si>
  <si>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</si>
  <si>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</si>
  <si>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</si>
  <si>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</si>
  <si>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</si>
  <si>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</si>
  <si>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</si>
  <si>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</si>
  <si>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</si>
  <si>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</si>
  <si>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</si>
  <si>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</si>
  <si>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</si>
  <si>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</si>
  <si>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</si>
  <si>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</si>
  <si>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</si>
  <si>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</si>
  <si>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</si>
  <si>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</si>
  <si>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</si>
  <si>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</si>
  <si>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</si>
  <si>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</si>
  <si>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</si>
  <si>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</si>
  <si>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</si>
  <si>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</si>
  <si>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</si>
  <si>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</si>
  <si>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</si>
  <si>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</si>
  <si>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</si>
  <si>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</si>
  <si>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</si>
  <si>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</si>
  <si>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</si>
  <si>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</si>
  <si>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</si>
  <si>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</si>
  <si>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</si>
  <si>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</si>
  <si>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</si>
  <si>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</si>
  <si>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</si>
  <si>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</si>
  <si>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</si>
  <si>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</si>
  <si>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</si>
  <si>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</si>
  <si>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</si>
  <si>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</si>
  <si>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</si>
  <si>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</si>
  <si>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</si>
  <si>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</si>
  <si>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</si>
  <si>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</si>
  <si>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</si>
  <si>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</si>
  <si>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</si>
  <si>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</si>
  <si>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</si>
  <si>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</si>
  <si>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</si>
  <si>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</si>
  <si>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</si>
  <si>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</si>
  <si>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</si>
  <si>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</si>
  <si>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</si>
  <si>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</si>
  <si>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</si>
  <si>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</si>
  <si>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</si>
  <si>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</si>
  <si>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</si>
  <si>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</si>
  <si>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</si>
  <si>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</si>
  <si>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</si>
  <si>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</si>
  <si>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</si>
  <si>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</si>
  <si>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</si>
  <si>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</si>
  <si>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</si>
  <si>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</si>
  <si>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</si>
  <si>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</si>
  <si>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</si>
  <si>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</si>
  <si>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</si>
  <si>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</si>
  <si>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</si>
  <si>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</si>
  <si>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</si>
  <si>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</si>
  <si>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</si>
  <si>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</si>
  <si>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</si>
  <si>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</si>
  <si>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</si>
  <si>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</si>
  <si>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</si>
  <si>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</si>
  <si>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</si>
  <si>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</si>
  <si>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</si>
  <si>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</si>
  <si>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</si>
  <si>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</si>
  <si>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</si>
  <si>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</si>
  <si>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</si>
  <si>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</si>
  <si>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</si>
  <si>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</si>
  <si>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</si>
  <si>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</si>
  <si>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</si>
  <si>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</si>
  <si>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</si>
  <si>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</si>
  <si>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</si>
  <si>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</si>
  <si>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</si>
  <si>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</si>
  <si>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</si>
  <si>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</si>
  <si>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</si>
  <si>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</si>
  <si>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</si>
  <si>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</si>
  <si>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</si>
  <si>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</si>
  <si>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</si>
  <si>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</si>
  <si>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</si>
  <si>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</si>
  <si>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</si>
  <si>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</si>
  <si>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</si>
  <si>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</si>
  <si>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</si>
  <si>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</si>
  <si>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</si>
  <si>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</si>
  <si>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</si>
  <si>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</si>
  <si>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</si>
  <si>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</si>
  <si>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</si>
  <si>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</si>
  <si>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</si>
  <si>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</si>
  <si>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</si>
  <si>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</si>
  <si>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</si>
  <si>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</si>
  <si>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</si>
  <si>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</si>
  <si>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</si>
  <si>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</si>
  <si>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</si>
  <si>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</si>
  <si>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</si>
  <si>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</si>
  <si>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</si>
  <si>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</si>
  <si>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</si>
  <si>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</si>
  <si>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</si>
  <si>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</si>
  <si>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</si>
  <si>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</si>
  <si>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</si>
  <si>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</si>
  <si>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</si>
  <si>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</si>
  <si>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</si>
  <si>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</si>
  <si>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</si>
  <si>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</si>
  <si>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</si>
  <si>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</si>
  <si>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</si>
  <si>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</si>
  <si>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</si>
  <si>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</si>
  <si>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</si>
  <si>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</si>
  <si>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</si>
  <si>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</si>
  <si>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</si>
  <si>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</si>
  <si>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</si>
  <si>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</si>
  <si>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</si>
  <si>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</si>
  <si>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</si>
  <si>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</si>
  <si>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</si>
  <si>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</si>
  <si>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</si>
  <si>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</si>
  <si>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</si>
  <si>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</si>
  <si>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</si>
  <si>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</si>
  <si>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</si>
  <si>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</si>
  <si>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</si>
  <si>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</si>
  <si>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</si>
  <si>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</si>
  <si>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</si>
  <si>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</si>
  <si>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</si>
  <si>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</si>
  <si>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</si>
  <si>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</si>
  <si>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</si>
  <si>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</si>
  <si>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</si>
  <si>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</si>
  <si>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</si>
  <si>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</si>
  <si>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</si>
  <si>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</si>
  <si>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</si>
  <si>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</si>
  <si>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</si>
  <si>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</si>
  <si>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</si>
  <si>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</si>
  <si>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</si>
  <si>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</si>
  <si>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</si>
  <si>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</si>
  <si>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</si>
  <si>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</si>
  <si>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</si>
  <si>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</si>
  <si>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</si>
  <si>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</si>
  <si>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</si>
  <si>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</si>
  <si>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</si>
  <si>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</si>
  <si>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</si>
  <si>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</si>
  <si>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</si>
  <si>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</si>
  <si>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</si>
  <si>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</si>
  <si>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</si>
  <si>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</si>
  <si>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</si>
  <si>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</si>
  <si>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</si>
  <si>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</si>
  <si>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</si>
  <si>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</si>
  <si>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</si>
  <si>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</si>
  <si>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</si>
  <si>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</si>
  <si>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</si>
  <si>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</si>
  <si>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</si>
  <si>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</si>
  <si>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</si>
  <si>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</si>
  <si>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</si>
  <si>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</si>
  <si>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</si>
  <si>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</si>
  <si>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</si>
  <si>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</si>
  <si>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</si>
  <si>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</si>
  <si>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</si>
  <si>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</si>
  <si>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</si>
  <si>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</si>
  <si>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</si>
  <si>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</si>
  <si>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</si>
  <si>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</si>
  <si>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</si>
  <si>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</si>
  <si>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</si>
  <si>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</si>
  <si>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</si>
  <si>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</si>
  <si>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</si>
  <si>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</si>
  <si>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</si>
  <si>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</si>
  <si>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</si>
  <si>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</si>
  <si>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</si>
  <si>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</si>
  <si>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</si>
  <si>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</si>
  <si>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</si>
  <si>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</si>
  <si>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</si>
  <si>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</si>
  <si>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</si>
  <si>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</si>
  <si>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</si>
  <si>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</si>
  <si>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</si>
  <si>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</si>
  <si>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</si>
  <si>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</si>
  <si>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</si>
  <si>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</si>
  <si>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</si>
  <si>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</si>
  <si>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</si>
  <si>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</si>
  <si>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</si>
  <si>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</si>
  <si>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</si>
  <si>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</si>
  <si>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</si>
  <si>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</si>
  <si>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</si>
  <si>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</si>
  <si>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</si>
  <si>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</si>
  <si>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</si>
  <si>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</si>
  <si>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</si>
  <si>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</si>
  <si>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</si>
  <si>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</si>
  <si>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</si>
  <si>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</si>
  <si>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</si>
  <si>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</si>
  <si>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</si>
  <si>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</si>
  <si>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</si>
  <si>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</si>
  <si>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</si>
  <si>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</si>
  <si>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</si>
  <si>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</si>
  <si>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</si>
  <si>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</si>
  <si>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</si>
  <si>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</si>
  <si>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</si>
  <si>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</si>
  <si>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</si>
  <si>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</si>
  <si>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</si>
  <si>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</si>
  <si>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</si>
  <si>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</si>
  <si>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</si>
  <si>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</si>
  <si>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</si>
  <si>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</si>
  <si>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</si>
  <si>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</si>
  <si>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</si>
  <si>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</si>
  <si>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</si>
  <si>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</si>
  <si>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</si>
  <si>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</si>
  <si>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</si>
  <si>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</si>
  <si>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</si>
  <si>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</si>
  <si>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</si>
  <si>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</si>
  <si>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</si>
  <si>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</si>
  <si>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</si>
  <si>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</si>
  <si>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</si>
  <si>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</si>
  <si>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</si>
  <si>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</si>
  <si>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</si>
  <si>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</si>
  <si>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</si>
  <si>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</si>
  <si>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</si>
  <si>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</si>
  <si>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</si>
  <si>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</si>
  <si>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</si>
  <si>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</si>
  <si>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</si>
  <si>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</si>
  <si>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</si>
  <si>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</si>
  <si>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</si>
  <si>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</si>
  <si>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</si>
  <si>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</si>
  <si>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</si>
  <si>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</si>
  <si>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</si>
  <si>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</si>
  <si>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</si>
  <si>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</si>
  <si>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</si>
  <si>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</si>
  <si>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</si>
  <si>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</si>
  <si>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</si>
  <si>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</si>
  <si>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</si>
  <si>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</si>
  <si>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</si>
  <si>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</si>
  <si>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</si>
  <si>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</si>
  <si>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</si>
  <si>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</si>
  <si>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</si>
  <si>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</si>
  <si>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</si>
  <si>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</si>
  <si>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</si>
  <si>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</si>
  <si>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</si>
  <si>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</si>
  <si>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</si>
  <si>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</si>
  <si>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</si>
  <si>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</si>
  <si>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</si>
  <si>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</si>
  <si>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</si>
  <si>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</si>
  <si>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</si>
  <si>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</si>
  <si>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</si>
  <si>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</si>
  <si>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</si>
  <si>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</si>
  <si>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</si>
  <si>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</si>
  <si>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</si>
  <si>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</si>
  <si>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</si>
  <si>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</si>
  <si>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</si>
  <si>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</si>
  <si>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</si>
  <si>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</si>
  <si>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</si>
  <si>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</si>
  <si>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</si>
  <si>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</si>
  <si>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</si>
  <si>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</si>
  <si>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</si>
  <si>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</si>
  <si>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</si>
  <si>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</si>
  <si>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</si>
  <si>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</si>
  <si>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</si>
  <si>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</si>
  <si>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</si>
  <si>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</si>
  <si>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</si>
  <si>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</si>
  <si>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</si>
  <si>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</si>
  <si>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</si>
  <si>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</si>
  <si>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</si>
  <si>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</si>
  <si>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</si>
  <si>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</si>
  <si>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</si>
  <si>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</si>
  <si>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</si>
  <si>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</si>
  <si>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</si>
  <si>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</si>
  <si>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</si>
  <si>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</si>
  <si>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</si>
  <si>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</si>
  <si>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</si>
  <si>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</si>
  <si>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</si>
  <si>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</si>
  <si>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</si>
  <si>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</si>
  <si>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</si>
  <si>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</si>
  <si>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</si>
  <si>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</si>
  <si>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</si>
  <si>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</si>
  <si>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</si>
  <si>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</si>
  <si>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</si>
  <si>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</si>
  <si>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</si>
  <si>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</si>
  <si>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</si>
  <si>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</si>
  <si>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</si>
  <si>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</si>
  <si>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</si>
  <si>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</si>
  <si>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</si>
  <si>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</si>
  <si>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</si>
  <si>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</si>
  <si>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</si>
  <si>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</si>
  <si>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</si>
  <si>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</si>
  <si>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</si>
  <si>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</si>
  <si>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</si>
  <si>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</si>
  <si>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</si>
  <si>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</si>
  <si>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</si>
  <si>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</si>
  <si>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</si>
  <si>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</si>
  <si>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</si>
  <si>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</si>
  <si>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</si>
  <si>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</si>
  <si>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</si>
  <si>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</si>
  <si>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</si>
  <si>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</si>
  <si>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</si>
  <si>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</si>
  <si>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</si>
  <si>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</si>
  <si>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</si>
  <si>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</si>
  <si>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</si>
  <si>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</si>
  <si>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</si>
  <si>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</si>
  <si>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</si>
  <si>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</si>
  <si>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</si>
  <si>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</si>
  <si>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</si>
  <si>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</si>
  <si>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</si>
  <si>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</si>
  <si>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</si>
  <si>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</si>
  <si>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</si>
  <si>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</si>
  <si>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</si>
  <si>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</si>
  <si>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</si>
  <si>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</si>
  <si>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</si>
  <si>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</si>
  <si>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</si>
  <si>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</si>
  <si>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</si>
  <si>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</si>
  <si>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</si>
  <si>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</si>
  <si>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</si>
  <si>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</si>
  <si>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</si>
  <si>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</si>
  <si>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</si>
  <si>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</si>
  <si>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</si>
  <si>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</si>
  <si>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</si>
  <si>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</si>
  <si>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</si>
  <si>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</si>
  <si>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</si>
  <si>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</si>
  <si>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</si>
  <si>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</si>
  <si>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</si>
  <si>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</si>
  <si>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</si>
  <si>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</si>
  <si>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</si>
  <si>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</si>
  <si>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</si>
  <si>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</si>
  <si>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</si>
  <si>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</si>
  <si>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</si>
  <si>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</si>
  <si>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</si>
  <si>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</si>
  <si>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</si>
  <si>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</si>
  <si>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</si>
  <si>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</si>
  <si>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</si>
  <si>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</si>
  <si>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</si>
  <si>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</si>
  <si>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</si>
  <si>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</si>
  <si>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</si>
  <si>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</si>
  <si>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</si>
  <si>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</si>
  <si>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</si>
  <si>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</si>
  <si>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</si>
  <si>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</si>
  <si>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</si>
  <si>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</si>
  <si>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</si>
  <si>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</si>
  <si>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</si>
  <si>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</si>
  <si>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</si>
  <si>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</si>
  <si>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</si>
  <si>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</si>
  <si>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</si>
  <si>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</si>
  <si>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</si>
  <si>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</si>
  <si>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</si>
  <si>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</si>
  <si>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</si>
  <si>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</si>
  <si>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</si>
  <si>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</si>
  <si>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</si>
  <si>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</si>
  <si>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</si>
  <si>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</si>
  <si>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</si>
  <si>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</si>
  <si>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</si>
  <si>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</si>
  <si>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</si>
  <si>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</si>
  <si>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</si>
  <si>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</si>
  <si>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</si>
  <si>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</si>
  <si>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</si>
  <si>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</si>
  <si>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</si>
  <si>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</si>
  <si>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</si>
  <si>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</si>
  <si>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</si>
  <si>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</si>
  <si>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</si>
  <si>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</si>
  <si>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</si>
  <si>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</si>
  <si>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</si>
  <si>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</si>
  <si>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</si>
  <si>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</si>
  <si>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</si>
  <si>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</si>
  <si>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</si>
  <si>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</si>
  <si>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</si>
  <si>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</si>
  <si>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</si>
  <si>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</si>
  <si>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</si>
  <si>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</si>
  <si>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</si>
  <si>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</si>
  <si>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</si>
  <si>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</si>
  <si>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</si>
  <si>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</si>
  <si>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</si>
  <si>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</si>
  <si>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</si>
  <si>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</si>
  <si>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</si>
  <si>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</si>
  <si>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</si>
  <si>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</si>
  <si>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</si>
  <si>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</si>
  <si>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</si>
  <si>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</si>
  <si>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</si>
  <si>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</si>
  <si>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</si>
  <si>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</si>
  <si>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</si>
  <si>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</si>
  <si>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</si>
  <si>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</si>
  <si>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</si>
  <si>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</si>
  <si>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</si>
  <si>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</si>
  <si>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</si>
  <si>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</si>
  <si>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</si>
  <si>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</si>
  <si>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</si>
  <si>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</si>
  <si>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</si>
  <si>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</si>
  <si>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</si>
  <si>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</si>
  <si>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</si>
  <si>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</si>
  <si>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</si>
  <si>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</si>
  <si>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</si>
  <si>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</si>
  <si>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</si>
  <si>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</si>
  <si>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</si>
  <si>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</si>
  <si>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</si>
  <si>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</si>
  <si>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</si>
  <si>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</si>
  <si>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</si>
  <si>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</si>
  <si>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</si>
  <si>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</si>
  <si>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</si>
  <si>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</si>
  <si>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</si>
  <si>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</si>
  <si>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</si>
  <si>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</si>
  <si>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</si>
  <si>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</si>
  <si>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</si>
  <si>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</si>
  <si>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</si>
  <si>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</si>
  <si>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</si>
  <si>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</si>
  <si>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</si>
  <si>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</si>
  <si>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</si>
  <si>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</si>
  <si>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</si>
  <si>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</si>
  <si>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</si>
  <si>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</si>
  <si>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</si>
  <si>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</si>
  <si>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</si>
  <si>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</si>
  <si>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</si>
  <si>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</si>
  <si>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</si>
  <si>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</si>
  <si>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</si>
  <si>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</si>
  <si>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</si>
  <si>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</si>
  <si>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</si>
  <si>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</si>
  <si>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</si>
  <si>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</si>
  <si>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</si>
  <si>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</si>
  <si>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</si>
  <si>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</si>
  <si>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</si>
  <si>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</si>
  <si>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</si>
  <si>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</si>
  <si>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</si>
  <si>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</si>
  <si>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</si>
  <si>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</si>
  <si>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</si>
  <si>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</si>
  <si>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</si>
  <si>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</si>
  <si>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</si>
  <si>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</si>
  <si>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</si>
  <si>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</si>
  <si>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</si>
  <si>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</si>
  <si>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</si>
  <si>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</si>
  <si>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</si>
  <si>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</si>
  <si>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</si>
  <si>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</si>
  <si>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</si>
  <si>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</si>
  <si>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</si>
  <si>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</si>
  <si>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</si>
  <si>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</si>
  <si>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</si>
  <si>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</si>
  <si>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</si>
  <si>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</si>
  <si>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</si>
  <si>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</si>
  <si>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</si>
  <si>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</si>
  <si>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</si>
  <si>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</si>
  <si>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</si>
  <si>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</si>
  <si>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</si>
  <si>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</si>
  <si>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</si>
  <si>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</si>
  <si>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</si>
  <si>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</si>
  <si>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</si>
  <si>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</si>
  <si>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</si>
  <si>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</si>
  <si>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</si>
  <si>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</si>
  <si>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</si>
  <si>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</si>
  <si>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</si>
  <si>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</si>
  <si>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</si>
  <si>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</si>
  <si>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</si>
  <si>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</si>
  <si>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</si>
  <si>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</si>
  <si>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</si>
  <si>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</si>
  <si>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</si>
  <si>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</si>
  <si>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</si>
  <si>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</si>
  <si>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</si>
  <si>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</si>
  <si>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</si>
  <si>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</si>
  <si>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</si>
  <si>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</si>
  <si>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</si>
  <si>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</si>
  <si>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</si>
  <si>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</si>
  <si>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</si>
  <si>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</si>
  <si>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</si>
  <si>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</si>
  <si>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</si>
  <si>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</si>
  <si>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</si>
  <si>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</si>
  <si>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</si>
  <si>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</si>
  <si>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</si>
  <si>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</si>
  <si>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</si>
  <si>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</si>
  <si>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</si>
  <si>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</si>
  <si>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</si>
  <si>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</si>
  <si>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</si>
  <si>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</si>
  <si>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</si>
  <si>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</si>
  <si>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</si>
  <si>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</si>
  <si>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</si>
  <si>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</si>
  <si>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</si>
  <si>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</si>
  <si>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</si>
  <si>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</si>
  <si>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</si>
  <si>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</si>
  <si>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</si>
  <si>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</si>
  <si>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</si>
  <si>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</si>
  <si>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</si>
  <si>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</si>
  <si>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</si>
  <si>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</si>
  <si>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</si>
  <si>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</si>
  <si>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</si>
  <si>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</si>
  <si>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</si>
  <si>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</si>
  <si>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</si>
  <si>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</si>
  <si>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</si>
  <si>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</si>
  <si>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</si>
  <si>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</si>
  <si>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</si>
  <si>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</si>
  <si>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</si>
  <si>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</si>
  <si>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</si>
  <si>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</si>
  <si>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</si>
  <si>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</si>
  <si>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</si>
  <si>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</si>
  <si>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</si>
  <si>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</si>
  <si>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</si>
  <si>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</si>
  <si>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</si>
  <si>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</si>
  <si>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</si>
  <si>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</si>
  <si>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</si>
  <si>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</si>
  <si>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</si>
  <si>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</si>
  <si>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</si>
  <si>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</si>
  <si>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</si>
  <si>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</si>
  <si>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</si>
  <si>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</si>
  <si>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</si>
  <si>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</si>
  <si>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</si>
  <si>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</si>
  <si>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</si>
  <si>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</si>
  <si>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</si>
  <si>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</si>
  <si>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</si>
  <si>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</si>
  <si>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</si>
  <si>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</si>
  <si>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</si>
  <si>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</si>
  <si>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</si>
  <si>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</si>
  <si>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</si>
  <si>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</si>
  <si>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</si>
  <si>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</si>
  <si>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</si>
  <si>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</si>
  <si>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</si>
  <si>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</si>
  <si>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</si>
  <si>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</si>
  <si>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</si>
  <si>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</si>
  <si>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</si>
  <si>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</si>
  <si>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</si>
  <si>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</si>
  <si>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</si>
  <si>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</si>
  <si>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</si>
  <si>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</si>
  <si>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</si>
  <si>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</si>
  <si>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</si>
  <si>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</si>
  <si>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</si>
  <si>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</si>
  <si>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</si>
  <si>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</si>
  <si>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</si>
  <si>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</si>
  <si>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</si>
  <si>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</si>
  <si>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</si>
  <si>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</si>
  <si>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</si>
  <si>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</si>
  <si>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</si>
  <si>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</si>
  <si>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</si>
  <si>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</si>
  <si>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</si>
  <si>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</si>
  <si>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</si>
  <si>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</si>
  <si>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</si>
  <si>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</si>
  <si>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</si>
  <si>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</si>
  <si>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</si>
  <si>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</si>
  <si>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</si>
  <si>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</si>
  <si>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</si>
  <si>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</si>
  <si>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</si>
  <si>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</si>
  <si>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</si>
  <si>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</si>
  <si>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</si>
  <si>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</si>
  <si>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</si>
  <si>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</si>
  <si>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</si>
  <si>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</si>
  <si>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</si>
  <si>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</si>
  <si>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</si>
  <si>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</si>
  <si>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</si>
  <si>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</si>
  <si>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</si>
  <si>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</si>
  <si>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</si>
  <si>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</si>
  <si>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</si>
  <si>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</si>
  <si>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</si>
  <si>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</si>
  <si>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</si>
  <si>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</si>
  <si>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</si>
  <si>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</si>
  <si>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</si>
  <si>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</si>
  <si>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</si>
  <si>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</si>
  <si>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</si>
  <si>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</si>
  <si>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</si>
  <si>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</si>
  <si>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</si>
  <si>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</si>
  <si>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</si>
  <si>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</si>
  <si>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</si>
  <si>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</si>
  <si>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</si>
  <si>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</si>
  <si>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</si>
  <si>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</si>
  <si>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</si>
  <si>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</si>
  <si>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</si>
  <si>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</si>
  <si>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</si>
  <si>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</si>
  <si>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</si>
  <si>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</si>
  <si>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</si>
  <si>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</si>
  <si>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</si>
  <si>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</si>
  <si>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</si>
  <si>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</si>
  <si>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</si>
  <si>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</si>
  <si>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</si>
  <si>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</si>
  <si>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</si>
  <si>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</si>
  <si>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</si>
  <si>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</si>
  <si>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</si>
  <si>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</si>
  <si>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</si>
  <si>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</si>
  <si>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</si>
  <si>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</si>
  <si>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</si>
  <si>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</si>
  <si>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</si>
  <si>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</si>
  <si>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</si>
  <si>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</si>
  <si>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</si>
  <si>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</si>
  <si>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</si>
  <si>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</si>
  <si>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</si>
  <si>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</si>
  <si>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</si>
  <si>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</si>
  <si>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</si>
  <si>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</si>
  <si>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</si>
  <si>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</si>
  <si>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</si>
  <si>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</si>
  <si>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</si>
  <si>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</si>
  <si>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</si>
  <si>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</si>
  <si>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</si>
  <si>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</si>
  <si>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</si>
  <si>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</si>
  <si>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</si>
  <si>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</si>
  <si>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</si>
  <si>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</si>
  <si>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</si>
  <si>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</si>
  <si>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</si>
  <si>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</si>
  <si>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</si>
  <si>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</si>
  <si>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</si>
  <si>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</si>
  <si>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</si>
  <si>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</si>
  <si>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</si>
  <si>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</si>
  <si>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</si>
  <si>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</si>
  <si>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</si>
  <si>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</si>
  <si>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</si>
  <si>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</si>
  <si>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</si>
  <si>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</si>
  <si>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</si>
  <si>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</si>
  <si>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</si>
  <si>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</si>
  <si>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</si>
  <si>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</si>
  <si>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</si>
  <si>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</si>
  <si>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</si>
  <si>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</si>
  <si>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</si>
  <si>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</si>
  <si>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</si>
  <si>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</si>
  <si>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</si>
  <si>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</si>
  <si>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</si>
  <si>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</si>
  <si>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</si>
  <si>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</si>
  <si>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</si>
  <si>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</si>
  <si>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</si>
  <si>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</si>
  <si>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</si>
  <si>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</si>
  <si>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</si>
  <si>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</si>
  <si>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</si>
  <si>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</si>
  <si>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</si>
  <si>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</si>
  <si>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</si>
  <si>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</si>
  <si>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</si>
  <si>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</si>
  <si>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</si>
  <si>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</si>
  <si>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</si>
  <si>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</si>
  <si>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</si>
  <si>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</si>
  <si>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</si>
  <si>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</si>
  <si>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</si>
  <si>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</si>
  <si>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</si>
  <si>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</si>
  <si>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</si>
  <si>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</si>
  <si>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</si>
  <si>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</si>
  <si>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</si>
  <si>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</si>
  <si>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</si>
  <si>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</si>
  <si>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</si>
  <si>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</si>
  <si>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</si>
  <si>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</si>
  <si>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</si>
  <si>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</si>
  <si>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</si>
  <si>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</si>
  <si>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</si>
  <si>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</si>
  <si>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</si>
  <si>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</si>
  <si>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</si>
  <si>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</si>
  <si>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</si>
  <si>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</si>
  <si>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</si>
  <si>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</si>
  <si>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</si>
  <si>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</si>
  <si>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</si>
  <si>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</si>
  <si>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</si>
  <si>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</si>
  <si>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</si>
  <si>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</si>
  <si>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</si>
  <si>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</si>
  <si>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</si>
  <si>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</si>
  <si>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</si>
  <si>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</si>
  <si>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</si>
  <si>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</si>
  <si>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</si>
  <si>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</si>
  <si>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</si>
  <si>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</si>
  <si>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</si>
  <si>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</si>
  <si>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</si>
  <si>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</si>
  <si>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</si>
  <si>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</si>
  <si>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</si>
  <si>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</si>
  <si>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</si>
  <si>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</si>
  <si>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</si>
  <si>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</si>
  <si>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</si>
  <si>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</si>
  <si>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</si>
  <si>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</si>
  <si>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</si>
  <si>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</si>
  <si>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</si>
  <si>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</si>
  <si>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</si>
  <si>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</si>
  <si>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</si>
  <si>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</si>
  <si>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</si>
  <si>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</si>
  <si>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</si>
  <si>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</si>
  <si>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</si>
  <si>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</si>
  <si>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</si>
  <si>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</si>
  <si>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</si>
  <si>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</si>
  <si>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</si>
  <si>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</si>
  <si>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</si>
  <si>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</si>
  <si>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</si>
  <si>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</si>
  <si>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</si>
  <si>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</si>
  <si>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</si>
  <si>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</si>
  <si>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</si>
  <si>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</si>
  <si>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</si>
  <si>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</si>
  <si>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</si>
  <si>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</si>
  <si>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</si>
  <si>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</si>
  <si>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</si>
  <si>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</si>
  <si>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</si>
  <si>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</si>
  <si>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</si>
  <si>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</si>
  <si>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</si>
  <si>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</si>
  <si>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</si>
  <si>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</si>
  <si>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</si>
  <si>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</si>
  <si>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</si>
  <si>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</si>
  <si>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</si>
  <si>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</si>
  <si>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</si>
  <si>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</si>
  <si>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</si>
  <si>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</si>
  <si>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</si>
  <si>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</si>
  <si>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</si>
  <si>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</si>
  <si>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</si>
  <si>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</si>
  <si>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</si>
  <si>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</si>
  <si>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</si>
  <si>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</si>
  <si>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</si>
  <si>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</si>
  <si>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</si>
  <si>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</si>
  <si>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</si>
  <si>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</si>
  <si>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</si>
  <si>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</si>
  <si>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</si>
  <si>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</si>
  <si>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</si>
  <si>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</si>
  <si>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</si>
  <si>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</si>
  <si>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</si>
  <si>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</si>
  <si>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</si>
  <si>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</si>
  <si>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</si>
  <si>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</si>
  <si>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</si>
  <si>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</si>
  <si>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</si>
  <si>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</si>
  <si>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</si>
  <si>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</si>
  <si>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</si>
  <si>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</si>
  <si>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</si>
  <si>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</si>
  <si>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</si>
  <si>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</si>
  <si>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</si>
  <si>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</si>
  <si>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</si>
  <si>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</si>
  <si>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</si>
  <si>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</si>
  <si>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</si>
  <si>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</si>
  <si>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</si>
  <si>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</si>
  <si>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</si>
  <si>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</si>
  <si>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</si>
  <si>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</si>
  <si>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</si>
  <si>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</si>
  <si>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</si>
  <si>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</si>
  <si>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</si>
  <si>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</si>
  <si>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</si>
  <si>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</si>
  <si>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</si>
  <si>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</si>
  <si>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</si>
  <si>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</si>
  <si>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</si>
  <si>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</si>
  <si>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</si>
  <si>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</si>
  <si>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</si>
  <si>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</si>
  <si>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</si>
  <si>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</si>
  <si>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</si>
  <si>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</si>
  <si>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</si>
  <si>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</si>
  <si>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</si>
  <si>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</si>
  <si>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</si>
  <si>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</si>
  <si>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</si>
  <si>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</si>
  <si>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</si>
  <si>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</si>
  <si>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</si>
  <si>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</si>
  <si>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</si>
  <si>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</si>
  <si>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</si>
  <si>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</si>
  <si>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</si>
  <si>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</si>
  <si>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</si>
  <si>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</si>
  <si>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</si>
  <si>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</si>
  <si>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</si>
  <si>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</si>
  <si>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</si>
  <si>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</si>
  <si>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</si>
  <si>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</si>
  <si>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</si>
  <si>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</si>
  <si>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</si>
  <si>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</si>
  <si>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</si>
  <si>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</si>
  <si>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</si>
  <si>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</si>
  <si>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</si>
  <si>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</si>
  <si>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</si>
  <si>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</si>
  <si>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</si>
  <si>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</si>
  <si>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</si>
  <si>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</si>
  <si>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</si>
  <si>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</si>
  <si>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</si>
  <si>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</si>
  <si>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</si>
  <si>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</si>
  <si>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</si>
  <si>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</si>
  <si>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</si>
  <si>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</si>
  <si>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</si>
  <si>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</si>
  <si>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</si>
  <si>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</si>
  <si>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</si>
  <si>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</si>
  <si>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</si>
  <si>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</si>
  <si>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</si>
  <si>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</si>
  <si>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</si>
  <si>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</si>
  <si>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</si>
  <si>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</si>
  <si>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</si>
  <si>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</si>
  <si>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</si>
  <si>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</si>
  <si>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</si>
  <si>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</si>
  <si>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</si>
  <si>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</si>
  <si>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</si>
  <si>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</si>
  <si>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</si>
  <si>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</si>
  <si>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</si>
  <si>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</si>
  <si>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</si>
  <si>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</si>
  <si>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</si>
  <si>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</si>
  <si>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</si>
  <si>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</si>
  <si>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</si>
  <si>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</si>
  <si>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</si>
  <si>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</si>
  <si>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</si>
  <si>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</si>
  <si>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</si>
  <si>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</si>
  <si>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</si>
  <si>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</si>
  <si>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</si>
  <si>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</si>
  <si>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</si>
  <si>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</si>
  <si>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</si>
  <si>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</si>
  <si>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</si>
  <si>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</si>
  <si>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</si>
  <si>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</si>
  <si>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</si>
  <si>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</si>
  <si>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</si>
  <si>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</si>
  <si>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</si>
  <si>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</si>
  <si>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</si>
  <si>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</si>
  <si>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</si>
  <si>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</si>
  <si>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</si>
  <si>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</si>
  <si>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</si>
  <si>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</si>
  <si>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</si>
  <si>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</si>
  <si>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</si>
  <si>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</si>
  <si>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</si>
  <si>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</si>
  <si>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</si>
  <si>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</si>
  <si>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</si>
  <si>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</si>
  <si>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</si>
  <si>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</si>
  <si>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</si>
  <si>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</si>
  <si>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</si>
  <si>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</si>
  <si>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</si>
  <si>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</si>
  <si>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</si>
  <si>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</si>
  <si>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</si>
  <si>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</si>
  <si>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</si>
  <si>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</si>
  <si>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</si>
  <si>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</si>
  <si>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</si>
  <si>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</si>
  <si>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</si>
  <si>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</si>
  <si>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</si>
  <si>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</si>
  <si>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</si>
  <si>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</si>
  <si>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</si>
  <si>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</si>
  <si>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</si>
  <si>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</si>
  <si>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</si>
  <si>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</si>
  <si>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</si>
  <si>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</si>
  <si>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</si>
  <si>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</si>
  <si>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</si>
  <si>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</si>
  <si>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</si>
  <si>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</si>
  <si>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</si>
  <si>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</si>
  <si>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</si>
  <si>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</si>
  <si>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</si>
  <si>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</si>
  <si>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</si>
  <si>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</si>
  <si>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</si>
  <si>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</si>
  <si>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</si>
  <si>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</si>
  <si>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</si>
  <si>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</si>
  <si>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</si>
  <si>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</si>
  <si>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</si>
  <si>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</si>
  <si>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</si>
  <si>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</si>
  <si>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</si>
  <si>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</si>
  <si>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</si>
  <si>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</si>
  <si>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</si>
  <si>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</si>
  <si>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</si>
  <si>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</si>
  <si>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</si>
  <si>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</si>
  <si>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</si>
  <si>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</si>
  <si>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</si>
  <si>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</si>
  <si>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</si>
  <si>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</si>
  <si>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</si>
  <si>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</si>
  <si>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</si>
  <si>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</si>
  <si>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</si>
  <si>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</si>
  <si>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</si>
  <si>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</si>
  <si>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</si>
  <si>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</si>
  <si>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</si>
  <si>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</si>
  <si>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</si>
  <si>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</si>
  <si>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</si>
  <si>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</si>
  <si>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</si>
  <si>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</si>
  <si>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</si>
  <si>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</si>
  <si>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</si>
  <si>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</si>
  <si>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</si>
  <si>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</si>
  <si>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</si>
  <si>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</si>
  <si>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</si>
  <si>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</si>
  <si>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</si>
  <si>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</si>
  <si>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</si>
  <si>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</si>
  <si>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</si>
  <si>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</si>
  <si>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</si>
  <si>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</si>
  <si>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</si>
  <si>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</si>
  <si>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</si>
  <si>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</si>
  <si>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</si>
  <si>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</si>
  <si>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</si>
  <si>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</si>
  <si>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</si>
  <si>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</si>
  <si>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</si>
  <si>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</si>
  <si>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</si>
  <si>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</si>
  <si>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</si>
  <si>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</si>
  <si>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</si>
  <si>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</si>
  <si>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</si>
  <si>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</si>
  <si>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</si>
  <si>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</si>
  <si>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</si>
  <si>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</si>
  <si>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</si>
  <si>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</si>
  <si>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</si>
  <si>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</si>
  <si>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</si>
  <si>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</si>
  <si>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</si>
  <si>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</si>
  <si>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</si>
  <si>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</si>
  <si>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</si>
  <si>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</si>
  <si>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</si>
  <si>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</si>
  <si>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</si>
  <si>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</si>
  <si>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</si>
  <si>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</si>
  <si>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</si>
  <si>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</si>
  <si>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</si>
  <si>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</si>
  <si>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</si>
  <si>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</si>
  <si>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</si>
  <si>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</si>
  <si>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</si>
  <si>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</si>
  <si>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</si>
  <si>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</si>
  <si>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</si>
  <si>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</si>
  <si>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</si>
  <si>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</si>
  <si>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</si>
  <si>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</si>
  <si>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</si>
  <si>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</si>
  <si>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</si>
  <si>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</si>
  <si>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</si>
  <si>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</si>
  <si>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</si>
  <si>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</si>
  <si>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</si>
  <si>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</si>
  <si>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</si>
  <si>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</si>
  <si>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</si>
  <si>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</si>
  <si>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</si>
  <si>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</si>
  <si>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</si>
  <si>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</si>
  <si>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</si>
  <si>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</si>
  <si>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</si>
  <si>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</si>
  <si>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</si>
  <si>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</si>
  <si>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</si>
  <si>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</si>
  <si>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</si>
  <si>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</si>
  <si>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</si>
  <si>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</si>
  <si>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</si>
  <si>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</si>
  <si>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</si>
  <si>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</si>
  <si>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</si>
  <si>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</si>
  <si>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</si>
  <si>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</si>
  <si>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</si>
  <si>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</si>
  <si>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</si>
  <si>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</si>
  <si>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</si>
  <si>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</si>
  <si>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</si>
  <si>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</si>
  <si>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</si>
  <si>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</si>
  <si>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</si>
  <si>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</si>
  <si>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</si>
  <si>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</si>
  <si>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</si>
  <si>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</si>
  <si>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</si>
  <si>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</si>
  <si>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</si>
  <si>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</si>
  <si>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</si>
  <si>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</si>
  <si>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</si>
  <si>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</si>
  <si>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</si>
  <si>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</si>
  <si>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</si>
  <si>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</si>
  <si>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</si>
  <si>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</si>
  <si>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</si>
  <si>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</si>
  <si>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</si>
  <si>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</si>
  <si>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</si>
  <si>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</si>
  <si>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</si>
  <si>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</si>
  <si>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</si>
  <si>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</si>
  <si>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</si>
  <si>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</si>
  <si>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</si>
  <si>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</si>
  <si>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</si>
  <si>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</si>
  <si>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</si>
  <si>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</si>
  <si>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</si>
  <si>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</si>
  <si>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</si>
  <si>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</si>
  <si>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</si>
  <si>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</si>
  <si>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</si>
  <si>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</si>
  <si>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</si>
  <si>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</si>
  <si>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</si>
  <si>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</si>
  <si>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</si>
  <si>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</si>
  <si>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</si>
  <si>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</si>
  <si>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</si>
  <si>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</si>
  <si>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</si>
  <si>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</si>
  <si>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</si>
  <si>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</si>
  <si>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</si>
  <si>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</si>
  <si>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</si>
  <si>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</si>
  <si>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</si>
  <si>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</si>
  <si>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</si>
  <si>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</si>
  <si>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</si>
  <si>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</si>
  <si>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</si>
  <si>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</si>
  <si>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</si>
  <si>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</si>
  <si>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</si>
  <si>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</si>
  <si>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</si>
  <si>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</si>
  <si>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</si>
  <si>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</si>
  <si>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</si>
  <si>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</si>
  <si>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</si>
  <si>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</si>
  <si>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</si>
  <si>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</si>
  <si>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</si>
  <si>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</si>
  <si>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</si>
  <si>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</si>
  <si>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</si>
  <si>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</si>
  <si>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</si>
  <si>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</si>
  <si>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</si>
  <si>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</si>
  <si>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</si>
  <si>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</si>
  <si>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</si>
  <si>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</si>
  <si>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</si>
  <si>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</si>
  <si>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</si>
  <si>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</si>
  <si>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</si>
  <si>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</si>
  <si>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</si>
  <si>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</si>
  <si>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</si>
  <si>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</si>
  <si>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</si>
  <si>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</si>
  <si>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</si>
  <si>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</si>
  <si>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</si>
  <si>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</si>
  <si>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</si>
  <si>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</si>
  <si>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</si>
  <si>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</si>
  <si>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</si>
  <si>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</si>
  <si>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</si>
  <si>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</si>
  <si>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</si>
  <si>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</si>
  <si>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</si>
  <si>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</si>
  <si>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</si>
  <si>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</si>
  <si>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</si>
  <si>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</si>
  <si>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</si>
  <si>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</si>
  <si>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</si>
  <si>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</si>
  <si>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</si>
  <si>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</si>
  <si>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</si>
  <si>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</si>
  <si>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</si>
  <si>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</si>
  <si>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</si>
  <si>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</si>
  <si>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</si>
  <si>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</si>
  <si>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</si>
  <si>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</si>
  <si>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</si>
  <si>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</si>
  <si>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</si>
  <si>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</si>
  <si>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</si>
  <si>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</si>
  <si>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</si>
  <si>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</si>
  <si>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</si>
  <si>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</si>
  <si>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</si>
  <si>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</si>
  <si>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</si>
  <si>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</si>
  <si>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</si>
  <si>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</si>
  <si>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</si>
  <si>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</si>
  <si>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</si>
  <si>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</si>
  <si>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</si>
  <si>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</si>
  <si>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</si>
  <si>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</si>
  <si>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</si>
  <si>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</si>
  <si>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</si>
  <si>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</si>
  <si>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</si>
  <si>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</si>
  <si>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</si>
  <si>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</si>
  <si>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</si>
  <si>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</si>
  <si>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</si>
  <si>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</si>
  <si>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</si>
  <si>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</si>
  <si>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</si>
  <si>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</si>
  <si>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</si>
  <si>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</si>
  <si>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</si>
  <si>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</si>
  <si>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</si>
  <si>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</si>
  <si>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</si>
  <si>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</si>
  <si>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</si>
  <si>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</si>
  <si>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</si>
  <si>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</si>
  <si>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</si>
  <si>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</si>
  <si>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</si>
  <si>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</si>
  <si>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</si>
  <si>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</si>
  <si>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</si>
  <si>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</si>
  <si>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</si>
  <si>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</si>
  <si>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</si>
  <si>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</si>
  <si>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</si>
  <si>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</si>
  <si>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</si>
  <si>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</si>
  <si>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</si>
  <si>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</si>
  <si>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</si>
  <si>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</si>
  <si>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</si>
  <si>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</si>
  <si>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</si>
  <si>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</si>
  <si>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</si>
  <si>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</si>
  <si>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</si>
  <si>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</si>
  <si>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</si>
  <si>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</si>
  <si>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</si>
  <si>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</si>
  <si>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</si>
  <si>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</si>
  <si>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</si>
  <si>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</si>
  <si>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</si>
  <si>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</si>
  <si>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</si>
  <si>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</si>
  <si>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</si>
  <si>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</si>
  <si>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</si>
  <si>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</si>
  <si>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</si>
  <si>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</si>
  <si>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</si>
  <si>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</si>
  <si>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</si>
  <si>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</si>
  <si>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</si>
  <si>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</si>
  <si>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</si>
  <si>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</si>
  <si>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</si>
  <si>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</si>
  <si>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</si>
  <si>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</si>
  <si>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</si>
  <si>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</si>
  <si>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</si>
  <si>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</si>
  <si>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</si>
  <si>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</si>
  <si>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</si>
  <si>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</si>
  <si>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</si>
  <si>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</si>
  <si>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</si>
  <si>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</si>
  <si>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</si>
  <si>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</si>
  <si>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</si>
  <si>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</si>
  <si>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</si>
  <si>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</si>
  <si>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</si>
  <si>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</si>
  <si>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</si>
  <si>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</si>
  <si>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</si>
  <si>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</si>
  <si>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</si>
  <si>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</si>
  <si>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</si>
  <si>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</si>
  <si>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</si>
  <si>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</si>
  <si>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</si>
  <si>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</si>
  <si>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</si>
  <si>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</si>
  <si>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</si>
  <si>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</si>
  <si>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</si>
  <si>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</si>
  <si>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</si>
  <si>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</si>
  <si>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</si>
  <si>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</si>
  <si>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</si>
  <si>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</si>
  <si>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</si>
  <si>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</si>
  <si>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</si>
  <si>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</si>
  <si>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</si>
  <si>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</si>
  <si>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</si>
  <si>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</si>
  <si>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</si>
  <si>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</si>
  <si>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</si>
  <si>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</si>
  <si>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</si>
  <si>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</si>
  <si>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</si>
  <si>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</si>
  <si>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</si>
  <si>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</si>
  <si>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</si>
  <si>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</si>
  <si>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</si>
  <si>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</si>
  <si>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</si>
  <si>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</si>
  <si>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</si>
  <si>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</si>
  <si>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</si>
  <si>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</si>
  <si>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</si>
  <si>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</si>
  <si>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</si>
  <si>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</si>
  <si>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</si>
  <si>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</si>
  <si>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</si>
  <si>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</si>
  <si>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</si>
  <si>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</si>
  <si>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</si>
  <si>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</si>
  <si>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</si>
  <si>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</si>
  <si>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</si>
  <si>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</si>
  <si>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</si>
  <si>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</si>
  <si>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</si>
  <si>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</si>
  <si>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</si>
  <si>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</si>
  <si>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</si>
  <si>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</si>
  <si>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</si>
  <si>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</si>
  <si>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</si>
  <si>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</si>
  <si>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</si>
  <si>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</si>
  <si>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</si>
  <si>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</si>
  <si>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</si>
  <si>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</si>
  <si>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</si>
  <si>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</si>
  <si>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</si>
  <si>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</si>
  <si>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</si>
  <si>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</si>
  <si>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</si>
  <si>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</si>
  <si>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</si>
  <si>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</si>
  <si>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</si>
  <si>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</si>
  <si>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</si>
  <si>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</si>
  <si>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</si>
  <si>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</si>
  <si>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</si>
  <si>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</si>
  <si>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</si>
  <si>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</si>
  <si>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</si>
  <si>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</si>
  <si>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</si>
  <si>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</si>
  <si>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</si>
  <si>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</si>
  <si>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</si>
  <si>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</si>
  <si>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</si>
  <si>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</si>
  <si>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</si>
  <si>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</si>
  <si>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</si>
  <si>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</si>
  <si>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</si>
  <si>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</si>
  <si>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</si>
  <si>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</si>
  <si>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</si>
  <si>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</si>
  <si>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</si>
  <si>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</si>
  <si>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</si>
  <si>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</si>
  <si>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</si>
  <si>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</si>
  <si>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</si>
  <si>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</si>
  <si>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</si>
  <si>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</si>
  <si>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</si>
  <si>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</si>
  <si>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</si>
  <si>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</si>
  <si>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</si>
  <si>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</si>
  <si>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</si>
  <si>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</si>
  <si>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</si>
  <si>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</si>
  <si>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</si>
  <si>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</si>
  <si>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</si>
  <si>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</si>
  <si>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</si>
  <si>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</si>
  <si>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</si>
  <si>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</si>
  <si>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</si>
  <si>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</si>
  <si>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</si>
  <si>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</si>
  <si>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</si>
  <si>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</si>
  <si>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</si>
  <si>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</si>
  <si>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</si>
  <si>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</si>
  <si>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</si>
  <si>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</si>
  <si>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</si>
  <si>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</si>
  <si>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</si>
  <si>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</si>
  <si>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</si>
  <si>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</si>
  <si>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</si>
  <si>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</si>
  <si>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</si>
  <si>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</si>
  <si>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</si>
  <si>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</si>
  <si>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</si>
  <si>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</si>
  <si>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</si>
  <si>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</si>
  <si>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</si>
  <si>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</si>
  <si>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</si>
  <si>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</si>
  <si>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</si>
  <si>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</si>
  <si>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</si>
  <si>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</si>
  <si>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</si>
  <si>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</si>
  <si>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</si>
  <si>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</si>
  <si>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</si>
  <si>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</si>
  <si>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</si>
  <si>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</si>
  <si>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</si>
  <si>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</si>
  <si>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</si>
  <si>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</si>
  <si>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</si>
  <si>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</si>
  <si>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</si>
  <si>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</si>
  <si>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</si>
  <si>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</si>
  <si>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</si>
  <si>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</si>
  <si>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</si>
  <si>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</si>
  <si>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</si>
  <si>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</si>
  <si>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</si>
  <si>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</si>
  <si>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</si>
  <si>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</si>
  <si>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</si>
  <si>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</si>
  <si>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</si>
  <si>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</si>
  <si>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</si>
  <si>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</si>
  <si>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</si>
  <si>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</si>
  <si>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</si>
  <si>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</si>
  <si>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</si>
  <si>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</si>
  <si>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</si>
  <si>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</si>
  <si>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</si>
  <si>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</si>
  <si>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</si>
  <si>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</si>
  <si>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</si>
  <si>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</si>
  <si>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</si>
  <si>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</si>
  <si>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</si>
  <si>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</si>
  <si>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</si>
  <si>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</si>
  <si>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</si>
  <si>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</si>
  <si>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</si>
  <si>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</si>
  <si>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</si>
  <si>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</si>
  <si>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</si>
  <si>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</si>
  <si>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</si>
  <si>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</si>
  <si>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</si>
  <si>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</si>
  <si>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</si>
  <si>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</si>
  <si>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</si>
  <si>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</si>
  <si>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</si>
  <si>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</si>
  <si>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</si>
  <si>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</si>
  <si>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</si>
  <si>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</si>
  <si>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</si>
  <si>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</si>
  <si>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</si>
  <si>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</si>
  <si>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</si>
  <si>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</si>
  <si>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</si>
  <si>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</si>
  <si>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</si>
  <si>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</si>
  <si>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</si>
  <si>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</si>
  <si>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</si>
  <si>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</si>
  <si>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</si>
  <si>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</si>
  <si>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</si>
  <si>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</si>
  <si>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</si>
  <si>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</si>
  <si>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</si>
  <si>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</si>
  <si>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</si>
  <si>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</si>
  <si>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</si>
  <si>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</si>
  <si>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</si>
  <si>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</si>
  <si>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</si>
  <si>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</si>
  <si>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</si>
  <si>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</si>
  <si>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</si>
  <si>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</si>
  <si>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</si>
  <si>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</si>
  <si>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</si>
  <si>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</si>
  <si>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</si>
  <si>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</si>
  <si>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</si>
  <si>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</si>
  <si>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</si>
  <si>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</si>
  <si>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</si>
  <si>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</si>
  <si>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</si>
  <si>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</si>
  <si>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</si>
  <si>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</si>
  <si>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</si>
  <si>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</si>
  <si>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</si>
  <si>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</si>
  <si>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</si>
  <si>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</si>
  <si>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</si>
  <si>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</si>
  <si>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</si>
  <si>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</si>
  <si>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</si>
  <si>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</si>
  <si>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</si>
  <si>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</si>
  <si>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</si>
  <si>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</si>
  <si>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</si>
  <si>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</si>
  <si>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</si>
  <si>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</si>
  <si>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</si>
  <si>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</si>
  <si>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</si>
  <si>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</si>
  <si>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</si>
  <si>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</si>
  <si>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</si>
  <si>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</si>
  <si>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</si>
  <si>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</si>
  <si>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</si>
  <si>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</si>
  <si>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</si>
  <si>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</si>
  <si>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</si>
  <si>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</si>
  <si>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</si>
  <si>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</si>
  <si>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</si>
  <si>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</si>
  <si>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</si>
  <si>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</si>
  <si>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</si>
  <si>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</si>
  <si>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</si>
  <si>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</si>
  <si>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</si>
  <si>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</si>
  <si>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</si>
  <si>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</si>
  <si>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</si>
  <si>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</si>
  <si>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</si>
  <si>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</si>
  <si>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</si>
  <si>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</si>
  <si>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</si>
  <si>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</si>
  <si>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</si>
  <si>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</si>
  <si>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</si>
  <si>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</si>
  <si>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</si>
  <si>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</si>
  <si>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</si>
  <si>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</si>
  <si>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</si>
  <si>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</si>
  <si>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</si>
  <si>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</si>
  <si>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</si>
  <si>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</si>
  <si>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</si>
  <si>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</si>
  <si>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</si>
  <si>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</si>
  <si>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</si>
  <si>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</si>
  <si>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</si>
  <si>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</si>
  <si>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</si>
  <si>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</si>
  <si>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</si>
  <si>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</si>
  <si>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</si>
  <si>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</si>
  <si>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</si>
  <si>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</si>
  <si>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</si>
  <si>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</si>
  <si>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</si>
  <si>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</si>
  <si>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</si>
  <si>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</si>
  <si>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</si>
  <si>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</si>
  <si>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</si>
  <si>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</si>
  <si>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</si>
  <si>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</si>
  <si>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</si>
  <si>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</si>
  <si>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</si>
  <si>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</si>
  <si>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</si>
  <si>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</si>
  <si>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</si>
  <si>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</si>
  <si>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</si>
  <si>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</si>
  <si>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</si>
  <si>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</si>
  <si>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</si>
  <si>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</si>
  <si>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</si>
  <si>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</si>
  <si>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</si>
  <si>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</si>
  <si>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</si>
  <si>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</si>
  <si>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</si>
  <si>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</si>
  <si>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</si>
  <si>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</si>
  <si>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</si>
  <si>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</si>
  <si>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</si>
  <si>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</si>
  <si>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</si>
  <si>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</si>
  <si>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</si>
  <si>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</si>
  <si>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</si>
  <si>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</si>
  <si>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</si>
  <si>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</si>
  <si>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</si>
  <si>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</si>
  <si>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</si>
  <si>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</si>
  <si>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</si>
  <si>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</si>
  <si>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</si>
  <si>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</si>
  <si>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</si>
  <si>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</si>
  <si>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</si>
  <si>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</si>
  <si>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</si>
  <si>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</si>
  <si>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</si>
  <si>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</si>
  <si>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</si>
  <si>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</si>
  <si>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</si>
  <si>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</si>
  <si>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</si>
  <si>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</si>
  <si>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</si>
  <si>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</si>
  <si>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</si>
  <si>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</si>
  <si>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</si>
  <si>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</si>
  <si>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</si>
  <si>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</si>
  <si>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</si>
  <si>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</si>
  <si>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</si>
  <si>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</si>
  <si>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</si>
  <si>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</si>
  <si>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</si>
  <si>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</si>
  <si>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</si>
  <si>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</si>
  <si>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</si>
  <si>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</si>
  <si>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</si>
  <si>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</si>
  <si>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</si>
  <si>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</si>
  <si>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</si>
  <si>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</si>
  <si>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</si>
  <si>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</si>
  <si>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</si>
  <si>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</si>
  <si>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</si>
  <si>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</si>
  <si>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</si>
  <si>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</si>
  <si>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</si>
  <si>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</si>
  <si>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</si>
  <si>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</si>
  <si>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</si>
  <si>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</si>
  <si>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</si>
  <si>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</si>
  <si>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</si>
  <si>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</si>
  <si>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</si>
  <si>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</si>
  <si>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</si>
  <si>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</si>
  <si>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</si>
  <si>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</si>
  <si>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</si>
  <si>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</si>
  <si>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</si>
  <si>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</si>
  <si>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</si>
  <si>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</si>
  <si>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</si>
  <si>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</si>
  <si>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</si>
  <si>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</si>
  <si>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</si>
  <si>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</si>
  <si>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</si>
  <si>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</si>
  <si>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</si>
  <si>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</si>
  <si>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</si>
  <si>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</si>
  <si>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</si>
  <si>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</si>
  <si>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</si>
  <si>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</si>
  <si>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</si>
  <si>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</si>
  <si>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</si>
  <si>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</si>
  <si>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</si>
  <si>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</si>
  <si>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</si>
  <si>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</si>
  <si>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</si>
  <si>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</si>
  <si>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</si>
  <si>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</si>
  <si>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</si>
  <si>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</si>
  <si>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</si>
  <si>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</si>
  <si>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</si>
  <si>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</si>
  <si>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</si>
  <si>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</si>
  <si>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</si>
  <si>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</si>
  <si>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</si>
  <si>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</si>
  <si>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</si>
  <si>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</si>
  <si>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</si>
  <si>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</si>
  <si>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</si>
  <si>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</si>
  <si>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</si>
  <si>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</si>
  <si>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</si>
  <si>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</si>
  <si>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</si>
  <si>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</si>
  <si>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</si>
  <si>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</si>
  <si>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</si>
  <si>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</si>
  <si>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</si>
  <si>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</si>
  <si>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</si>
  <si>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</si>
  <si>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</si>
  <si>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</si>
  <si>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</si>
  <si>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</si>
  <si>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</si>
  <si>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</si>
  <si>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</si>
  <si>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</si>
  <si>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</si>
  <si>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</si>
  <si>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</si>
  <si>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</si>
  <si>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</si>
  <si>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</si>
  <si>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</si>
  <si>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</si>
  <si>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</si>
  <si>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</si>
  <si>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</si>
  <si>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</si>
  <si>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</si>
  <si>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</si>
  <si>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</si>
  <si>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</si>
  <si>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</si>
  <si>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</si>
  <si>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</si>
  <si>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</si>
  <si>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</si>
  <si>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</si>
  <si>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</si>
  <si>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</si>
  <si>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</si>
  <si>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</si>
  <si>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</si>
  <si>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</si>
  <si>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</si>
  <si>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</si>
  <si>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</si>
  <si>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</si>
  <si>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</si>
  <si>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</si>
  <si>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</si>
  <si>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</si>
  <si>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</si>
  <si>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</si>
  <si>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</si>
  <si>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</si>
  <si>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</si>
  <si>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</si>
  <si>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</si>
  <si>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</si>
  <si>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</si>
  <si>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</si>
  <si>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</si>
  <si>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</si>
  <si>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</si>
  <si>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</si>
  <si>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</si>
  <si>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</si>
  <si>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</si>
  <si>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</si>
  <si>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</si>
  <si>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</si>
  <si>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</si>
  <si>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</si>
  <si>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</si>
  <si>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</si>
  <si>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</si>
  <si>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</si>
  <si>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</si>
  <si>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</si>
  <si>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</si>
  <si>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</si>
  <si>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</si>
  <si>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</si>
  <si>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</si>
  <si>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</si>
  <si>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</si>
  <si>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</si>
  <si>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</si>
  <si>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</si>
  <si>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</si>
  <si>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</si>
  <si>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</si>
  <si>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</si>
  <si>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</si>
  <si>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</si>
  <si>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</si>
  <si>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</si>
  <si>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</si>
  <si>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</si>
  <si>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</si>
  <si>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</si>
  <si>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</si>
  <si>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</si>
  <si>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</si>
  <si>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</si>
  <si>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</si>
  <si>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</si>
  <si>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</si>
  <si>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</si>
  <si>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</si>
  <si>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</si>
  <si>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</si>
  <si>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</si>
  <si>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</si>
  <si>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</si>
  <si>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</si>
  <si>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</si>
  <si>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</si>
  <si>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</si>
  <si>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</si>
  <si>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</si>
  <si>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</si>
  <si>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</si>
  <si>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</si>
  <si>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</si>
  <si>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</si>
  <si>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</si>
  <si>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</si>
  <si>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</si>
  <si>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</si>
  <si>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</si>
  <si>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</si>
  <si>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</si>
  <si>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</si>
  <si>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</si>
  <si>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</si>
  <si>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</si>
  <si>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</si>
  <si>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</si>
  <si>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</si>
  <si>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</si>
  <si>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</si>
  <si>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</si>
  <si>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</si>
  <si>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</si>
  <si>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</si>
  <si>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</si>
  <si>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</si>
  <si>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</si>
  <si>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</si>
  <si>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</si>
  <si>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</si>
  <si>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</si>
  <si>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</si>
  <si>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</si>
  <si>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</si>
  <si>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</si>
  <si>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</si>
  <si>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</si>
  <si>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</si>
  <si>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</si>
  <si>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</si>
  <si>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</si>
  <si>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</si>
  <si>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</si>
  <si>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</si>
  <si>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</si>
  <si>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</si>
  <si>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</si>
  <si>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</si>
  <si>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</si>
  <si>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</si>
  <si>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</si>
  <si>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</si>
  <si>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</si>
  <si>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</si>
  <si>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</si>
  <si>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</si>
  <si>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</si>
  <si>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</si>
  <si>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</si>
  <si>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</si>
  <si>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</si>
  <si>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</si>
  <si>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</si>
  <si>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</si>
  <si>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</si>
  <si>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</si>
  <si>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</si>
  <si>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</si>
  <si>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</si>
  <si>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</si>
  <si>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</si>
  <si>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</si>
  <si>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</si>
  <si>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</si>
  <si>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</si>
  <si>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</si>
  <si>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</si>
  <si>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</si>
  <si>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</si>
  <si>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</si>
  <si>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</si>
  <si>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</si>
  <si>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</si>
  <si>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</si>
  <si>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</si>
  <si>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</si>
  <si>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</si>
  <si>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</si>
  <si>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</si>
  <si>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</si>
  <si>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</si>
  <si>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</si>
  <si>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</si>
  <si>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</si>
  <si>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</si>
  <si>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</si>
  <si>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</si>
  <si>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</si>
  <si>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</si>
  <si>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</si>
  <si>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</si>
  <si>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</si>
  <si>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</si>
  <si>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</si>
  <si>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</si>
  <si>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</si>
  <si>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</si>
  <si>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</si>
  <si>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</si>
  <si>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</si>
  <si>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</si>
  <si>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</si>
  <si>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</si>
  <si>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</si>
  <si>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</si>
  <si>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</si>
  <si>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</si>
  <si>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</si>
  <si>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</si>
  <si>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</si>
  <si>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</si>
  <si>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</si>
  <si>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</si>
  <si>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</si>
  <si>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</si>
  <si>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</si>
  <si>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</si>
  <si>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</si>
  <si>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</si>
  <si>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</si>
  <si>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</si>
  <si>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</si>
  <si>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</si>
  <si>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</si>
  <si>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</si>
  <si>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</si>
  <si>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</si>
  <si>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</si>
  <si>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</si>
  <si>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</si>
  <si>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</si>
  <si>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</si>
  <si>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</si>
  <si>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</si>
  <si>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</si>
  <si>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</si>
  <si>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</si>
  <si>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</si>
  <si>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</si>
  <si>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</si>
  <si>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</si>
  <si>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</si>
  <si>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</si>
  <si>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</si>
  <si>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</si>
  <si>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</si>
  <si>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</si>
  <si>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</si>
  <si>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</si>
  <si>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</si>
  <si>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</si>
  <si>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</si>
  <si>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</si>
  <si>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</si>
  <si>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</si>
  <si>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</si>
  <si>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</si>
  <si>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</si>
  <si>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</si>
  <si>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</si>
  <si>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</si>
  <si>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</si>
  <si>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</si>
  <si>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</si>
  <si>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</si>
  <si>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</si>
  <si>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</si>
  <si>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</si>
  <si>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</si>
  <si>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</si>
  <si>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</si>
  <si>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</si>
  <si>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</si>
  <si>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</si>
  <si>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</si>
  <si>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</si>
  <si>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</si>
  <si>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</si>
  <si>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</si>
  <si>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</si>
  <si>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</si>
  <si>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</si>
  <si>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</si>
  <si>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</si>
  <si>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</si>
  <si>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</si>
  <si>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</si>
  <si>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</si>
  <si>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</si>
  <si>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</si>
  <si>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</si>
  <si>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</si>
  <si>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</si>
  <si>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</si>
  <si>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</si>
  <si>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</si>
  <si>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</si>
  <si>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</si>
  <si>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</si>
  <si>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</si>
  <si>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</si>
  <si>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</si>
  <si>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</si>
  <si>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</si>
  <si>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</si>
  <si>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</si>
  <si>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</si>
  <si>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</si>
  <si>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</si>
  <si>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</si>
  <si>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</si>
  <si>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</si>
  <si>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</si>
  <si>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</si>
  <si>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</si>
  <si>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</si>
  <si>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</si>
  <si>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</si>
  <si>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</si>
  <si>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</si>
  <si>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</si>
  <si>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</si>
  <si>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</si>
  <si>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</si>
  <si>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</si>
  <si>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</si>
  <si>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</si>
  <si>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</si>
  <si>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</si>
  <si>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</si>
  <si>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</si>
  <si>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</si>
  <si>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</si>
  <si>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</si>
  <si>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</si>
  <si>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</si>
  <si>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</si>
  <si>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</si>
  <si>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</si>
  <si>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</si>
  <si>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</si>
  <si>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</si>
  <si>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</si>
  <si>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</si>
  <si>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</si>
  <si>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</si>
  <si>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</si>
  <si>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</si>
  <si>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</si>
  <si>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</si>
  <si>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</si>
  <si>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</si>
  <si>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</si>
  <si>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</si>
  <si>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</si>
  <si>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</si>
  <si>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</si>
  <si>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</si>
  <si>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</si>
  <si>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</si>
  <si>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</si>
  <si>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</si>
  <si>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</si>
  <si>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</si>
  <si>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</si>
  <si>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</si>
  <si>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</si>
  <si>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</si>
  <si>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</si>
  <si>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</si>
  <si>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</si>
  <si>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</si>
  <si>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</si>
  <si>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</si>
  <si>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</si>
  <si>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</si>
  <si>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</si>
  <si>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</si>
  <si>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</si>
  <si>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</si>
  <si>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</si>
  <si>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</si>
  <si>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</si>
  <si>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</si>
  <si>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</si>
  <si>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</si>
  <si>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</si>
  <si>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</si>
  <si>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</si>
  <si>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</si>
  <si>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</si>
  <si>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</si>
  <si>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</si>
  <si>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</si>
  <si>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</si>
  <si>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</si>
  <si>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</si>
  <si>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</si>
  <si>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</si>
  <si>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</si>
  <si>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</si>
  <si>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</si>
  <si>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</si>
  <si>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</si>
  <si>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</si>
  <si>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</si>
  <si>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</si>
  <si>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</si>
  <si>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</si>
  <si>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</si>
  <si>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</si>
  <si>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</si>
  <si>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</si>
  <si>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</si>
  <si>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</si>
  <si>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</si>
  <si>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</si>
  <si>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</si>
  <si>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</si>
  <si>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</si>
  <si>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</si>
  <si>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</si>
  <si>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</si>
  <si>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</si>
  <si>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</si>
  <si>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</si>
  <si>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</si>
  <si>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</si>
  <si>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</si>
  <si>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</si>
  <si>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</si>
  <si>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</si>
  <si>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</si>
  <si>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</si>
  <si>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</si>
  <si>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</si>
  <si>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</si>
  <si>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</si>
  <si>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</si>
  <si>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</si>
  <si>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</si>
  <si>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</si>
  <si>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</si>
  <si>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</si>
  <si>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</si>
  <si>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</si>
  <si>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</si>
  <si>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</si>
  <si>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</si>
  <si>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</si>
  <si>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</si>
  <si>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</si>
  <si>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</si>
  <si>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</si>
  <si>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</si>
  <si>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</si>
  <si>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</si>
  <si>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</si>
  <si>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</si>
  <si>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</si>
  <si>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</si>
  <si>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</si>
  <si>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</si>
  <si>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</si>
  <si>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</si>
  <si>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</si>
  <si>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</si>
  <si>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</si>
  <si>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</si>
  <si>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</si>
  <si>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</si>
  <si>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</si>
  <si>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</si>
  <si>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</si>
  <si>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</si>
  <si>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</si>
  <si>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</si>
  <si>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</si>
  <si>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</si>
  <si>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</si>
  <si>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</si>
  <si>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</si>
  <si>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</si>
  <si>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</si>
  <si>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</si>
  <si>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</si>
  <si>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</si>
  <si>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</si>
  <si>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</si>
  <si>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</si>
  <si>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</si>
  <si>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</si>
  <si>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</si>
  <si>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</si>
  <si>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</si>
  <si>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</si>
  <si>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</si>
  <si>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</si>
  <si>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</si>
  <si>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</si>
  <si>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</si>
  <si>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</si>
  <si>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</si>
  <si>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</si>
  <si>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</si>
  <si>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</si>
  <si>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</si>
  <si>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</si>
  <si>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</si>
  <si>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</si>
  <si>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</si>
  <si>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</si>
  <si>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</si>
  <si>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</si>
  <si>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</si>
  <si>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</si>
  <si>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</si>
  <si>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</si>
  <si>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</si>
  <si>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</si>
  <si>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</si>
  <si>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</si>
  <si>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</si>
  <si>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</si>
  <si>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</si>
  <si>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</si>
  <si>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</si>
  <si>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</si>
  <si>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</si>
  <si>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</si>
  <si>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</si>
  <si>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</si>
  <si>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</si>
  <si>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</si>
  <si>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</si>
  <si>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</si>
  <si>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</si>
  <si>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</si>
  <si>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</si>
  <si>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</si>
  <si>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</si>
  <si>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</si>
  <si>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</si>
  <si>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</si>
  <si>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</si>
  <si>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</si>
  <si>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</si>
  <si>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</si>
  <si>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</si>
  <si>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</si>
  <si>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</si>
  <si>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</si>
  <si>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</si>
  <si>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</si>
  <si>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</si>
  <si>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</si>
  <si>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</si>
  <si>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</si>
  <si>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</si>
  <si>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</si>
  <si>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</si>
  <si>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</si>
  <si>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</si>
  <si>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</si>
  <si>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</si>
  <si>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</si>
  <si>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</si>
  <si>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</si>
  <si>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</si>
  <si>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</si>
  <si>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</si>
  <si>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</si>
  <si>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</si>
  <si>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</si>
  <si>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</si>
  <si>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</si>
  <si>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</si>
  <si>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</si>
  <si>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</si>
  <si>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</si>
  <si>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</si>
  <si>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</si>
  <si>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</si>
  <si>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</si>
  <si>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</si>
  <si>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</si>
  <si>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</si>
  <si>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</si>
  <si>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</si>
  <si>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</si>
  <si>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</si>
  <si>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</si>
  <si>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</si>
  <si>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</si>
  <si>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</si>
  <si>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</si>
  <si>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</si>
  <si>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</si>
  <si>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</si>
  <si>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</si>
  <si>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</si>
  <si>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</si>
  <si>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</si>
  <si>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</si>
  <si>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</si>
  <si>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</si>
  <si>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</si>
  <si>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</si>
  <si>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</si>
  <si>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</si>
  <si>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</si>
  <si>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</si>
  <si>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</si>
  <si>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</si>
  <si>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</si>
  <si>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</si>
  <si>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</si>
  <si>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</si>
  <si>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</si>
  <si>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</si>
  <si>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</si>
  <si>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</si>
  <si>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</si>
  <si>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</si>
  <si>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</si>
  <si>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</si>
  <si>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</si>
  <si>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</si>
  <si>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</si>
  <si>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</si>
  <si>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</si>
  <si>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</si>
  <si>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</si>
  <si>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</si>
  <si>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</si>
  <si>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</si>
  <si>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</si>
  <si>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</si>
  <si>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</si>
  <si>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</si>
  <si>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</si>
  <si>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</si>
  <si>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</si>
  <si>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</si>
  <si>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</si>
  <si>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</si>
  <si>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</si>
  <si>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</si>
  <si>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</si>
  <si>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</si>
  <si>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</si>
  <si>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</si>
  <si>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</si>
  <si>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</si>
  <si>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</si>
  <si>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</si>
  <si>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</si>
  <si>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</si>
  <si>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</si>
  <si>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</si>
  <si>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</si>
  <si>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</si>
  <si>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</si>
  <si>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</si>
  <si>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</si>
  <si>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</si>
  <si>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</si>
  <si>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</si>
  <si>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</si>
  <si>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</si>
  <si>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</si>
  <si>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</si>
  <si>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</si>
  <si>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</si>
  <si>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</si>
  <si>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</si>
  <si>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</si>
  <si>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</si>
  <si>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</si>
  <si>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</si>
  <si>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</si>
  <si>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</si>
  <si>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</si>
  <si>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</si>
  <si>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</si>
  <si>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</si>
  <si>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</si>
  <si>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</si>
  <si>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</si>
  <si>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</si>
  <si>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</si>
  <si>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</si>
  <si>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</si>
  <si>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</si>
  <si>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</si>
  <si>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</si>
  <si>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</si>
  <si>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</si>
  <si>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</si>
  <si>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</si>
  <si>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</si>
  <si>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</si>
  <si>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</si>
  <si>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</si>
  <si>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</si>
  <si>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</si>
  <si>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</si>
  <si>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</si>
  <si>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</si>
  <si>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</si>
  <si>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</si>
  <si>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</si>
  <si>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</si>
  <si>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</si>
  <si>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</si>
  <si>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</si>
  <si>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</si>
  <si>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</si>
  <si>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</si>
  <si>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</si>
  <si>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</si>
  <si>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</si>
  <si>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</si>
  <si>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</si>
  <si>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</si>
  <si>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</si>
  <si>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</si>
  <si>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</si>
  <si>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</si>
  <si>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</si>
  <si>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</si>
  <si>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</si>
  <si>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</si>
  <si>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</si>
  <si>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</si>
  <si>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</si>
  <si>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</si>
  <si>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</si>
  <si>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</si>
  <si>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</si>
  <si>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</si>
  <si>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</si>
  <si>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</si>
  <si>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</si>
  <si>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</si>
  <si>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</si>
  <si>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</si>
  <si>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</si>
  <si>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</si>
  <si>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</si>
  <si>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</si>
  <si>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</si>
  <si>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</si>
  <si>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</si>
  <si>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</si>
  <si>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</si>
  <si>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</si>
  <si>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</si>
  <si>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</si>
  <si>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</si>
  <si>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</si>
  <si>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</si>
  <si>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</si>
  <si>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</si>
  <si>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</si>
  <si>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</si>
  <si>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</si>
  <si>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</si>
  <si>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</si>
  <si>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</si>
  <si>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</si>
  <si>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</si>
  <si>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</si>
  <si>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</si>
  <si>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</si>
  <si>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</si>
  <si>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</si>
  <si>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</si>
  <si>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</si>
  <si>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</si>
  <si>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</si>
  <si>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</si>
  <si>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</si>
  <si>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</si>
  <si>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</si>
  <si>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</si>
  <si>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</si>
  <si>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</si>
  <si>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</si>
  <si>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</si>
  <si>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</si>
  <si>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</si>
  <si>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</si>
  <si>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</si>
  <si>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</si>
  <si>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</si>
  <si>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</si>
  <si>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</si>
  <si>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</si>
  <si>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</si>
  <si>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</si>
  <si>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</si>
  <si>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</si>
  <si>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</si>
  <si>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</si>
  <si>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</si>
  <si>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</si>
  <si>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</si>
  <si>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</si>
  <si>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</si>
  <si>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</si>
  <si>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</si>
  <si>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</si>
  <si>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</si>
  <si>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</si>
  <si>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</si>
  <si>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</si>
  <si>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</si>
  <si>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</si>
  <si>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</si>
  <si>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</si>
  <si>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</si>
  <si>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</si>
  <si>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</si>
  <si>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</si>
  <si>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</si>
  <si>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</si>
  <si>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</si>
  <si>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</si>
  <si>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</si>
  <si>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</si>
  <si>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</si>
  <si>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</si>
  <si>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</si>
  <si>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</si>
  <si>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</si>
  <si>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</si>
  <si>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</si>
  <si>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</si>
  <si>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</si>
  <si>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</si>
  <si>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</si>
  <si>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</si>
  <si>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</si>
  <si>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</si>
  <si>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</si>
  <si>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</si>
  <si>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</si>
  <si>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</si>
  <si>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</si>
  <si>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</si>
  <si>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</si>
  <si>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</si>
  <si>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</si>
  <si>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</si>
  <si>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</si>
  <si>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</si>
  <si>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</si>
  <si>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</si>
  <si>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</si>
  <si>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</si>
  <si>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</si>
  <si>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</si>
  <si>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</si>
  <si>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</si>
  <si>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</si>
  <si>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</si>
  <si>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</si>
  <si>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</si>
  <si>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</si>
  <si>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</si>
  <si>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</si>
  <si>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</si>
  <si>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</si>
  <si>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</si>
  <si>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</si>
  <si>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</si>
  <si>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</si>
  <si>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</si>
  <si>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</si>
  <si>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</si>
  <si>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</si>
  <si>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</si>
  <si>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</si>
  <si>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</si>
  <si>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</si>
  <si>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</si>
  <si>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</si>
  <si>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</si>
  <si>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</si>
  <si>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</si>
  <si>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</si>
  <si>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</si>
  <si>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</si>
  <si>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</si>
  <si>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</si>
  <si>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</si>
  <si>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</si>
  <si>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</si>
  <si>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</si>
  <si>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</si>
  <si>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</si>
  <si>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</si>
  <si>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</si>
  <si>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</si>
  <si>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</si>
  <si>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</si>
  <si>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</si>
  <si>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</si>
  <si>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</si>
  <si>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</si>
  <si>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</si>
  <si>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</si>
  <si>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</si>
  <si>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</si>
  <si>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</si>
  <si>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</si>
  <si>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</si>
  <si>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</si>
  <si>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</si>
  <si>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</si>
  <si>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</si>
  <si>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</si>
  <si>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</si>
  <si>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</si>
  <si>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</si>
  <si>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</si>
  <si>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</si>
  <si>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</si>
  <si>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</si>
  <si>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</si>
  <si>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</si>
  <si>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</si>
  <si>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</si>
  <si>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</si>
  <si>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</si>
  <si>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</si>
  <si>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</si>
  <si>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</si>
  <si>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</si>
  <si>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</si>
  <si>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</si>
  <si>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</si>
  <si>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</si>
  <si>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</si>
  <si>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</si>
  <si>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</si>
  <si>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</si>
  <si>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</si>
  <si>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</si>
  <si>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</si>
  <si>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</si>
  <si>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</si>
  <si>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</si>
  <si>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</si>
  <si>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</si>
  <si>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</si>
  <si>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</si>
  <si>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</si>
  <si>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</si>
  <si>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</si>
  <si>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</si>
  <si>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</si>
  <si>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</si>
  <si>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</si>
  <si>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</si>
  <si>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</si>
  <si>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</si>
  <si>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</si>
  <si>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</si>
  <si>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</si>
  <si>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</si>
  <si>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</si>
  <si>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</si>
  <si>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</si>
  <si>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</si>
  <si>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</si>
  <si>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</si>
  <si>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</si>
  <si>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</si>
  <si>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</si>
  <si>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</si>
  <si>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</si>
  <si>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</si>
  <si>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</si>
  <si>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</si>
  <si>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</si>
  <si>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</si>
  <si>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</si>
  <si>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</si>
  <si>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</si>
  <si>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</si>
  <si>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</si>
  <si>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</si>
  <si>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</si>
  <si>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</si>
  <si>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</si>
  <si>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</si>
  <si>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</si>
  <si>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</si>
  <si>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</si>
  <si>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</si>
  <si>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</si>
  <si>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</si>
  <si>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</si>
  <si>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</si>
  <si>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</si>
  <si>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</si>
  <si>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</si>
  <si>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</si>
  <si>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</si>
  <si>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</si>
  <si>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</si>
  <si>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</si>
  <si>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</si>
  <si>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</si>
  <si>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</si>
  <si>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</si>
  <si>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</si>
  <si>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</si>
  <si>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</si>
  <si>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</si>
  <si>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</si>
  <si>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</si>
  <si>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</si>
  <si>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</si>
  <si>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</si>
  <si>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</si>
  <si>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</si>
  <si>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</si>
  <si>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</si>
  <si>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</si>
  <si>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</si>
  <si>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</si>
  <si>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</si>
  <si>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</si>
  <si>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</si>
  <si>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</si>
  <si>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</si>
  <si>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</si>
  <si>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</si>
  <si>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</si>
  <si>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</si>
  <si>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</si>
  <si>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</si>
  <si>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</si>
  <si>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</si>
  <si>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</si>
  <si>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</si>
  <si>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</si>
  <si>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</si>
  <si>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</si>
  <si>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</si>
  <si>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</si>
  <si>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</si>
  <si>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</si>
  <si>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</si>
  <si>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</si>
  <si>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</si>
  <si>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</si>
  <si>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</si>
  <si>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</si>
  <si>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</si>
  <si>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</si>
  <si>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</si>
  <si>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</si>
  <si>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</si>
  <si>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</si>
  <si>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</si>
  <si>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</si>
  <si>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</si>
  <si>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</si>
  <si>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</si>
  <si>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</si>
  <si>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</si>
  <si>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</si>
  <si>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</si>
  <si>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</si>
  <si>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</si>
  <si>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</si>
  <si>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</si>
  <si>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</si>
  <si>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</si>
  <si>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</si>
  <si>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</si>
  <si>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</si>
  <si>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</si>
  <si>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</si>
  <si>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</si>
  <si>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</si>
  <si>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</si>
  <si>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</si>
  <si>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</si>
  <si>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</si>
  <si>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</si>
  <si>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</si>
  <si>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</si>
  <si>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</si>
  <si>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</si>
  <si>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</si>
  <si>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</si>
  <si>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</si>
  <si>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</si>
  <si>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</si>
  <si>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</si>
  <si>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</si>
  <si>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</si>
  <si>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</si>
  <si>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</si>
  <si>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</si>
  <si>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</si>
  <si>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</si>
  <si>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</si>
  <si>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</si>
  <si>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</si>
  <si>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</si>
  <si>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</si>
  <si>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</si>
  <si>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</si>
  <si>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</si>
  <si>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</si>
  <si>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</si>
  <si>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</si>
  <si>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</si>
  <si>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</si>
  <si>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</si>
  <si>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</si>
  <si>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</si>
  <si>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</si>
  <si>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</si>
  <si>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</si>
  <si>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</si>
  <si>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</si>
  <si>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</si>
  <si>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</si>
  <si>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</si>
  <si>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</si>
  <si>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</si>
  <si>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</si>
  <si>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</si>
  <si>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</si>
  <si>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</si>
  <si>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</si>
  <si>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</si>
  <si>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</si>
  <si>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</si>
  <si>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</si>
  <si>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</si>
  <si>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</si>
  <si>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</si>
  <si>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</si>
  <si>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</si>
  <si>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</si>
  <si>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</si>
  <si>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</si>
  <si>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</si>
  <si>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</si>
  <si>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</si>
  <si>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</si>
  <si>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</si>
  <si>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</si>
  <si>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</si>
  <si>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</si>
  <si>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</si>
  <si>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</si>
  <si>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</si>
  <si>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</si>
  <si>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</si>
  <si>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</si>
  <si>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</si>
  <si>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</si>
  <si>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</si>
  <si>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</si>
  <si>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</si>
  <si>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</si>
  <si>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</si>
  <si>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</si>
  <si>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</si>
  <si>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</si>
  <si>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</si>
  <si>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</si>
  <si>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</si>
  <si>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</si>
  <si>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</si>
  <si>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</si>
  <si>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</si>
  <si>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</si>
  <si>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</si>
  <si>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</si>
  <si>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</si>
  <si>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</si>
  <si>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</si>
  <si>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</si>
  <si>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</si>
  <si>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</si>
  <si>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</si>
  <si>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</si>
  <si>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</si>
  <si>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</si>
  <si>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</si>
  <si>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</si>
  <si>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</si>
  <si>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</si>
  <si>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</si>
  <si>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</si>
  <si>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</si>
  <si>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</si>
  <si>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</si>
  <si>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</si>
  <si>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</si>
  <si>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</si>
  <si>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</si>
  <si>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</si>
  <si>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</si>
  <si>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</si>
  <si>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</si>
  <si>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</si>
  <si>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</si>
  <si>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</si>
  <si>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</si>
  <si>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</si>
  <si>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</si>
  <si>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</si>
  <si>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</si>
  <si>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</si>
  <si>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</si>
  <si>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</si>
  <si>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</si>
  <si>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</si>
  <si>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</si>
  <si>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</si>
  <si>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</si>
  <si>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</si>
  <si>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</si>
  <si>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</si>
  <si>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</si>
  <si>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</si>
  <si>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</si>
  <si>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</si>
  <si>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</si>
  <si>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</si>
  <si>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</si>
  <si>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</si>
  <si>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</si>
  <si>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</si>
  <si>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</si>
  <si>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</si>
  <si>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</si>
  <si>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</si>
  <si>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</si>
  <si>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</si>
  <si>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</si>
  <si>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</si>
  <si>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</si>
  <si>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</si>
  <si>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</si>
  <si>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</si>
  <si>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</si>
  <si>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</si>
  <si>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</si>
  <si>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</si>
  <si>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</si>
  <si>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</si>
  <si>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</si>
  <si>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</si>
  <si>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</si>
  <si>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</si>
  <si>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</si>
  <si>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</si>
  <si>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</si>
  <si>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</si>
  <si>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</si>
  <si>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</si>
  <si>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</si>
  <si>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</si>
  <si>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</si>
  <si>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</si>
  <si>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</si>
  <si>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</si>
  <si>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</si>
  <si>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</si>
  <si>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</si>
  <si>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</si>
  <si>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</si>
  <si>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</si>
  <si>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</si>
  <si>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</si>
  <si>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</si>
  <si>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</si>
  <si>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</si>
  <si>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</si>
  <si>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</si>
  <si>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</si>
  <si>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</si>
  <si>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</si>
  <si>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</si>
  <si>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</si>
  <si>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</si>
  <si>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</si>
  <si>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</si>
  <si>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</si>
  <si>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</si>
  <si>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</si>
  <si>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</si>
  <si>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</si>
  <si>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</si>
  <si>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</si>
  <si>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</si>
  <si>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</si>
  <si>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</si>
  <si>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</si>
  <si>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</si>
  <si>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</si>
  <si>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</si>
  <si>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</si>
  <si>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</si>
  <si>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</si>
  <si>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</si>
  <si>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</si>
  <si>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</si>
  <si>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</si>
  <si>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</si>
  <si>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</si>
  <si>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</si>
  <si>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</si>
  <si>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</si>
  <si>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</si>
  <si>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</si>
  <si>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</si>
  <si>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</si>
  <si>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</si>
  <si>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</si>
  <si>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</si>
  <si>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</si>
  <si>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</si>
  <si>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</si>
  <si>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</si>
  <si>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</si>
  <si>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</si>
  <si>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</si>
  <si>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</si>
  <si>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</si>
  <si>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</si>
  <si>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</si>
  <si>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</si>
  <si>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</si>
  <si>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</si>
  <si>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</si>
  <si>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</si>
  <si>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</si>
  <si>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</si>
  <si>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</si>
  <si>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</si>
  <si>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</si>
  <si>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</si>
  <si>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</si>
  <si>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</si>
  <si>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</si>
  <si>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</si>
  <si>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</si>
  <si>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</si>
  <si>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</si>
  <si>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</si>
  <si>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</si>
  <si>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</si>
  <si>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</si>
  <si>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</si>
  <si>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</si>
  <si>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</si>
  <si>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</si>
  <si>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</si>
  <si>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</si>
  <si>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</si>
  <si>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</si>
  <si>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</si>
  <si>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</si>
  <si>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</si>
  <si>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</si>
  <si>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</si>
  <si>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</si>
  <si>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</si>
  <si>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</si>
  <si>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</si>
  <si>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</si>
  <si>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</si>
  <si>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</si>
  <si>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</si>
  <si>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</si>
  <si>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</si>
  <si>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</si>
  <si>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</si>
  <si>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</si>
  <si>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</si>
  <si>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</si>
  <si>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</si>
  <si>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</si>
  <si>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</si>
  <si>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</si>
  <si>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</si>
  <si>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</si>
  <si>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</si>
  <si>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</si>
  <si>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</si>
  <si>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</si>
  <si>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</si>
  <si>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</si>
  <si>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</si>
  <si>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</si>
  <si>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</si>
  <si>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</si>
  <si>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</si>
  <si>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</si>
  <si>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</si>
  <si>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</si>
  <si>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</si>
  <si>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</si>
  <si>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</si>
  <si>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</si>
  <si>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</si>
  <si>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</si>
  <si>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</si>
  <si>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</si>
  <si>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</si>
  <si>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</si>
  <si>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</si>
  <si>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</si>
  <si>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</si>
  <si>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</si>
  <si>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</si>
  <si>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</si>
  <si>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</si>
  <si>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</si>
  <si>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</si>
  <si>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</si>
  <si>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</si>
  <si>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</si>
  <si>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</si>
  <si>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</si>
  <si>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</si>
  <si>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</si>
  <si>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</si>
  <si>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</si>
  <si>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</si>
  <si>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</si>
  <si>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</si>
  <si>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</si>
  <si>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</si>
  <si>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</si>
  <si>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</si>
  <si>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</si>
  <si>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</si>
  <si>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</si>
  <si>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</si>
  <si>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</si>
  <si>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</si>
  <si>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</si>
  <si>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</si>
  <si>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</si>
  <si>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</si>
  <si>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</si>
  <si>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</si>
  <si>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</si>
  <si>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</si>
  <si>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</si>
  <si>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</si>
  <si>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</si>
  <si>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</si>
  <si>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</si>
  <si>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</si>
  <si>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</si>
  <si>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</si>
  <si>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</si>
  <si>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</si>
  <si>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</si>
  <si>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</si>
  <si>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</si>
  <si>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</si>
  <si>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</si>
  <si>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</si>
  <si>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</si>
  <si>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</si>
  <si>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</si>
  <si>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</si>
  <si>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</si>
  <si>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</si>
  <si>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</si>
  <si>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</si>
  <si>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</si>
  <si>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</si>
  <si>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</si>
  <si>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</si>
  <si>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</si>
  <si>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</si>
  <si>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</si>
  <si>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</si>
  <si>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</si>
  <si>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</si>
  <si>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</si>
  <si>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</si>
  <si>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</si>
  <si>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</si>
  <si>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</si>
  <si>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</si>
  <si>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</si>
  <si>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</si>
  <si>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</si>
  <si>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</si>
  <si>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</si>
  <si>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</si>
  <si>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</si>
  <si>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</si>
  <si>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</si>
  <si>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</si>
  <si>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</si>
  <si>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</si>
  <si>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</si>
  <si>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</si>
  <si>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</si>
  <si>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</si>
  <si>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</si>
  <si>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</si>
  <si>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</si>
  <si>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</si>
  <si>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</si>
  <si>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</si>
  <si>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</si>
  <si>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</si>
  <si>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</si>
  <si>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</si>
  <si>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</si>
  <si>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</si>
  <si>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</si>
  <si>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</si>
  <si>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</si>
  <si>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</si>
  <si>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</si>
  <si>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</si>
  <si>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</si>
  <si>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</si>
  <si>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</si>
  <si>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</si>
  <si>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</si>
  <si>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</si>
  <si>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</si>
  <si>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</si>
  <si>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</si>
  <si>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</si>
  <si>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</si>
  <si>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</si>
  <si>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</si>
  <si>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</si>
  <si>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</si>
  <si>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</si>
  <si>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</si>
  <si>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</si>
  <si>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</si>
  <si>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</si>
  <si>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</si>
  <si>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</si>
  <si>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</si>
  <si>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</si>
  <si>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</si>
  <si>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</si>
  <si>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</si>
  <si>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</si>
  <si>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</si>
  <si>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</si>
  <si>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</si>
  <si>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</si>
  <si>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</si>
  <si>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</si>
  <si>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</si>
  <si>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</si>
  <si>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</si>
  <si>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</si>
  <si>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</si>
  <si>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</si>
  <si>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</si>
  <si>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</si>
  <si>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</si>
  <si>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</si>
  <si>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</si>
  <si>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</si>
  <si>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</si>
  <si>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</si>
  <si>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</si>
  <si>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</si>
  <si>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</si>
  <si>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</si>
  <si>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</si>
  <si>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</si>
  <si>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</si>
  <si>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</si>
  <si>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</si>
  <si>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</si>
  <si>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</si>
  <si>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</si>
  <si>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</si>
  <si>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</si>
  <si>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</si>
  <si>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</si>
  <si>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</si>
  <si>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</si>
  <si>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</si>
  <si>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</si>
  <si>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</si>
  <si>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</si>
  <si>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</si>
  <si>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</si>
  <si>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</si>
  <si>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</si>
  <si>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</si>
  <si>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</si>
  <si>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</si>
  <si>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</si>
  <si>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</si>
  <si>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</si>
  <si>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</si>
  <si>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</si>
  <si>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</si>
  <si>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</si>
  <si>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</si>
  <si>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</si>
  <si>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</si>
  <si>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</si>
  <si>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</si>
  <si>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</si>
  <si>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</si>
  <si>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</si>
  <si>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</si>
  <si>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</si>
  <si>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</si>
  <si>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</si>
  <si>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</si>
  <si>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</si>
  <si>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</si>
  <si>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</si>
  <si>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</si>
  <si>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</si>
  <si>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</si>
  <si>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</si>
  <si>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</si>
  <si>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</si>
  <si>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</si>
  <si>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</si>
  <si>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</si>
  <si>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</si>
  <si>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</si>
  <si>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</si>
  <si>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</si>
  <si>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</si>
  <si>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</si>
  <si>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</si>
  <si>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</si>
  <si>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</si>
  <si>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</si>
  <si>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</si>
  <si>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</si>
  <si>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</si>
  <si>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</si>
  <si>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</si>
  <si>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</si>
  <si>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</si>
  <si>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</si>
  <si>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</si>
  <si>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</si>
  <si>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</si>
  <si>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</si>
  <si>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</si>
  <si>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</si>
  <si>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</si>
  <si>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</si>
  <si>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</si>
  <si>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</si>
  <si>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</si>
  <si>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</si>
  <si>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</si>
  <si>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</si>
  <si>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</si>
  <si>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</si>
  <si>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</si>
  <si>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</si>
  <si>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</si>
  <si>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</si>
  <si>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</si>
  <si>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</si>
  <si>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</si>
  <si>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</si>
  <si>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</si>
  <si>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</si>
  <si>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</si>
  <si>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</si>
  <si>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</si>
  <si>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</si>
  <si>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</si>
  <si>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</si>
  <si>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</si>
  <si>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</si>
  <si>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</si>
  <si>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</si>
  <si>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</si>
  <si>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</si>
  <si>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</si>
  <si>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</si>
  <si>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</si>
  <si>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</si>
  <si>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</si>
  <si>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</si>
  <si>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</si>
  <si>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</si>
  <si>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</si>
  <si>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</si>
  <si>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</si>
  <si>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</si>
  <si>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</si>
  <si>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</si>
  <si>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</si>
  <si>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</si>
  <si>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</si>
  <si>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</si>
  <si>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</si>
  <si>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</si>
  <si>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</si>
  <si>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</si>
  <si>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</si>
  <si>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</si>
  <si>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</si>
  <si>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</si>
  <si>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</si>
  <si>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</si>
  <si>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</si>
  <si>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</si>
  <si>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</si>
  <si>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</si>
  <si>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</si>
  <si>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</si>
  <si>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</si>
  <si>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</si>
  <si>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</si>
  <si>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</si>
  <si>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</si>
  <si>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</si>
  <si>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</si>
  <si>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</si>
  <si>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</si>
  <si>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</si>
  <si>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</si>
  <si>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</si>
  <si>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</si>
  <si>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</si>
  <si>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</si>
  <si>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</si>
  <si>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</si>
  <si>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</si>
  <si>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</si>
  <si>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</si>
  <si>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</si>
  <si>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</si>
  <si>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</si>
  <si>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</si>
  <si>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</si>
  <si>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</si>
  <si>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</si>
  <si>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</si>
  <si>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</si>
  <si>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</si>
  <si>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</si>
  <si>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</si>
  <si>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</si>
  <si>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</si>
  <si>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</si>
  <si>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</si>
  <si>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</si>
  <si>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</si>
  <si>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</si>
  <si>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</si>
  <si>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</si>
  <si>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</si>
  <si>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</si>
  <si>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</si>
  <si>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</si>
  <si>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</si>
  <si>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</si>
  <si>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</si>
  <si>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</si>
  <si>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</si>
  <si>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</si>
  <si>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</si>
  <si>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</si>
  <si>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</si>
  <si>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</si>
  <si>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</si>
  <si>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</si>
  <si>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</si>
  <si>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</si>
  <si>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</si>
  <si>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</si>
  <si>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</si>
  <si>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</si>
  <si>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</si>
  <si>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</si>
  <si>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</si>
  <si>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</si>
  <si>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</si>
  <si>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</si>
  <si>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</si>
  <si>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</si>
  <si>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</si>
  <si>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</si>
  <si>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</si>
  <si>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</si>
  <si>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</si>
  <si>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</si>
  <si>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</si>
  <si>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</si>
  <si>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</si>
  <si>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</si>
  <si>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</si>
  <si>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</si>
  <si>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</si>
  <si>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</si>
  <si>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</si>
  <si>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</si>
  <si>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</si>
  <si>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</si>
  <si>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</si>
  <si>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</si>
  <si>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</si>
  <si>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</si>
  <si>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</si>
  <si>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</si>
  <si>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</si>
  <si>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</si>
  <si>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</si>
  <si>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</si>
  <si>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</si>
  <si>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</si>
  <si>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</si>
  <si>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</si>
  <si>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</si>
  <si>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</si>
  <si>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</si>
  <si>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</si>
  <si>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</si>
  <si>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</si>
  <si>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</si>
  <si>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</si>
  <si>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</si>
  <si>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</si>
  <si>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</si>
  <si>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</si>
  <si>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</si>
  <si>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</si>
  <si>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</si>
  <si>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</si>
  <si>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</si>
  <si>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</si>
  <si>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</si>
  <si>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</si>
  <si>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</si>
  <si>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</si>
  <si>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</si>
  <si>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</si>
  <si>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</si>
  <si>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</si>
  <si>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</si>
  <si>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</si>
  <si>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</si>
  <si>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</si>
  <si>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</si>
  <si>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</si>
  <si>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</si>
  <si>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</si>
  <si>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</si>
  <si>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</si>
  <si>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</si>
  <si>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</si>
  <si>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</si>
  <si>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</si>
  <si>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</si>
  <si>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</si>
  <si>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</si>
  <si>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</si>
  <si>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</si>
  <si>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</si>
  <si>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</si>
  <si>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</si>
  <si>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</si>
  <si>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</si>
  <si>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</si>
  <si>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</si>
  <si>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</si>
  <si>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</si>
  <si>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</si>
  <si>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</si>
  <si>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</si>
  <si>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</si>
  <si>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</si>
  <si>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</si>
  <si>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</si>
  <si>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</si>
  <si>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</si>
  <si>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</si>
  <si>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</si>
  <si>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</si>
  <si>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</si>
  <si>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</si>
  <si>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</si>
  <si>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</si>
  <si>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</si>
  <si>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</si>
  <si>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</si>
  <si>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</si>
  <si>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</si>
  <si>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</si>
  <si>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</si>
  <si>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</si>
  <si>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</si>
  <si>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</si>
  <si>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</si>
  <si>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</si>
  <si>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</si>
  <si>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</si>
  <si>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</si>
  <si>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</si>
  <si>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</si>
  <si>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</si>
  <si>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</si>
  <si>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</si>
  <si>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</si>
  <si>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</si>
  <si>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</si>
  <si>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</si>
  <si>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</si>
  <si>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</si>
  <si>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</si>
  <si>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</si>
  <si>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</si>
  <si>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</si>
  <si>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</si>
  <si>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</si>
  <si>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</si>
  <si>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</si>
  <si>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</si>
  <si>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</si>
  <si>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</si>
  <si>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</si>
  <si>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</si>
  <si>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</si>
  <si>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</si>
  <si>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</si>
  <si>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</si>
  <si>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</si>
  <si>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</si>
  <si>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</si>
  <si>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</si>
  <si>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</si>
  <si>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</si>
  <si>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</si>
  <si>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</si>
  <si>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</si>
  <si>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</si>
  <si>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</si>
  <si>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</si>
  <si>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</si>
  <si>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</si>
  <si>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</si>
  <si>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</si>
  <si>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</si>
  <si>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</si>
  <si>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</si>
  <si>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</si>
  <si>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</si>
  <si>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</si>
  <si>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</si>
  <si>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</si>
  <si>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</si>
  <si>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</si>
  <si>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</si>
  <si>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</si>
  <si>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</si>
  <si>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</si>
  <si>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</si>
  <si>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</si>
  <si>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</si>
  <si>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</si>
  <si>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</si>
  <si>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</si>
  <si>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</si>
  <si>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</si>
  <si>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</si>
  <si>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</si>
  <si>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</si>
  <si>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</si>
  <si>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</si>
  <si>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</si>
  <si>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</si>
  <si>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</si>
  <si>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</si>
  <si>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</si>
  <si>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</si>
  <si>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</si>
  <si>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</si>
  <si>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</si>
  <si>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</si>
  <si>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</si>
  <si>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</si>
  <si>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</si>
  <si>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</si>
  <si>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</si>
  <si>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</si>
  <si>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</si>
  <si>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</si>
  <si>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</si>
  <si>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</si>
  <si>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</si>
  <si>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</si>
  <si>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</si>
  <si>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</si>
  <si>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</si>
  <si>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</si>
  <si>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</si>
  <si>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</si>
  <si>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</si>
  <si>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</si>
  <si>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</si>
  <si>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</si>
  <si>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</si>
  <si>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</si>
  <si>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</si>
  <si>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</si>
  <si>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</si>
  <si>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</si>
  <si>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</si>
  <si>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</si>
  <si>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</si>
  <si>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</si>
  <si>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</si>
  <si>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</si>
  <si>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</si>
  <si>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</si>
  <si>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</si>
  <si>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</si>
  <si>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</si>
  <si>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</si>
  <si>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</si>
  <si>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</si>
  <si>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</si>
  <si>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</si>
  <si>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</si>
  <si>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</si>
  <si>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</si>
  <si>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</si>
  <si>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</si>
  <si>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</si>
  <si>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</si>
  <si>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</si>
  <si>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</si>
  <si>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</si>
  <si>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</si>
  <si>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</si>
  <si>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</si>
  <si>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</si>
  <si>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</si>
  <si>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</si>
  <si>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</si>
  <si>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</si>
  <si>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</si>
  <si>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</si>
  <si>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</si>
  <si>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</si>
  <si>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</si>
  <si>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</si>
  <si>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</si>
  <si>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</si>
  <si>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</si>
  <si>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</si>
  <si>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</si>
  <si>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</si>
  <si>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</si>
  <si>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</si>
  <si>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</si>
  <si>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</si>
  <si>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</si>
  <si>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</si>
  <si>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</si>
  <si>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</si>
  <si>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</si>
  <si>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</si>
  <si>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</si>
  <si>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</si>
  <si>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</si>
  <si>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</si>
  <si>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</si>
  <si>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</si>
  <si>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</si>
  <si>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</si>
  <si>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</si>
  <si>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</si>
  <si>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</si>
  <si>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</si>
  <si>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</si>
  <si>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</si>
  <si>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</si>
  <si>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</si>
  <si>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</si>
  <si>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</si>
  <si>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</si>
  <si>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</si>
  <si>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</si>
  <si>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</si>
  <si>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</si>
  <si>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</si>
  <si>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</si>
  <si>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</si>
  <si>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</si>
  <si>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</si>
  <si>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</si>
  <si>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</si>
  <si>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</si>
  <si>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</si>
  <si>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</si>
  <si>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</si>
  <si>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</si>
  <si>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</si>
  <si>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</si>
  <si>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</si>
  <si>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</si>
  <si>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</si>
  <si>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</si>
  <si>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</si>
  <si>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</si>
  <si>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</si>
  <si>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</si>
  <si>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</si>
  <si>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</si>
  <si>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</si>
  <si>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</si>
  <si>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</si>
  <si>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</si>
  <si>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</si>
  <si>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</si>
  <si>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</si>
  <si>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</si>
  <si>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</si>
  <si>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</si>
  <si>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</si>
  <si>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</si>
  <si>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</si>
  <si>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</si>
  <si>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</si>
  <si>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</si>
  <si>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</si>
  <si>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</si>
  <si>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</si>
  <si>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</si>
  <si>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</si>
  <si>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</si>
  <si>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</si>
  <si>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</si>
  <si>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</si>
  <si>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</si>
  <si>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</si>
  <si>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</si>
  <si>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</si>
  <si>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</si>
  <si>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</si>
  <si>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</si>
  <si>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</si>
  <si>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</si>
  <si>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</si>
  <si>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</si>
  <si>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</si>
  <si>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</si>
  <si>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</si>
  <si>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</si>
  <si>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</si>
  <si>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</si>
  <si>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</si>
  <si>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</si>
  <si>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</si>
  <si>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</si>
  <si>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</si>
  <si>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</si>
  <si>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</si>
  <si>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</si>
  <si>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</si>
  <si>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</si>
  <si>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</si>
  <si>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</si>
  <si>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</si>
  <si>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</si>
  <si>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</si>
  <si>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</si>
  <si>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</si>
  <si>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</si>
  <si>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</si>
  <si>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</si>
  <si>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</si>
  <si>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</si>
  <si>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</si>
  <si>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</si>
  <si>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</si>
  <si>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</si>
  <si>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</si>
  <si>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</si>
  <si>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</si>
  <si>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</si>
  <si>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</si>
  <si>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</si>
  <si>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</si>
  <si>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</si>
  <si>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</si>
  <si>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</si>
  <si>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</si>
  <si>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</si>
  <si>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</si>
  <si>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</si>
  <si>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</si>
  <si>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</si>
  <si>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</si>
  <si>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</si>
  <si>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</si>
  <si>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</si>
  <si>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</si>
  <si>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</si>
  <si>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</si>
  <si>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</si>
  <si>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</si>
  <si>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</si>
  <si>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</si>
  <si>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</si>
  <si>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</si>
  <si>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</si>
  <si>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</si>
  <si>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</si>
  <si>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</si>
  <si>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</si>
  <si>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</si>
  <si>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</si>
  <si>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</si>
  <si>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</si>
  <si>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</si>
  <si>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</si>
  <si>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</si>
  <si>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</si>
  <si>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</si>
  <si>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</si>
  <si>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</si>
  <si>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</si>
  <si>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</si>
  <si>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</si>
  <si>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</si>
  <si>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</si>
  <si>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</si>
  <si>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</si>
  <si>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</si>
  <si>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</si>
  <si>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</si>
  <si>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</si>
  <si>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</si>
  <si>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</si>
  <si>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</si>
  <si>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</si>
  <si>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</si>
  <si>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</si>
  <si>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</si>
  <si>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</si>
  <si>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</si>
  <si>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</si>
  <si>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</si>
  <si>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</si>
  <si>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</si>
  <si>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</si>
  <si>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</si>
  <si>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</si>
  <si>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</si>
  <si>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</si>
  <si>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</si>
  <si>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</si>
  <si>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</si>
  <si>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</si>
  <si>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</si>
  <si>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</si>
  <si>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</si>
  <si>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</si>
  <si>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</si>
  <si>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</si>
  <si>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</si>
  <si>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</si>
  <si>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</si>
  <si>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</si>
  <si>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</si>
  <si>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</si>
  <si>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</si>
  <si>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</si>
  <si>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</si>
  <si>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</si>
  <si>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</si>
  <si>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</si>
  <si>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</si>
  <si>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</si>
  <si>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</si>
  <si>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</si>
  <si>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</si>
  <si>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</si>
  <si>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</si>
  <si>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</si>
  <si>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</si>
  <si>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</si>
  <si>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</si>
  <si>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</si>
  <si>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</si>
  <si>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</si>
  <si>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</si>
  <si>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</si>
  <si>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</si>
  <si>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</si>
  <si>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</si>
  <si>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</si>
  <si>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</si>
  <si>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</si>
  <si>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</si>
  <si>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</si>
  <si>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</si>
  <si>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</si>
  <si>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</si>
  <si>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</si>
  <si>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</si>
  <si>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</si>
  <si>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</si>
  <si>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</si>
  <si>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</si>
  <si>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</si>
  <si>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</si>
  <si>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</si>
  <si>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</si>
  <si>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</si>
  <si>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</si>
  <si>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</si>
  <si>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</si>
  <si>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</si>
  <si>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</si>
  <si>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</si>
  <si>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</si>
  <si>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</si>
  <si>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</si>
  <si>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</si>
  <si>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</si>
  <si>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</si>
  <si>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</si>
  <si>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</si>
  <si>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</si>
  <si>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</si>
  <si>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</si>
  <si>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</si>
  <si>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</si>
  <si>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</si>
  <si>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</si>
  <si>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</si>
  <si>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</si>
  <si>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</si>
  <si>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</si>
  <si>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</si>
  <si>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</si>
  <si>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</si>
  <si>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</si>
  <si>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</si>
  <si>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</si>
  <si>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</si>
  <si>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</si>
  <si>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</si>
  <si>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</si>
  <si>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</si>
  <si>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</si>
  <si>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</si>
  <si>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</si>
  <si>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</si>
  <si>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</si>
  <si>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</si>
  <si>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</si>
  <si>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</si>
  <si>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</si>
  <si>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</si>
  <si>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</si>
  <si>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</si>
  <si>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</si>
  <si>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</si>
  <si>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</si>
  <si>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</si>
  <si>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</si>
  <si>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</si>
  <si>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</si>
  <si>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</si>
  <si>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</si>
  <si>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</si>
  <si>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</si>
  <si>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</si>
  <si>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</si>
  <si>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</si>
  <si>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</si>
  <si>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</si>
  <si>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</si>
  <si>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</si>
  <si>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</si>
  <si>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</si>
  <si>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</si>
  <si>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</si>
  <si>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</si>
  <si>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</si>
  <si>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</si>
  <si>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</si>
  <si>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</si>
  <si>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</si>
  <si>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</si>
  <si>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</si>
  <si>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</si>
  <si>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</si>
  <si>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</si>
  <si>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</si>
  <si>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</si>
  <si>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</si>
  <si>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</si>
  <si>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</si>
  <si>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</si>
  <si>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</si>
  <si>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</si>
  <si>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</si>
  <si>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</si>
  <si>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</si>
  <si>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</si>
  <si>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</si>
  <si>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</si>
  <si>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</si>
  <si>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</si>
  <si>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</si>
  <si>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</si>
  <si>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</si>
  <si>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</si>
  <si>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</si>
  <si>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</si>
  <si>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</si>
  <si>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</si>
  <si>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</si>
  <si>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</si>
  <si>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</si>
  <si>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</si>
  <si>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</si>
  <si>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</si>
  <si>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</si>
  <si>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</si>
  <si>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</si>
  <si>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</si>
  <si>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</si>
  <si>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</si>
  <si>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</si>
  <si>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</si>
  <si>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</si>
  <si>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</si>
  <si>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</si>
  <si>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</si>
  <si>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</si>
  <si>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</si>
  <si>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</si>
  <si>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</si>
  <si>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</si>
  <si>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</si>
  <si>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</si>
  <si>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</si>
  <si>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</si>
  <si>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</si>
  <si>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</si>
  <si>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</si>
  <si>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</si>
  <si>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</si>
  <si>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</si>
  <si>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</si>
  <si>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</si>
  <si>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</si>
  <si>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</si>
  <si>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</si>
  <si>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</si>
  <si>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</si>
  <si>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</si>
  <si>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</si>
  <si>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</si>
  <si>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</si>
  <si>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</si>
  <si>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</si>
  <si>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</si>
  <si>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</si>
  <si>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</si>
  <si>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</si>
  <si>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</si>
  <si>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</si>
  <si>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</si>
  <si>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</si>
  <si>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</si>
  <si>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</si>
  <si>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</si>
  <si>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</si>
  <si>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</si>
  <si>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</si>
  <si>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</si>
  <si>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</si>
  <si>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</si>
  <si>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</si>
  <si>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</si>
  <si>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</si>
  <si>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</si>
  <si>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</si>
  <si>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</si>
  <si>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</si>
  <si>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</si>
  <si>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</si>
  <si>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</si>
  <si>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</si>
  <si>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</si>
  <si>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</si>
  <si>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</si>
  <si>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</si>
  <si>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</si>
  <si>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</si>
  <si>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</si>
  <si>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</si>
  <si>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</si>
  <si>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</si>
  <si>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</si>
  <si>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</si>
  <si>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</si>
  <si>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</si>
  <si>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</si>
  <si>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</si>
  <si>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</si>
  <si>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</si>
  <si>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</si>
  <si>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</si>
  <si>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</si>
  <si>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</si>
  <si>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</si>
  <si>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</si>
  <si>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</si>
  <si>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</si>
  <si>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</si>
  <si>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</si>
  <si>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</si>
  <si>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</si>
  <si>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</si>
  <si>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</si>
  <si>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</si>
  <si>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</si>
  <si>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</si>
  <si>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</si>
  <si>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</si>
  <si>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</si>
  <si>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</si>
  <si>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</si>
  <si>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</si>
  <si>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</si>
  <si>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</si>
  <si>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</si>
  <si>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</si>
  <si>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</si>
  <si>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</si>
  <si>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</si>
  <si>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</si>
  <si>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</si>
  <si>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</si>
  <si>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</si>
  <si>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</si>
  <si>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</si>
  <si>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</si>
  <si>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</si>
  <si>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</si>
  <si>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</si>
  <si>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</si>
  <si>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</si>
  <si>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</si>
  <si>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</si>
  <si>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</si>
  <si>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</si>
  <si>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</si>
  <si>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</si>
  <si>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</si>
  <si>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</si>
  <si>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</si>
  <si>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</si>
  <si>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</si>
  <si>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</si>
  <si>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</si>
  <si>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</si>
  <si>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</si>
  <si>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</si>
  <si>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</si>
  <si>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</si>
  <si>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</si>
  <si>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</si>
  <si>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</si>
  <si>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</si>
  <si>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</si>
  <si>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</si>
  <si>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</si>
  <si>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</si>
  <si>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</si>
  <si>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</si>
  <si>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</si>
  <si>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</si>
  <si>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</si>
  <si>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</si>
  <si>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</si>
  <si>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</si>
  <si>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</si>
  <si>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</si>
  <si>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</si>
  <si>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</si>
  <si>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</si>
  <si>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</si>
  <si>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</si>
  <si>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</si>
  <si>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</si>
  <si>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</si>
  <si>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</si>
  <si>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</si>
  <si>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</si>
  <si>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</si>
  <si>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</si>
  <si>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</si>
  <si>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</si>
  <si>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</si>
  <si>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</si>
  <si>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</si>
  <si>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</si>
  <si>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</si>
  <si>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</si>
  <si>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</si>
  <si>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</si>
  <si>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</si>
  <si>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</si>
  <si>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</si>
  <si>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</si>
  <si>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</si>
  <si>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</si>
  <si>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</si>
  <si>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</si>
  <si>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</si>
  <si>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</si>
  <si>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</si>
  <si>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</si>
  <si>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</si>
  <si>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</si>
  <si>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</si>
  <si>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</si>
  <si>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</si>
  <si>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</si>
  <si>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</si>
  <si>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</si>
  <si>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</si>
  <si>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</si>
  <si>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</si>
  <si>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</si>
  <si>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</si>
  <si>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</si>
  <si>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</si>
  <si>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</si>
  <si>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</si>
  <si>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</si>
  <si>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</si>
  <si>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</si>
  <si>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</si>
  <si>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</si>
  <si>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</si>
  <si>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</si>
  <si>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</si>
  <si>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</si>
  <si>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</si>
  <si>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</si>
  <si>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</si>
  <si>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</si>
  <si>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</si>
  <si>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</si>
  <si>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</si>
  <si>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</si>
  <si>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</si>
  <si>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</si>
  <si>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</si>
  <si>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</si>
  <si>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</si>
  <si>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</si>
  <si>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</si>
  <si>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</si>
  <si>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</si>
  <si>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</si>
  <si>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</si>
  <si>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</si>
  <si>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</si>
  <si>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</si>
  <si>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</si>
  <si>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</si>
  <si>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</si>
  <si>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</si>
  <si>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</si>
  <si>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</si>
  <si>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</si>
  <si>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</si>
  <si>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</si>
  <si>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</si>
  <si>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</si>
  <si>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</si>
  <si>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</si>
  <si>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</si>
  <si>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</si>
  <si>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</si>
  <si>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</si>
  <si>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</si>
  <si>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</si>
  <si>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</si>
  <si>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</si>
  <si>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</si>
  <si>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</si>
  <si>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</si>
  <si>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</si>
  <si>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</si>
  <si>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</si>
  <si>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</si>
  <si>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</si>
  <si>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</si>
  <si>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</si>
  <si>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</si>
  <si>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</si>
  <si>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</si>
  <si>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</si>
  <si>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</si>
  <si>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</si>
  <si>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</si>
  <si>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</si>
  <si>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</si>
  <si>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</si>
  <si>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</si>
  <si>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</si>
  <si>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</si>
  <si>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</si>
  <si>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</si>
  <si>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</si>
  <si>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</si>
  <si>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</si>
  <si>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</si>
  <si>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</si>
  <si>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</si>
  <si>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</si>
  <si>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</si>
  <si>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</si>
  <si>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</si>
  <si>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</si>
  <si>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</si>
  <si>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</si>
  <si>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</si>
  <si>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</si>
  <si>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</si>
  <si>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</si>
  <si>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</si>
  <si>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</si>
  <si>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</si>
  <si>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</si>
  <si>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</si>
  <si>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</si>
  <si>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</si>
  <si>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</si>
  <si>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</si>
  <si>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</si>
  <si>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</si>
  <si>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</si>
  <si>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</si>
  <si>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</si>
  <si>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</si>
  <si>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</si>
  <si>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</si>
  <si>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</si>
  <si>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</si>
  <si>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</si>
  <si>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</si>
  <si>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</si>
  <si>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</si>
  <si>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</si>
  <si>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</si>
  <si>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</si>
  <si>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</si>
  <si>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</si>
  <si>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</si>
  <si>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</si>
  <si>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</si>
  <si>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</si>
  <si>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</si>
  <si>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</si>
  <si>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</si>
  <si>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</si>
  <si>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</si>
  <si>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</si>
  <si>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</si>
  <si>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</si>
  <si>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</si>
  <si>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</si>
  <si>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</si>
  <si>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</si>
  <si>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</si>
  <si>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</si>
  <si>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</si>
  <si>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</si>
  <si>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</si>
  <si>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</si>
  <si>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</si>
  <si>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</si>
  <si>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</si>
  <si>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</si>
  <si>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</si>
  <si>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</si>
  <si>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</si>
  <si>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</si>
  <si>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</si>
  <si>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</si>
  <si>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</si>
  <si>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</si>
  <si>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</si>
  <si>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</si>
  <si>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</si>
  <si>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</si>
  <si>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</si>
  <si>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</si>
  <si>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</si>
  <si>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</si>
  <si>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</si>
  <si>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</si>
  <si>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</si>
  <si>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</si>
  <si>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</si>
  <si>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</si>
  <si>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</si>
  <si>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</si>
  <si>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</si>
  <si>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</si>
  <si>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</si>
  <si>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</si>
  <si>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</si>
  <si>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</si>
  <si>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</si>
  <si>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</si>
  <si>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</si>
  <si>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</si>
  <si>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</si>
  <si>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</si>
  <si>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</si>
  <si>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</si>
  <si>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</si>
  <si>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</si>
  <si>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</si>
  <si>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</si>
  <si>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</si>
  <si>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</si>
  <si>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</si>
  <si>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</si>
  <si>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</si>
  <si>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</si>
  <si>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</si>
  <si>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</si>
  <si>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</si>
  <si>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</si>
  <si>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</si>
  <si>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</si>
  <si>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</si>
  <si>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</si>
  <si>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</si>
  <si>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</si>
  <si>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</si>
  <si>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</si>
  <si>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</si>
  <si>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</si>
  <si>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</si>
  <si>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</si>
  <si>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</si>
  <si>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</si>
  <si>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</si>
  <si>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</si>
  <si>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</si>
  <si>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</si>
  <si>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</si>
  <si>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</si>
  <si>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</si>
  <si>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</si>
  <si>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</si>
  <si>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</si>
  <si>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</si>
  <si>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</si>
  <si>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</si>
  <si>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</si>
  <si>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</si>
  <si>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</si>
  <si>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</si>
  <si>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</si>
  <si>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</si>
  <si>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</si>
  <si>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</si>
  <si>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</si>
  <si>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</si>
  <si>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</si>
  <si>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</si>
  <si>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</si>
  <si>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</si>
  <si>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</si>
  <si>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</si>
  <si>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</si>
  <si>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</si>
  <si>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</si>
  <si>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</si>
  <si>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</si>
  <si>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</si>
  <si>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</si>
  <si>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</si>
  <si>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</si>
  <si>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</si>
  <si>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</si>
  <si>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</si>
  <si>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</si>
  <si>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</si>
  <si>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</si>
  <si>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</si>
  <si>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</si>
  <si>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</si>
  <si>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</si>
  <si>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</si>
  <si>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</si>
  <si>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</si>
  <si>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</si>
  <si>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</si>
  <si>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</si>
  <si>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</si>
  <si>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</si>
  <si>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</si>
  <si>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</si>
  <si>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</si>
  <si>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</si>
  <si>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</si>
  <si>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</si>
  <si>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</si>
  <si>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</si>
  <si>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</si>
  <si>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</si>
  <si>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</si>
  <si>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</si>
  <si>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</si>
  <si>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</si>
  <si>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</si>
  <si>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</si>
  <si>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</si>
  <si>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</si>
  <si>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</si>
  <si>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</si>
  <si>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</si>
  <si>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</si>
  <si>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</si>
  <si>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</si>
  <si>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</si>
  <si>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</si>
  <si>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</si>
  <si>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</si>
  <si>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</si>
  <si>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</si>
  <si>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</si>
  <si>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</si>
  <si>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</si>
  <si>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</si>
  <si>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</si>
  <si>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</si>
  <si>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</si>
  <si>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</si>
  <si>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</si>
  <si>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</si>
  <si>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</si>
  <si>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</si>
  <si>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</si>
  <si>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</si>
  <si>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</si>
  <si>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</si>
  <si>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</si>
  <si>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</si>
  <si>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</si>
  <si>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</si>
  <si>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</si>
  <si>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</si>
  <si>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</si>
  <si>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</si>
  <si>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</si>
  <si>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</si>
  <si>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</si>
  <si>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</si>
  <si>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</si>
  <si>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</si>
  <si>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</si>
  <si>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</si>
  <si>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</si>
  <si>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</si>
  <si>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</si>
  <si>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</si>
  <si>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</si>
  <si>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</si>
  <si>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</si>
  <si>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</si>
  <si>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</si>
  <si>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</si>
  <si>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</si>
  <si>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</si>
  <si>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</si>
  <si>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</si>
  <si>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</si>
  <si>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</si>
  <si>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</si>
  <si>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</si>
  <si>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</si>
  <si>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</si>
  <si>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</si>
  <si>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</si>
  <si>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</si>
  <si>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</si>
  <si>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</si>
  <si>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</si>
  <si>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</si>
  <si>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</si>
  <si>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</si>
  <si>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</si>
  <si>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</si>
  <si>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</si>
  <si>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</si>
  <si>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</si>
  <si>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</si>
  <si>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</si>
  <si>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</si>
  <si>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</si>
  <si>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</si>
  <si>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</si>
  <si>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</si>
  <si>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</si>
  <si>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</si>
  <si>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</si>
  <si>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</si>
  <si>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</si>
  <si>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</si>
  <si>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</si>
  <si>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</si>
  <si>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</si>
  <si>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</si>
  <si>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</si>
  <si>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</si>
  <si>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</si>
  <si>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</si>
  <si>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</si>
  <si>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</si>
  <si>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</si>
  <si>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</si>
  <si>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</si>
  <si>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</si>
  <si>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</si>
  <si>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</si>
  <si>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</si>
  <si>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</si>
  <si>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</si>
  <si>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</si>
  <si>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</si>
  <si>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</si>
  <si>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</si>
  <si>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</si>
  <si>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</si>
  <si>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</si>
  <si>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</si>
  <si>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</si>
  <si>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</si>
  <si>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</si>
  <si>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</si>
  <si>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</si>
  <si>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</si>
  <si>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</si>
  <si>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</si>
  <si>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</si>
  <si>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</si>
  <si>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</si>
  <si>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</si>
  <si>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</si>
  <si>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</si>
  <si>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</si>
  <si>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</si>
  <si>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</si>
  <si>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</si>
  <si>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</si>
  <si>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</si>
  <si>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</si>
  <si>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</si>
  <si>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</si>
  <si>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</si>
  <si>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</si>
  <si>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</si>
  <si>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</si>
  <si>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</si>
  <si>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</si>
  <si>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</si>
  <si>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</si>
  <si>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</si>
  <si>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</si>
  <si>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</si>
  <si>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</si>
  <si>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</si>
  <si>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</si>
  <si>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</si>
  <si>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</si>
  <si>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</si>
  <si>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</si>
  <si>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</si>
  <si>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</si>
  <si>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</si>
  <si>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</si>
  <si>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</si>
  <si>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</si>
  <si>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</si>
  <si>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</si>
  <si>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</si>
  <si>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</si>
  <si>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</si>
  <si>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</si>
  <si>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</si>
  <si>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</si>
  <si>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</si>
  <si>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</si>
  <si>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</si>
  <si>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</si>
  <si>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</si>
  <si>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</si>
  <si>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</si>
  <si>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</si>
  <si>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</si>
  <si>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</si>
  <si>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</si>
  <si>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</si>
  <si>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</si>
  <si>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</si>
  <si>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</si>
  <si>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</si>
  <si>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</si>
  <si>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</si>
  <si>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</si>
  <si>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</si>
  <si>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</si>
  <si>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</si>
  <si>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</si>
  <si>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</si>
  <si>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</si>
  <si>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</si>
  <si>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</si>
  <si>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</si>
  <si>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</si>
  <si>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</si>
  <si>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</si>
  <si>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</si>
  <si>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</si>
  <si>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</si>
  <si>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</si>
  <si>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</si>
  <si>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</si>
  <si>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</si>
  <si>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</si>
  <si>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</si>
  <si>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</si>
  <si>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</si>
  <si>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</si>
  <si>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</si>
  <si>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</si>
  <si>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</si>
  <si>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</si>
  <si>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</si>
  <si>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</si>
  <si>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</si>
  <si>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</si>
  <si>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</si>
  <si>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</si>
  <si>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</si>
  <si>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</si>
  <si>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</si>
  <si>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</si>
  <si>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</si>
  <si>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</si>
  <si>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</si>
  <si>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</si>
  <si>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</si>
  <si>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</si>
  <si>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</si>
  <si>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</si>
  <si>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</si>
  <si>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</si>
  <si>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</si>
  <si>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</si>
  <si>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</si>
  <si>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</si>
  <si>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</si>
  <si>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</si>
  <si>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</si>
  <si>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</si>
  <si>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</si>
  <si>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</si>
  <si>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</si>
  <si>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</si>
  <si>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</si>
  <si>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</si>
  <si>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</si>
  <si>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</si>
  <si>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</si>
  <si>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</si>
  <si>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</si>
  <si>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</si>
  <si>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</si>
  <si>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</si>
  <si>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</si>
  <si>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</si>
  <si>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</si>
  <si>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</si>
  <si>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</si>
  <si>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</si>
  <si>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</si>
  <si>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</si>
  <si>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</si>
  <si>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</si>
  <si>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</si>
  <si>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</si>
  <si>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</si>
  <si>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</si>
  <si>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</si>
  <si>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</si>
  <si>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</si>
  <si>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</si>
  <si>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</si>
  <si>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</si>
  <si>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</si>
  <si>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</si>
  <si>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</si>
  <si>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</si>
  <si>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</si>
  <si>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</si>
  <si>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</si>
  <si>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</si>
  <si>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</si>
  <si>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</si>
  <si>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</si>
  <si>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</si>
  <si>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</si>
  <si>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</si>
  <si>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</si>
  <si>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</si>
  <si>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</si>
  <si>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</si>
  <si>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</si>
  <si>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</si>
  <si>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</si>
  <si>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</si>
  <si>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</si>
  <si>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</si>
  <si>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</si>
  <si>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</si>
  <si>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</si>
  <si>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</si>
  <si>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</si>
  <si>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</si>
  <si>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</si>
  <si>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</si>
  <si>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</si>
  <si>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</si>
  <si>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</si>
  <si>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</si>
  <si>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</si>
  <si>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</si>
  <si>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</si>
  <si>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</si>
  <si>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</si>
  <si>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</si>
  <si>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</si>
  <si>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</si>
  <si>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</si>
  <si>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</si>
  <si>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</si>
  <si>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</si>
  <si>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</si>
  <si>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</si>
  <si>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</si>
  <si>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</si>
  <si>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</si>
  <si>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</si>
  <si>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</si>
  <si>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</si>
  <si>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</si>
  <si>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</si>
  <si>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</si>
  <si>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</si>
  <si>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</si>
  <si>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</si>
  <si>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</si>
  <si>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</si>
  <si>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</si>
  <si>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</si>
  <si>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</si>
  <si>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</si>
  <si>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</si>
  <si>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</si>
  <si>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</si>
  <si>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</si>
  <si>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</si>
  <si>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</si>
  <si>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</si>
  <si>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</si>
  <si>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</si>
  <si>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</si>
  <si>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</si>
  <si>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</si>
  <si>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</si>
  <si>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</si>
  <si>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</si>
  <si>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</si>
  <si>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</si>
  <si>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</si>
  <si>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</si>
  <si>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</si>
  <si>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</si>
  <si>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</si>
  <si>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</si>
  <si>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</si>
  <si>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</si>
  <si>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</si>
  <si>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</si>
  <si>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</si>
  <si>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</si>
  <si>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</si>
  <si>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</si>
  <si>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</si>
  <si>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</si>
  <si>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</si>
  <si>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</si>
  <si>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</si>
  <si>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</si>
  <si>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</si>
  <si>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</si>
  <si>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</si>
  <si>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</si>
  <si>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</si>
  <si>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</si>
  <si>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</si>
  <si>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</si>
  <si>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</si>
  <si>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</si>
  <si>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</si>
  <si>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</si>
  <si>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</si>
  <si>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</si>
  <si>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</si>
  <si>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</si>
  <si>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</si>
  <si>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</si>
  <si>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</si>
  <si>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</si>
  <si>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</si>
  <si>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</si>
  <si>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</si>
  <si>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</si>
  <si>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</si>
  <si>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</si>
  <si>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</si>
  <si>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</si>
  <si>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</si>
  <si>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</si>
  <si>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</si>
  <si>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</si>
  <si>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</si>
  <si>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</si>
  <si>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</si>
  <si>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</si>
  <si>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</si>
  <si>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</si>
  <si>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</si>
  <si>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</si>
  <si>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</si>
  <si>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</si>
  <si>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</si>
  <si>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</si>
  <si>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</si>
  <si>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</si>
  <si>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</si>
  <si>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</si>
  <si>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</si>
  <si>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</si>
  <si>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</si>
  <si>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</si>
  <si>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</si>
  <si>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</si>
  <si>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</si>
  <si>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</si>
  <si>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</si>
  <si>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</si>
  <si>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</si>
  <si>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</si>
  <si>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</si>
  <si>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</si>
  <si>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</si>
  <si>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</si>
  <si>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</si>
  <si>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</si>
  <si>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</si>
  <si>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</si>
  <si>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</si>
  <si>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</si>
  <si>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</si>
  <si>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</si>
  <si>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</si>
  <si>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</si>
  <si>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</si>
  <si>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</si>
  <si>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</si>
  <si>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</si>
  <si>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</si>
  <si>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</si>
  <si>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</si>
  <si>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</si>
  <si>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</si>
  <si>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</si>
  <si>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</si>
  <si>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</si>
  <si>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</si>
  <si>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</si>
  <si>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</si>
  <si>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</si>
  <si>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</si>
  <si>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</si>
  <si>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</si>
  <si>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</si>
  <si>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</si>
  <si>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</si>
  <si>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</si>
  <si>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</si>
  <si>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</si>
  <si>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</si>
  <si>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</si>
  <si>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</si>
  <si>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</si>
  <si>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</si>
  <si>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</si>
  <si>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</si>
  <si>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</si>
  <si>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</si>
  <si>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</si>
  <si>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</si>
  <si>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</si>
  <si>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</si>
  <si>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</si>
  <si>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</si>
  <si>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</si>
  <si>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</si>
  <si>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</si>
  <si>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</si>
  <si>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</si>
  <si>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</si>
  <si>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</si>
  <si>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</si>
  <si>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</si>
  <si>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</si>
  <si>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</si>
  <si>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</si>
  <si>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</si>
  <si>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</si>
  <si>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</si>
  <si>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</si>
  <si>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</si>
  <si>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</si>
  <si>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</si>
  <si>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</si>
  <si>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</si>
  <si>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</si>
  <si>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</si>
  <si>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</si>
  <si>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</si>
  <si>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</si>
  <si>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</si>
  <si>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</si>
  <si>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</si>
  <si>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</si>
  <si>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</si>
  <si>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</si>
  <si>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</si>
  <si>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</si>
  <si>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</si>
  <si>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</si>
  <si>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</si>
  <si>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</si>
  <si>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</si>
  <si>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</si>
  <si>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</si>
  <si>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</si>
  <si>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</si>
  <si>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</si>
  <si>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</si>
  <si>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</si>
  <si>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</si>
  <si>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</si>
  <si>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</si>
  <si>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</si>
  <si>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</si>
  <si>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</si>
  <si>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</si>
  <si>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</si>
  <si>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</si>
  <si>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</si>
  <si>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</si>
  <si>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</si>
  <si>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</si>
  <si>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</si>
  <si>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</si>
  <si>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</si>
  <si>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</si>
  <si>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</si>
  <si>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</si>
  <si>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</si>
  <si>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</si>
  <si>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</si>
  <si>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</si>
  <si>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</si>
  <si>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</si>
  <si>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</si>
  <si>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</si>
  <si>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</si>
  <si>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</si>
  <si>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</si>
  <si>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</si>
  <si>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</si>
  <si>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</si>
  <si>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</si>
  <si>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</si>
  <si>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</si>
  <si>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</si>
  <si>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</si>
  <si>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</si>
  <si>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</si>
  <si>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</si>
  <si>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</si>
  <si>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</si>
  <si>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</si>
  <si>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</si>
  <si>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</si>
  <si>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</si>
  <si>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</si>
  <si>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</si>
  <si>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</si>
  <si>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</si>
  <si>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</si>
  <si>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</si>
  <si>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</si>
  <si>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</si>
  <si>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</si>
  <si>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</si>
  <si>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</si>
  <si>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</si>
  <si>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</si>
  <si>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</si>
  <si>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</si>
  <si>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</si>
  <si>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</si>
  <si>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</si>
  <si>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</si>
  <si>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</si>
  <si>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</si>
  <si>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</si>
  <si>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</si>
  <si>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</si>
  <si>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</si>
  <si>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</si>
  <si>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</si>
  <si>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</si>
  <si>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</si>
  <si>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</si>
  <si>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</si>
  <si>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</si>
  <si>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</si>
  <si>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</si>
  <si>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</si>
  <si>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</si>
  <si>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</si>
  <si>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</si>
  <si>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</si>
  <si>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</si>
  <si>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</si>
  <si>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</si>
  <si>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</si>
  <si>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</si>
  <si>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</si>
  <si>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</si>
  <si>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</si>
  <si>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</si>
  <si>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</si>
  <si>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</si>
  <si>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</si>
  <si>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</si>
  <si>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</si>
  <si>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</si>
  <si>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</si>
  <si>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</si>
  <si>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</si>
  <si>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</si>
  <si>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</si>
  <si>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</si>
  <si>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</si>
  <si>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</si>
  <si>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</si>
  <si>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</si>
  <si>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</si>
  <si>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</si>
  <si>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</si>
  <si>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</si>
  <si>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</si>
  <si>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</si>
  <si>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</si>
  <si>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</si>
  <si>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</si>
  <si>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</si>
  <si>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</si>
  <si>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</si>
  <si>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</si>
  <si>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</si>
  <si>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</si>
  <si>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</si>
  <si>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</si>
  <si>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</si>
  <si>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</si>
  <si>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</si>
  <si>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</si>
  <si>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</si>
  <si>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</si>
  <si>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</si>
  <si>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</si>
  <si>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</si>
  <si>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</si>
  <si>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</si>
  <si>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</si>
  <si>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</si>
  <si>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</si>
  <si>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</si>
  <si>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</si>
  <si>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</si>
  <si>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</si>
  <si>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</si>
  <si>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</si>
  <si>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</si>
  <si>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</si>
  <si>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</si>
  <si>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</si>
  <si>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</si>
  <si>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</si>
  <si>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</si>
  <si>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</si>
  <si>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</si>
  <si>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</si>
  <si>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</si>
  <si>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</si>
  <si>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</si>
  <si>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</si>
  <si>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</si>
  <si>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</si>
  <si>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</si>
  <si>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</si>
  <si>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</si>
  <si>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</si>
  <si>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</si>
  <si>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</si>
  <si>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</si>
  <si>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</si>
  <si>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</si>
  <si>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</si>
  <si>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</si>
  <si>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</si>
  <si>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</si>
  <si>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</si>
  <si>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</si>
  <si>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</si>
  <si>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</si>
  <si>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</si>
  <si>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</si>
  <si>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</si>
  <si>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</si>
  <si>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</si>
  <si>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</si>
  <si>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</si>
  <si>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</si>
  <si>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</si>
  <si>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</si>
  <si>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</si>
  <si>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</si>
  <si>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</si>
  <si>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</si>
  <si>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</si>
  <si>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</si>
  <si>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</si>
  <si>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</si>
  <si>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</si>
  <si>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</si>
  <si>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</si>
  <si>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</si>
  <si>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</si>
  <si>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</si>
  <si>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</si>
  <si>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</si>
  <si>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</si>
  <si>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</si>
  <si>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</si>
  <si>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</si>
  <si>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</si>
  <si>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</si>
  <si>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</si>
  <si>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</si>
  <si>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</si>
  <si>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</si>
  <si>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</si>
  <si>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</si>
  <si>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</si>
  <si>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</si>
  <si>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</si>
  <si>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</si>
  <si>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</si>
  <si>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</si>
  <si>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</si>
  <si>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</si>
  <si>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</si>
  <si>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</si>
  <si>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</si>
  <si>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</si>
  <si>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</si>
  <si>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</si>
  <si>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</si>
  <si>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</si>
  <si>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</si>
  <si>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</si>
  <si>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</si>
  <si>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</si>
  <si>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</si>
  <si>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</si>
  <si>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</si>
  <si>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</si>
  <si>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</si>
  <si>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</si>
  <si>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</si>
  <si>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</si>
  <si>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</si>
  <si>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</si>
  <si>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</si>
  <si>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</si>
  <si>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</si>
  <si>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</si>
  <si>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</si>
  <si>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</si>
  <si>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</si>
  <si>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</si>
  <si>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</si>
  <si>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</si>
  <si>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</si>
  <si>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</si>
  <si>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</si>
  <si>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</si>
  <si>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</si>
  <si>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</si>
  <si>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</si>
  <si>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</si>
  <si>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</si>
  <si>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</si>
  <si>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</si>
  <si>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</si>
  <si>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</si>
  <si>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</si>
  <si>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</si>
  <si>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</si>
  <si>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</si>
  <si>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</si>
  <si>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</si>
  <si>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</si>
  <si>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</si>
  <si>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</si>
  <si>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</si>
  <si>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</si>
  <si>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</si>
  <si>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</si>
  <si>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</si>
  <si>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</si>
  <si>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</si>
  <si>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</si>
  <si>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</si>
  <si>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</si>
  <si>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</si>
  <si>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</si>
  <si>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</si>
  <si>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</si>
  <si>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</si>
  <si>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</si>
  <si>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</si>
  <si>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</si>
  <si>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</si>
  <si>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</si>
  <si>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</si>
  <si>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</si>
  <si>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</si>
  <si>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</si>
  <si>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</si>
  <si>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</si>
  <si>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</si>
  <si>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</si>
  <si>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</si>
  <si>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</si>
  <si>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</si>
  <si>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</si>
  <si>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</si>
  <si>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</si>
  <si>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</si>
  <si>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</si>
  <si>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</si>
  <si>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</si>
  <si>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</si>
  <si>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</si>
  <si>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</si>
  <si>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</si>
  <si>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</si>
  <si>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</si>
  <si>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</si>
  <si>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</si>
  <si>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</si>
  <si>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</si>
  <si>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</si>
  <si>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</si>
  <si>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</si>
  <si>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</si>
  <si>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</si>
  <si>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</si>
  <si>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</si>
  <si>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</si>
  <si>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</si>
  <si>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</si>
  <si>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</si>
  <si>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</si>
  <si>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</si>
  <si>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</si>
  <si>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</si>
  <si>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</si>
  <si>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</si>
  <si>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</si>
  <si>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</si>
  <si>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</si>
  <si>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</si>
  <si>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</si>
  <si>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</si>
  <si>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</si>
  <si>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</si>
  <si>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</si>
  <si>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</si>
  <si>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</si>
  <si>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</si>
  <si>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</si>
  <si>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</si>
  <si>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</si>
  <si>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</si>
  <si>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</si>
  <si>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</si>
  <si>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</si>
  <si>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</si>
  <si>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</si>
  <si>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</si>
  <si>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</si>
  <si>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</si>
  <si>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</si>
  <si>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</si>
  <si>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</si>
  <si>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</si>
  <si>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</si>
  <si>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</si>
  <si>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</si>
  <si>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</si>
  <si>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</si>
  <si>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</si>
  <si>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</si>
  <si>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</si>
  <si>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</si>
  <si>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</si>
  <si>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</si>
  <si>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</si>
  <si>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</si>
  <si>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</si>
  <si>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</si>
  <si>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</si>
  <si>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</si>
  <si>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</si>
  <si>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</si>
  <si>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</si>
  <si>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</si>
  <si>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</si>
  <si>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</si>
  <si>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</si>
  <si>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</si>
  <si>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</si>
  <si>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</si>
  <si>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</si>
  <si>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</si>
  <si>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</si>
  <si>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</si>
  <si>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</si>
  <si>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</si>
  <si>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</si>
  <si>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</si>
  <si>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</si>
  <si>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</si>
  <si>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</si>
  <si>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</si>
  <si>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</si>
  <si>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</si>
  <si>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</si>
  <si>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</si>
  <si>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</si>
  <si>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</si>
  <si>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</si>
  <si>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</si>
  <si>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</si>
  <si>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</si>
  <si>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</si>
  <si>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</si>
  <si>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</si>
  <si>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</si>
  <si>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</si>
  <si>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</si>
  <si>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</si>
  <si>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</si>
  <si>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</si>
  <si>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</si>
  <si>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</si>
  <si>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</si>
  <si>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</si>
  <si>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</si>
  <si>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</si>
  <si>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</si>
  <si>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</si>
  <si>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</si>
  <si>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</si>
  <si>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</si>
  <si>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</si>
  <si>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</si>
  <si>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</si>
  <si>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</si>
  <si>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</si>
  <si>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</si>
  <si>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</si>
  <si>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</si>
  <si>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</si>
  <si>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</si>
  <si>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</si>
  <si>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</si>
  <si>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</si>
  <si>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</si>
  <si>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</si>
  <si>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</si>
  <si>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</si>
  <si>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</si>
  <si>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</si>
  <si>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</si>
  <si>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</si>
  <si>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</si>
  <si>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</si>
  <si>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</si>
  <si>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</si>
  <si>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</si>
  <si>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</si>
  <si>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</si>
  <si>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</si>
  <si>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</si>
  <si>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</si>
  <si>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</si>
  <si>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</si>
  <si>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</si>
  <si>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</si>
  <si>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</si>
  <si>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</si>
  <si>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</si>
  <si>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</si>
  <si>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</si>
  <si>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</si>
  <si>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</si>
  <si>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</si>
  <si>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</si>
  <si>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</si>
  <si>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</si>
  <si>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</si>
  <si>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</si>
  <si>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</si>
  <si>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</si>
  <si>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</si>
  <si>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</si>
  <si>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</si>
  <si>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</si>
  <si>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</si>
  <si>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</si>
  <si>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</si>
  <si>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</si>
  <si>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</si>
  <si>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</si>
  <si>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</si>
  <si>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</si>
  <si>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</si>
  <si>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</si>
  <si>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</si>
  <si>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</si>
  <si>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</si>
  <si>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</si>
  <si>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</si>
  <si>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</si>
  <si>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</si>
  <si>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</si>
  <si>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</si>
  <si>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</si>
  <si>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</si>
  <si>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</si>
  <si>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</si>
  <si>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</si>
  <si>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</si>
  <si>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</si>
  <si>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</si>
  <si>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</si>
  <si>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</si>
  <si>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</si>
  <si>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</si>
  <si>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</si>
  <si>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</si>
  <si>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</si>
  <si>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</si>
  <si>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</si>
  <si>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</si>
  <si>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</si>
  <si>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</si>
  <si>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</si>
  <si>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</si>
  <si>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</si>
  <si>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</si>
  <si>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</si>
  <si>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</si>
  <si>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</si>
  <si>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</si>
  <si>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</si>
  <si>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</si>
  <si>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</si>
  <si>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</si>
  <si>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</si>
  <si>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</si>
  <si>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</si>
  <si>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</si>
  <si>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</si>
  <si>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</si>
  <si>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</si>
  <si>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</si>
  <si>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</si>
  <si>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</si>
  <si>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</si>
  <si>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</si>
  <si>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</si>
  <si>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</si>
  <si>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</si>
  <si>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</si>
  <si>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</si>
  <si>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</si>
  <si>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</si>
  <si>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</si>
  <si>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</si>
  <si>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</si>
  <si>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</si>
  <si>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</si>
  <si>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</si>
  <si>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</si>
  <si>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</si>
  <si>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</si>
  <si>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</si>
  <si>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</si>
  <si>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</si>
  <si>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</si>
  <si>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</si>
  <si>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</si>
  <si>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</si>
  <si>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</si>
  <si>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</si>
  <si>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</si>
  <si>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</si>
  <si>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</si>
  <si>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</si>
  <si>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</si>
  <si>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</si>
  <si>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</si>
  <si>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</si>
  <si>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</si>
  <si>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</si>
  <si>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</si>
  <si>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</si>
  <si>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</si>
  <si>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</si>
  <si>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</si>
  <si>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</si>
  <si>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</si>
  <si>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</si>
  <si>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</si>
  <si>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</si>
  <si>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</si>
  <si>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</si>
  <si>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</si>
  <si>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</si>
  <si>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</si>
  <si>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</si>
  <si>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</si>
  <si>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</si>
  <si>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</si>
  <si>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</si>
  <si>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</si>
  <si>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</si>
  <si>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</si>
  <si>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</si>
  <si>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</si>
  <si>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</si>
  <si>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</si>
  <si>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</si>
  <si>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</si>
  <si>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</si>
  <si>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</si>
  <si>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</si>
  <si>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</si>
  <si>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</si>
  <si>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</si>
  <si>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</si>
  <si>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</si>
  <si>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</si>
  <si>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</si>
  <si>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</si>
  <si>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</si>
  <si>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</si>
  <si>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</si>
  <si>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</si>
  <si>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</si>
  <si>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</si>
  <si>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</si>
  <si>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</si>
  <si>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</si>
  <si>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</si>
  <si>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</si>
  <si>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</si>
  <si>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</si>
  <si>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</si>
  <si>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</si>
  <si>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</si>
  <si>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</si>
  <si>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</si>
  <si>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</si>
  <si>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</si>
  <si>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</si>
  <si>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</si>
  <si>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</si>
  <si>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</si>
  <si>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</si>
  <si>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</si>
  <si>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</si>
  <si>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</si>
  <si>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</si>
  <si>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</si>
  <si>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</si>
  <si>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</si>
  <si>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</si>
  <si>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</si>
  <si>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</si>
  <si>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</si>
  <si>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</si>
  <si>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</si>
  <si>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</si>
  <si>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</si>
  <si>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</si>
  <si>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</si>
  <si>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</si>
  <si>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</si>
  <si>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</si>
  <si>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</si>
  <si>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</si>
  <si>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</si>
  <si>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</si>
  <si>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</si>
  <si>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</si>
  <si>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</si>
  <si>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</si>
  <si>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</si>
  <si>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</si>
  <si>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</si>
  <si>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</si>
  <si>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</si>
  <si>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</si>
  <si>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</si>
  <si>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</si>
  <si>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</si>
  <si>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</si>
  <si>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</si>
  <si>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</si>
  <si>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</si>
  <si>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</si>
  <si>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</si>
  <si>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</si>
  <si>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</si>
  <si>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</si>
  <si>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</si>
  <si>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</si>
  <si>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</si>
  <si>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</si>
  <si>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</si>
  <si>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</si>
  <si>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</si>
  <si>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</si>
  <si>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</si>
  <si>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</si>
  <si>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</si>
  <si>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</si>
  <si>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</si>
  <si>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</si>
  <si>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</si>
  <si>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</si>
  <si>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</si>
  <si>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</si>
  <si>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</si>
  <si>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</si>
  <si>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</si>
  <si>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</si>
  <si>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</si>
  <si>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</si>
  <si>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</si>
  <si>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</si>
  <si>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</si>
  <si>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</si>
  <si>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</si>
  <si>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</si>
  <si>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</si>
  <si>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</si>
  <si>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</si>
  <si>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</si>
  <si>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</si>
  <si>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</si>
  <si>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</si>
  <si>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</si>
  <si>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</si>
  <si>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</si>
  <si>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</si>
  <si>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</si>
  <si>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</si>
  <si>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</si>
  <si>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</si>
  <si>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</si>
  <si>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</si>
  <si>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</si>
  <si>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</si>
  <si>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</si>
  <si>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</si>
  <si>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</si>
  <si>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</si>
  <si>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</si>
  <si>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</si>
  <si>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</si>
  <si>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</si>
  <si>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</si>
  <si>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</si>
  <si>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</si>
  <si>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</si>
  <si>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</si>
  <si>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</si>
  <si>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</si>
  <si>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</si>
  <si>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</si>
  <si>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</si>
  <si>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</si>
  <si>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</si>
  <si>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</si>
  <si>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</si>
  <si>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</si>
  <si>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</si>
  <si>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</si>
  <si>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</si>
  <si>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</si>
  <si>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</si>
  <si>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</si>
  <si>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</si>
  <si>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</si>
  <si>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</si>
  <si>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</si>
  <si>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</si>
  <si>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</si>
  <si>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</si>
  <si>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</si>
  <si>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</si>
  <si>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</si>
  <si>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</si>
  <si>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</si>
  <si>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</si>
  <si>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</si>
  <si>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</si>
  <si>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</si>
  <si>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</si>
  <si>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</si>
  <si>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</si>
  <si>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</si>
  <si>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</si>
  <si>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</si>
  <si>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</si>
  <si>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</si>
  <si>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</si>
  <si>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</si>
  <si>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</si>
  <si>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</si>
  <si>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</si>
  <si>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</si>
  <si>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</si>
  <si>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</si>
  <si>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</si>
  <si>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</si>
  <si>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</si>
  <si>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</si>
  <si>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</si>
  <si>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</si>
  <si>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</si>
  <si>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</si>
  <si>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</si>
  <si>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</si>
  <si>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</si>
  <si>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</si>
  <si>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</si>
  <si>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</si>
  <si>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</si>
  <si>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</si>
  <si>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</si>
  <si>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</si>
  <si>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</si>
  <si>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</si>
  <si>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</si>
  <si>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</si>
  <si>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</si>
  <si>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</si>
  <si>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</si>
  <si>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</si>
  <si>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</si>
  <si>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</si>
  <si>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</si>
  <si>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</si>
  <si>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</si>
  <si>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</si>
  <si>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</si>
  <si>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</si>
  <si>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</si>
  <si>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</si>
  <si>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</si>
  <si>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</si>
  <si>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</si>
  <si>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</si>
  <si>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</si>
  <si>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</si>
  <si>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</si>
  <si>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</si>
  <si>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</si>
  <si>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</si>
  <si>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</si>
  <si>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</si>
  <si>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</si>
  <si>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</si>
  <si>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</si>
  <si>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</si>
  <si>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</si>
  <si>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</si>
  <si>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</si>
  <si>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</si>
  <si>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</si>
  <si>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</si>
  <si>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</si>
  <si>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</si>
  <si>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</si>
  <si>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</si>
  <si>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</si>
  <si>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</si>
  <si>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</si>
  <si>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</si>
  <si>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</si>
  <si>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</si>
  <si>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</si>
  <si>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</si>
  <si>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</si>
  <si>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</si>
  <si>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</si>
  <si>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</si>
  <si>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</si>
  <si>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</si>
  <si>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</si>
  <si>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</si>
  <si>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</si>
  <si>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</si>
  <si>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</si>
  <si>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</si>
  <si>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</si>
  <si>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</si>
  <si>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</si>
  <si>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</si>
  <si>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</si>
  <si>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</si>
  <si>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</si>
  <si>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</si>
  <si>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</si>
  <si>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</si>
  <si>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</si>
  <si>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</si>
  <si>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</si>
  <si>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</si>
  <si>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</si>
  <si>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</si>
  <si>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</si>
  <si>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</si>
  <si>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</si>
  <si>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</si>
  <si>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</si>
  <si>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</si>
  <si>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</si>
  <si>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</si>
  <si>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</si>
  <si>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</si>
  <si>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</si>
  <si>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</si>
  <si>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</si>
  <si>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</si>
  <si>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</si>
  <si>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</si>
  <si>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</si>
  <si>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</si>
  <si>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</si>
  <si>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</si>
  <si>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</si>
  <si>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</si>
  <si>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</si>
  <si>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</si>
  <si>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</si>
  <si>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</si>
  <si>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</si>
  <si>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</si>
  <si>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</si>
  <si>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</si>
  <si>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</si>
  <si>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</si>
  <si>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</si>
  <si>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</si>
  <si>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</si>
  <si>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</si>
  <si>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</si>
  <si>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</si>
  <si>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</si>
  <si>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</si>
  <si>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</si>
  <si>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</si>
  <si>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</si>
  <si>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</si>
  <si>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</si>
  <si>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</si>
  <si>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</si>
  <si>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</si>
  <si>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</si>
  <si>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</si>
  <si>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</si>
  <si>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</si>
  <si>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</si>
  <si>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</si>
  <si>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</si>
  <si>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</si>
  <si>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</si>
  <si>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</si>
  <si>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</si>
  <si>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</si>
  <si>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</si>
  <si>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</si>
  <si>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</si>
  <si>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</si>
  <si>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</si>
  <si>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</si>
  <si>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</si>
  <si>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</si>
  <si>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</si>
  <si>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</si>
  <si>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</si>
  <si>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</si>
  <si>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</si>
  <si>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</si>
  <si>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</si>
  <si>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</si>
  <si>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</si>
  <si>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</si>
  <si>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</si>
  <si>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</si>
  <si>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</si>
  <si>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</si>
  <si>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</si>
  <si>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</si>
  <si>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</si>
  <si>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</si>
  <si>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</si>
  <si>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</si>
  <si>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</si>
  <si>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</si>
  <si>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</si>
  <si>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</si>
  <si>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</si>
  <si>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</si>
  <si>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</si>
  <si>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</si>
  <si>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</si>
  <si>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</si>
  <si>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</si>
  <si>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</si>
  <si>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</si>
  <si>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</si>
  <si>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</si>
  <si>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</si>
  <si>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</si>
  <si>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</si>
  <si>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</si>
  <si>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</si>
  <si>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</si>
  <si>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</si>
  <si>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</si>
  <si>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</si>
  <si>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</si>
  <si>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</si>
  <si>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</si>
  <si>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</si>
  <si>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</si>
  <si>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</si>
  <si>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</si>
  <si>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</si>
  <si>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</si>
  <si>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</si>
  <si>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</si>
  <si>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</si>
  <si>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</si>
  <si>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</si>
  <si>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</si>
  <si>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</si>
  <si>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</si>
  <si>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</si>
  <si>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</si>
  <si>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</si>
  <si>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</si>
  <si>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</si>
  <si>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</si>
  <si>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</si>
  <si>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</si>
  <si>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</si>
  <si>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</si>
  <si>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</si>
  <si>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</si>
  <si>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</si>
  <si>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</si>
  <si>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</si>
  <si>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</si>
  <si>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</si>
  <si>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</si>
  <si>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</si>
  <si>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</si>
  <si>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</si>
  <si>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</si>
  <si>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</si>
  <si>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</si>
  <si>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</si>
  <si>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</si>
  <si>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</si>
  <si>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</si>
  <si>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</si>
  <si>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</si>
  <si>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</si>
  <si>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</si>
  <si>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</si>
  <si>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</si>
  <si>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</si>
  <si>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</si>
  <si>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</si>
  <si>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</si>
  <si>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</si>
  <si>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</si>
  <si>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</si>
  <si>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</si>
  <si>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</si>
  <si>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</si>
  <si>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</si>
  <si>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</si>
  <si>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</si>
  <si>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</si>
  <si>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</si>
  <si>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</si>
  <si>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</si>
  <si>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</si>
  <si>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</si>
  <si>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</si>
  <si>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</si>
  <si>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</si>
  <si>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</si>
  <si>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</si>
  <si>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</si>
  <si>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</si>
  <si>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</si>
  <si>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</si>
  <si>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</si>
  <si>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</si>
  <si>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</si>
  <si>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</si>
  <si>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</si>
  <si>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</si>
  <si>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</si>
  <si>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</si>
  <si>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</si>
  <si>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</si>
  <si>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</si>
  <si>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</si>
  <si>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</si>
  <si>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</si>
  <si>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</si>
  <si>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</si>
  <si>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</si>
  <si>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</si>
  <si>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</si>
  <si>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</si>
  <si>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</si>
  <si>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</si>
  <si>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</si>
  <si>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</si>
  <si>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</si>
  <si>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</si>
  <si>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</si>
  <si>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</si>
  <si>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</si>
  <si>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</si>
  <si>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</si>
  <si>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</si>
  <si>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</si>
  <si>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</si>
  <si>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</si>
  <si>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</si>
  <si>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</si>
  <si>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</si>
  <si>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</si>
  <si>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</si>
  <si>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</si>
  <si>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</si>
  <si>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</si>
  <si>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</si>
  <si>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</si>
  <si>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</si>
  <si>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</si>
  <si>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</si>
  <si>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</si>
  <si>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</si>
  <si>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</si>
  <si>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</si>
  <si>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</si>
  <si>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</si>
  <si>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</si>
  <si>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</si>
  <si>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</si>
  <si>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</si>
  <si>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</si>
  <si>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</si>
  <si>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</si>
  <si>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</si>
  <si>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</si>
  <si>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</si>
  <si>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</si>
  <si>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</si>
  <si>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</si>
  <si>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</si>
  <si>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</si>
  <si>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</si>
  <si>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</si>
  <si>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</si>
  <si>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</si>
  <si>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</si>
  <si>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</si>
  <si>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</si>
  <si>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</si>
  <si>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</si>
  <si>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</si>
  <si>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</si>
  <si>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</si>
  <si>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</si>
  <si>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</si>
  <si>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</si>
  <si>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</si>
  <si>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</si>
  <si>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</si>
  <si>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</si>
  <si>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</si>
  <si>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</si>
  <si>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</si>
  <si>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</si>
  <si>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</si>
  <si>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</si>
  <si>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</si>
  <si>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</si>
  <si>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</si>
  <si>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</si>
  <si>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</si>
  <si>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</si>
  <si>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</si>
  <si>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</si>
  <si>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</si>
  <si>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</si>
  <si>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</si>
  <si>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</si>
  <si>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</si>
  <si>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</si>
  <si>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</si>
  <si>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</si>
  <si>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</si>
  <si>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</si>
  <si>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</si>
  <si>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</si>
  <si>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</si>
  <si>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</si>
  <si>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</si>
  <si>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</si>
  <si>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</si>
  <si>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</si>
  <si>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</si>
  <si>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</si>
  <si>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</si>
  <si>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</si>
  <si>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</si>
  <si>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</si>
  <si>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</si>
  <si>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</si>
  <si>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</si>
  <si>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</si>
  <si>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</si>
  <si>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</si>
  <si>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</si>
  <si>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</si>
  <si>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</si>
  <si>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</si>
  <si>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</si>
  <si>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</si>
  <si>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</si>
  <si>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</si>
  <si>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</si>
  <si>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</si>
  <si>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</si>
  <si>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</si>
  <si>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</si>
  <si>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</si>
  <si>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</si>
  <si>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</si>
  <si>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</si>
  <si>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</si>
  <si>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</si>
  <si>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</si>
  <si>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</si>
  <si>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</si>
  <si>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</si>
  <si>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</si>
  <si>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</si>
  <si>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</si>
  <si>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</si>
  <si>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</si>
  <si>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</si>
  <si>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</si>
  <si>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</si>
  <si>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</si>
  <si>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</si>
  <si>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</si>
  <si>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</si>
  <si>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</si>
  <si>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</si>
  <si>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</si>
  <si>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</si>
  <si>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</si>
  <si>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</si>
  <si>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</si>
  <si>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</si>
  <si>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</si>
  <si>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</si>
  <si>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</si>
  <si>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</si>
  <si>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</si>
  <si>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</si>
  <si>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</si>
  <si>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</si>
  <si>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</si>
  <si>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</si>
  <si>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</si>
  <si>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</si>
  <si>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</si>
  <si>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</si>
  <si>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</si>
  <si>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</si>
  <si>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</si>
  <si>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</si>
  <si>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</si>
  <si>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</si>
  <si>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</si>
  <si>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</si>
  <si>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</si>
  <si>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</si>
  <si>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</si>
  <si>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</si>
  <si>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</si>
  <si>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</si>
  <si>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</si>
  <si>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</si>
  <si>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</si>
  <si>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</si>
  <si>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</si>
  <si>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</si>
  <si>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</si>
  <si>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</si>
  <si>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</si>
  <si>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</si>
  <si>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</si>
  <si>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</si>
  <si>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</si>
  <si>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</si>
  <si>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</si>
  <si>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</si>
  <si>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</si>
  <si>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</si>
  <si>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</si>
  <si>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</si>
  <si>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</si>
  <si>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</si>
  <si>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</si>
  <si>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</si>
  <si>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</si>
  <si>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</si>
  <si>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</si>
  <si>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</si>
  <si>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</si>
  <si>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</si>
  <si>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</si>
  <si>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</si>
  <si>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</si>
  <si>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</si>
  <si>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</si>
  <si>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</si>
  <si>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</si>
  <si>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</si>
  <si>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</si>
  <si>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</si>
  <si>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</si>
  <si>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</si>
  <si>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</si>
  <si>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</si>
  <si>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</si>
  <si>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</si>
  <si>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</si>
  <si>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</si>
  <si>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</si>
  <si>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</si>
  <si>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</si>
  <si>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</si>
  <si>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</si>
  <si>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</si>
  <si>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</si>
  <si>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</si>
  <si>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</si>
  <si>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</si>
  <si>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</si>
  <si>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</si>
  <si>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</si>
  <si>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</si>
  <si>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</si>
  <si>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</si>
  <si>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</si>
  <si>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</si>
  <si>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</si>
  <si>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</si>
  <si>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</si>
  <si>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</si>
  <si>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</si>
  <si>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</si>
  <si>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</si>
  <si>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</si>
  <si>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</si>
  <si>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</si>
  <si>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</si>
  <si>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</si>
  <si>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</si>
  <si>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</si>
  <si>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</si>
  <si>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</si>
  <si>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</si>
  <si>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</si>
  <si>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</si>
  <si>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</si>
  <si>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</si>
  <si>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</si>
  <si>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</si>
  <si>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</si>
  <si>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</si>
  <si>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</si>
  <si>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</si>
  <si>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</si>
  <si>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</si>
  <si>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</si>
  <si>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</si>
  <si>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</si>
  <si>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</si>
  <si>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</si>
  <si>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</si>
  <si>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</si>
  <si>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</si>
  <si>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</si>
  <si>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</si>
  <si>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</si>
  <si>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</si>
  <si>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</si>
  <si>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</si>
  <si>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</si>
  <si>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</si>
  <si>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</si>
  <si>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</si>
  <si>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</si>
  <si>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</si>
  <si>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</si>
  <si>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</si>
  <si>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</si>
  <si>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</si>
  <si>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</si>
  <si>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</si>
  <si>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</si>
  <si>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</si>
  <si>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</si>
  <si>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</si>
  <si>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</si>
  <si>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</si>
  <si>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</si>
  <si>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</si>
  <si>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</si>
  <si>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</si>
  <si>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</si>
  <si>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</si>
  <si>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</si>
  <si>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</si>
  <si>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</si>
  <si>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</si>
  <si>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</si>
  <si>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</si>
  <si>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</si>
  <si>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</si>
  <si>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</si>
  <si>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</si>
  <si>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</si>
  <si>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</si>
  <si>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</si>
  <si>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</si>
  <si>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</si>
  <si>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</si>
  <si>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</si>
  <si>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</si>
  <si>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</si>
  <si>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</si>
  <si>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</si>
  <si>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</si>
  <si>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</si>
  <si>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</si>
  <si>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</si>
  <si>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</si>
  <si>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</si>
  <si>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</si>
  <si>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</si>
  <si>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</si>
  <si>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</si>
  <si>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</si>
  <si>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</si>
  <si>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</si>
  <si>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</si>
  <si>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</si>
  <si>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</si>
  <si>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</si>
  <si>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</si>
  <si>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</si>
  <si>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</si>
  <si>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</si>
  <si>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</si>
  <si>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</si>
  <si>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</si>
  <si>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</si>
  <si>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</si>
  <si>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</si>
  <si>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</si>
  <si>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</si>
  <si>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</si>
  <si>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</si>
  <si>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</si>
  <si>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</si>
  <si>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</si>
  <si>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</si>
  <si>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</si>
  <si>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</si>
  <si>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</si>
  <si>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</si>
  <si>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</si>
  <si>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</si>
  <si>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</si>
  <si>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</si>
  <si>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</si>
  <si>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</si>
  <si>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</si>
  <si>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</si>
  <si>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</si>
  <si>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</si>
  <si>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</si>
  <si>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</si>
  <si>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</si>
  <si>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</si>
  <si>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</si>
  <si>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</si>
  <si>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</si>
  <si>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</si>
  <si>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</si>
  <si>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</si>
  <si>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</si>
  <si>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</si>
  <si>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</si>
  <si>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</si>
  <si>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</si>
  <si>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</si>
  <si>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</si>
  <si>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</si>
  <si>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</si>
  <si>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</si>
  <si>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</si>
  <si>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</si>
  <si>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</si>
  <si>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</si>
  <si>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</si>
  <si>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</si>
  <si>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</si>
  <si>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</si>
  <si>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</si>
  <si>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</si>
  <si>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</si>
  <si>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</si>
  <si>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</si>
  <si>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</si>
  <si>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</si>
  <si>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</si>
  <si>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</si>
  <si>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</si>
  <si>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</si>
  <si>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</si>
  <si>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</si>
  <si>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</si>
  <si>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</si>
  <si>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</si>
  <si>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</si>
  <si>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</si>
  <si>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</si>
  <si>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</si>
  <si>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</si>
  <si>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</si>
  <si>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</si>
  <si>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</si>
  <si>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</si>
  <si>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</si>
  <si>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</si>
  <si>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</si>
  <si>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</si>
  <si>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</si>
  <si>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</si>
  <si>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</si>
  <si>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</si>
  <si>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</si>
  <si>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</si>
  <si>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</si>
  <si>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</si>
  <si>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</si>
  <si>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</si>
  <si>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</si>
  <si>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</si>
  <si>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</si>
  <si>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</si>
  <si>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</si>
  <si>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</si>
  <si>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</si>
  <si>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</si>
  <si>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</si>
  <si>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</si>
  <si>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</si>
  <si>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</si>
  <si>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</si>
  <si>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</si>
  <si>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</si>
  <si>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</si>
  <si>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</si>
  <si>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</si>
  <si>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</si>
  <si>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</si>
  <si>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</si>
  <si>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</si>
  <si>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</si>
  <si>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</si>
  <si>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</si>
  <si>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</si>
  <si>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</si>
  <si>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</si>
  <si>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</si>
  <si>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</si>
  <si>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</si>
  <si>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</si>
  <si>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</si>
  <si>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</si>
  <si>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</si>
  <si>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</si>
  <si>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</si>
  <si>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</si>
  <si>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</si>
  <si>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</si>
  <si>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</si>
  <si>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</si>
  <si>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</si>
  <si>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</si>
  <si>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</si>
  <si>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</si>
  <si>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</si>
  <si>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</si>
  <si>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</si>
  <si>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</si>
  <si>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</si>
  <si>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</si>
  <si>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</si>
  <si>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</si>
  <si>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</si>
  <si>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</si>
  <si>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</si>
  <si>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</si>
  <si>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</si>
  <si>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</si>
  <si>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</si>
  <si>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</si>
  <si>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</si>
  <si>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</si>
  <si>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</si>
  <si>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</si>
  <si>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</si>
  <si>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</si>
  <si>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</si>
  <si>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</si>
  <si>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</si>
  <si>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</si>
  <si>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</si>
  <si>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</si>
  <si>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</si>
  <si>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</si>
  <si>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</si>
  <si>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</si>
  <si>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</si>
  <si>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</si>
  <si>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</si>
  <si>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</si>
  <si>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</si>
  <si>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</si>
  <si>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</si>
  <si>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</si>
  <si>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</si>
  <si>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</si>
  <si>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</si>
  <si>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</si>
  <si>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</si>
  <si>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</si>
  <si>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</si>
  <si>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</si>
  <si>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</si>
  <si>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</si>
  <si>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</si>
  <si>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</si>
  <si>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</si>
  <si>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</si>
  <si>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</si>
  <si>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</si>
  <si>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</si>
  <si>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</si>
  <si>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</si>
  <si>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</si>
  <si>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</si>
  <si>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</si>
  <si>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</si>
  <si>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</si>
  <si>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</si>
  <si>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</si>
  <si>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</si>
  <si>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</si>
  <si>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</si>
  <si>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</si>
  <si>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</si>
  <si>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</si>
  <si>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</si>
  <si>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</si>
  <si>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</si>
  <si>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</si>
  <si>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</si>
  <si>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</si>
  <si>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</si>
  <si>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</si>
  <si>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</si>
  <si>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</si>
  <si>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</si>
  <si>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</si>
  <si>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</si>
  <si>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</si>
  <si>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</si>
  <si>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</si>
  <si>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</si>
  <si>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</si>
  <si>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</si>
  <si>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</si>
  <si>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</si>
  <si>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</si>
  <si>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</si>
  <si>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</si>
  <si>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</si>
  <si>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</si>
  <si>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</si>
  <si>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</si>
  <si>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</si>
  <si>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</si>
  <si>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</si>
  <si>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</si>
  <si>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</si>
  <si>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</si>
  <si>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</si>
  <si>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</si>
  <si>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</si>
  <si>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</si>
  <si>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</si>
  <si>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</si>
  <si>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</si>
  <si>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</si>
  <si>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</si>
  <si>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</si>
  <si>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</si>
  <si>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</si>
  <si>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</si>
  <si>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</si>
  <si>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</si>
  <si>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</si>
  <si>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</si>
  <si>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</si>
  <si>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</si>
  <si>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</si>
  <si>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</si>
  <si>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</si>
  <si>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</si>
  <si>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</si>
  <si>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</si>
  <si>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</si>
  <si>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</si>
  <si>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</si>
  <si>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</si>
  <si>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</si>
  <si>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</si>
  <si>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</si>
  <si>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</si>
  <si>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</si>
  <si>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</si>
  <si>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</si>
  <si>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</si>
  <si>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</si>
  <si>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</si>
  <si>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</si>
  <si>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</si>
  <si>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</si>
  <si>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</si>
  <si>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</si>
  <si>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</si>
  <si>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</si>
  <si>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</si>
  <si>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</si>
  <si>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</si>
  <si>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</si>
  <si>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</si>
  <si>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</si>
  <si>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</si>
  <si>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</si>
  <si>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</si>
  <si>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</si>
  <si>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</si>
  <si>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</si>
  <si>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</si>
  <si>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</si>
  <si>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</si>
  <si>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</si>
  <si>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</si>
  <si>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</si>
  <si>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</si>
  <si>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</si>
  <si>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</si>
  <si>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</si>
  <si>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</si>
  <si>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</si>
  <si>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</si>
  <si>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</si>
  <si>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</si>
  <si>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</si>
  <si>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</si>
  <si>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</si>
  <si>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</si>
  <si>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</si>
  <si>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</si>
  <si>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</si>
  <si>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</si>
  <si>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</si>
  <si>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</si>
  <si>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</si>
  <si>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</si>
  <si>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</si>
  <si>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</si>
  <si>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</si>
  <si>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</si>
  <si>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</si>
  <si>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</si>
  <si>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</si>
  <si>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</si>
  <si>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</si>
  <si>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</si>
  <si>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</si>
  <si>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</si>
  <si>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</si>
  <si>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</si>
  <si>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</si>
  <si>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</si>
  <si>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</si>
  <si>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</si>
  <si>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</si>
  <si>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</si>
  <si>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</si>
  <si>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</si>
  <si>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</si>
  <si>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</si>
  <si>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</si>
  <si>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</si>
  <si>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</si>
  <si>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</si>
  <si>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</si>
  <si>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</si>
  <si>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</si>
  <si>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</si>
  <si>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</si>
  <si>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</si>
  <si>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</si>
  <si>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</si>
  <si>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</si>
  <si>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</si>
  <si>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</si>
  <si>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</si>
  <si>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</si>
  <si>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</si>
  <si>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</si>
  <si>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</si>
  <si>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</si>
  <si>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</si>
  <si>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</si>
  <si>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</si>
  <si>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</si>
  <si>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</si>
  <si>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</si>
  <si>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</si>
  <si>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</si>
  <si>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</si>
  <si>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</si>
  <si>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</si>
  <si>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</si>
  <si>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</si>
  <si>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</si>
  <si>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</si>
  <si>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</si>
  <si>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</si>
  <si>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</si>
  <si>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</si>
  <si>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</si>
  <si>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</si>
  <si>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</si>
  <si>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</si>
  <si>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</si>
  <si>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</si>
  <si>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</si>
  <si>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</si>
  <si>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</si>
  <si>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</si>
  <si>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</si>
  <si>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</si>
  <si>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</si>
  <si>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</si>
  <si>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</si>
  <si>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</si>
  <si>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</si>
  <si>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</si>
  <si>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</si>
  <si>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</si>
  <si>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</si>
  <si>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</si>
  <si>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</si>
  <si>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</si>
  <si>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</si>
  <si>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</si>
  <si>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</si>
  <si>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</si>
  <si>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</si>
  <si>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</si>
  <si>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</si>
  <si>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</si>
  <si>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</si>
  <si>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</si>
  <si>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</si>
  <si>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</si>
  <si>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</si>
  <si>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</si>
  <si>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</si>
  <si>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</si>
  <si>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</si>
  <si>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</si>
  <si>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</si>
  <si>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</si>
  <si>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</si>
  <si>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</si>
  <si>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</si>
  <si>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</si>
  <si>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</si>
  <si>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</si>
  <si>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</si>
  <si>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</si>
  <si>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</si>
  <si>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</si>
  <si>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</si>
  <si>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</si>
  <si>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</si>
  <si>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</si>
  <si>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</si>
  <si>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</si>
  <si>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</si>
  <si>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</si>
  <si>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</si>
  <si>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</si>
  <si>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</si>
  <si>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</si>
  <si>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</si>
  <si>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</si>
  <si>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</si>
  <si>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</si>
  <si>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</si>
  <si>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</si>
  <si>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</si>
  <si>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</si>
  <si>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</si>
  <si>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</si>
  <si>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</si>
  <si>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</si>
  <si>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</si>
  <si>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</si>
  <si>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</si>
  <si>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</si>
  <si>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</si>
  <si>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</si>
  <si>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</si>
  <si>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</si>
  <si>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</si>
  <si>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</si>
  <si>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</si>
  <si>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</si>
  <si>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</si>
  <si>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</si>
  <si>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</si>
  <si>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</si>
  <si>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</si>
  <si>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</si>
  <si>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</si>
  <si>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</si>
  <si>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</si>
  <si>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</si>
  <si>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</si>
  <si>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</si>
  <si>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</si>
  <si>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</si>
  <si>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</si>
  <si>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</si>
  <si>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</si>
  <si>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</si>
  <si>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</si>
  <si>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</si>
  <si>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</si>
  <si>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</si>
  <si>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</si>
  <si>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</si>
  <si>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</si>
  <si>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</si>
  <si>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</si>
  <si>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</si>
  <si>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</si>
  <si>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</si>
  <si>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</si>
  <si>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</si>
  <si>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</si>
  <si>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</si>
  <si>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</si>
  <si>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</si>
  <si>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</si>
  <si>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</si>
  <si>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</si>
  <si>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</si>
  <si>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</si>
  <si>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</si>
  <si>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</si>
  <si>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</si>
  <si>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</si>
  <si>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</si>
  <si>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</si>
  <si>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</si>
  <si>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</si>
  <si>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</si>
  <si>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</si>
  <si>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</si>
  <si>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</si>
  <si>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</si>
  <si>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</si>
  <si>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</si>
  <si>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</si>
  <si>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</si>
  <si>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</si>
  <si>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</si>
  <si>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</si>
  <si>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</si>
  <si>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</si>
  <si>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</si>
  <si>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</si>
  <si>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</si>
  <si>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</si>
  <si>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</si>
  <si>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</si>
  <si>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</si>
  <si>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</si>
  <si>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</si>
  <si>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</si>
  <si>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</si>
  <si>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</si>
  <si>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</si>
  <si>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</si>
  <si>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</si>
  <si>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</si>
  <si>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</si>
  <si>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</si>
  <si>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</si>
  <si>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</si>
  <si>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</si>
  <si>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</si>
  <si>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</si>
  <si>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</si>
  <si>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</si>
  <si>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</si>
  <si>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</si>
  <si>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</si>
  <si>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</si>
  <si>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</si>
  <si>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</si>
  <si>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</si>
  <si>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</si>
  <si>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</si>
  <si>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</si>
  <si>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</si>
  <si>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</si>
  <si>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</si>
  <si>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</si>
  <si>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</si>
  <si>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</si>
  <si>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</si>
  <si>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</si>
  <si>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</si>
  <si>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</si>
  <si>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</si>
  <si>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</si>
  <si>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</si>
  <si>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</si>
  <si>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</si>
  <si>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</si>
  <si>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</si>
  <si>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</si>
  <si>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</si>
  <si>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</si>
  <si>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</si>
  <si>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</si>
  <si>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</si>
  <si>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</si>
  <si>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</si>
  <si>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</si>
  <si>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</si>
  <si>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</si>
  <si>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</si>
  <si>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</si>
  <si>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</si>
  <si>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</si>
  <si>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</si>
  <si>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</si>
  <si>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</si>
  <si>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</si>
  <si>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</si>
  <si>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</si>
  <si>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</si>
  <si>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</si>
  <si>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</si>
  <si>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</si>
  <si>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</si>
  <si>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</si>
  <si>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</si>
  <si>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</si>
  <si>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</si>
  <si>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</si>
  <si>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</si>
  <si>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</si>
  <si>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</si>
  <si>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</si>
  <si>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</si>
  <si>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</si>
  <si>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</si>
  <si>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</si>
  <si>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</si>
  <si>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</si>
  <si>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</si>
  <si>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</si>
  <si>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</si>
  <si>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</si>
  <si>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</si>
  <si>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</si>
  <si>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</si>
  <si>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</si>
  <si>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</si>
  <si>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</si>
  <si>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</si>
  <si>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</si>
  <si>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</si>
  <si>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</si>
  <si>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</si>
  <si>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</si>
  <si>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</si>
  <si>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</si>
  <si>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</si>
  <si>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</si>
  <si>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</si>
  <si>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</si>
  <si>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</si>
  <si>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</si>
  <si>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</si>
  <si>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</si>
  <si>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</si>
  <si>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</si>
  <si>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</si>
  <si>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</si>
  <si>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</si>
  <si>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</si>
  <si>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</si>
  <si>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</si>
  <si>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</si>
  <si>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</si>
  <si>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</si>
  <si>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</si>
  <si>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</si>
  <si>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</si>
  <si>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</si>
  <si>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</si>
  <si>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</si>
  <si>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</si>
  <si>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</si>
  <si>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</si>
  <si>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</si>
  <si>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</si>
  <si>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</si>
  <si>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</si>
  <si>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</si>
  <si>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</si>
  <si>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</si>
  <si>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</si>
  <si>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</si>
  <si>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</si>
  <si>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</si>
  <si>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</si>
  <si>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</si>
  <si>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</si>
  <si>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</si>
  <si>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</si>
  <si>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</si>
  <si>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</si>
  <si>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</si>
  <si>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</si>
  <si>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</si>
  <si>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</si>
  <si>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</si>
  <si>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</si>
  <si>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</si>
  <si>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</si>
  <si>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</si>
  <si>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</si>
  <si>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</si>
  <si>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</si>
  <si>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</si>
  <si>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</si>
  <si>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</si>
  <si>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</si>
  <si>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</si>
  <si>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</si>
  <si>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</si>
  <si>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</si>
  <si>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</si>
  <si>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</si>
  <si>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</si>
  <si>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</si>
  <si>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</si>
  <si>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</si>
  <si>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</si>
  <si>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</si>
  <si>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</si>
  <si>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</si>
  <si>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</si>
  <si>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</si>
  <si>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</si>
  <si>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</si>
  <si>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</si>
  <si>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</si>
  <si>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</si>
  <si>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</si>
  <si>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</si>
  <si>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</si>
  <si>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</si>
  <si>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</si>
  <si>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</si>
  <si>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</si>
  <si>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</si>
  <si>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</si>
  <si>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</si>
  <si>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</si>
  <si>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</si>
  <si>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</si>
  <si>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</si>
  <si>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</si>
  <si>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</si>
  <si>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</si>
  <si>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</si>
  <si>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</si>
  <si>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</si>
  <si>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</si>
  <si>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</si>
  <si>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</si>
  <si>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</si>
  <si>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</si>
  <si>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</si>
  <si>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</si>
  <si>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</si>
  <si>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</si>
  <si>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</si>
  <si>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</si>
  <si>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</si>
  <si>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</si>
  <si>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</si>
  <si>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</si>
  <si>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</si>
  <si>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</si>
  <si>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</si>
  <si>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</si>
  <si>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</si>
  <si>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</si>
  <si>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</si>
  <si>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</si>
  <si>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</si>
  <si>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</si>
  <si>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</si>
  <si>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</si>
  <si>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</si>
  <si>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</si>
  <si>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</si>
  <si>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</si>
  <si>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</si>
  <si>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</si>
  <si>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</si>
  <si>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</si>
  <si>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</si>
  <si>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</si>
  <si>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</si>
  <si>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</si>
  <si>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</si>
  <si>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</si>
  <si>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</si>
  <si>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</si>
  <si>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</si>
  <si>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</si>
  <si>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</si>
  <si>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</si>
  <si>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</si>
  <si>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</si>
  <si>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</si>
  <si>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</si>
  <si>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</si>
  <si>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</si>
  <si>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</si>
  <si>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</si>
  <si>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</si>
  <si>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</si>
  <si>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</si>
  <si>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</si>
  <si>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</si>
  <si>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</si>
  <si>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</si>
  <si>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</si>
  <si>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</si>
  <si>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</si>
  <si>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</si>
  <si>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</si>
  <si>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</si>
  <si>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</si>
  <si>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</si>
  <si>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</si>
  <si>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</si>
  <si>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</si>
  <si>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</si>
  <si>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</si>
  <si>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</si>
  <si>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</si>
  <si>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</si>
  <si>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</si>
  <si>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</si>
  <si>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</si>
  <si>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</si>
  <si>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</si>
  <si>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</si>
  <si>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</si>
  <si>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</si>
  <si>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</si>
  <si>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</si>
  <si>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</si>
  <si>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</si>
  <si>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</si>
  <si>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</si>
  <si>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</si>
  <si>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</si>
  <si>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</si>
  <si>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</si>
  <si>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</si>
  <si>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</si>
  <si>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</si>
  <si>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</si>
  <si>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</si>
  <si>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</si>
  <si>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</si>
  <si>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</si>
  <si>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</si>
  <si>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</si>
  <si>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</si>
  <si>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</si>
  <si>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</si>
  <si>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</si>
  <si>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</si>
  <si>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</si>
  <si>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</si>
  <si>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</si>
  <si>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</si>
  <si>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</si>
  <si>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</si>
  <si>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</si>
  <si>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</si>
  <si>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</si>
  <si>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</si>
  <si>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</si>
  <si>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</si>
  <si>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</si>
  <si>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</si>
  <si>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</si>
  <si>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</si>
  <si>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</si>
  <si>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</si>
  <si>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</si>
  <si>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</si>
  <si>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</si>
  <si>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</si>
  <si>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</si>
  <si>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</si>
  <si>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</si>
  <si>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</si>
  <si>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</si>
  <si>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</si>
  <si>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</si>
  <si>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</si>
  <si>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</si>
  <si>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</si>
  <si>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</si>
  <si>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</si>
  <si>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</si>
  <si>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</si>
  <si>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</si>
  <si>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</si>
  <si>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</si>
  <si>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</si>
  <si>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</si>
  <si>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</si>
  <si>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</si>
  <si>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</si>
  <si>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</si>
  <si>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</si>
  <si>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</si>
  <si>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</si>
  <si>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</si>
  <si>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</si>
  <si>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</si>
  <si>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</si>
  <si>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</si>
  <si>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</si>
  <si>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</si>
  <si>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</si>
  <si>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</si>
  <si>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</si>
  <si>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</si>
  <si>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</si>
  <si>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</si>
  <si>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</si>
  <si>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</si>
  <si>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</si>
  <si>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</si>
  <si>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</si>
  <si>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</si>
  <si>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</si>
  <si>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</si>
  <si>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</si>
  <si>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</si>
  <si>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</si>
  <si>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</si>
  <si>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</si>
  <si>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</si>
  <si>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</si>
  <si>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</si>
  <si>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</si>
  <si>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</si>
  <si>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</si>
  <si>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</si>
  <si>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</si>
  <si>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</si>
  <si>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</si>
  <si>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</si>
  <si>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</si>
  <si>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</si>
  <si>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</si>
  <si>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</si>
  <si>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</si>
  <si>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</si>
  <si>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</si>
  <si>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</si>
  <si>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</si>
  <si>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</si>
  <si>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</si>
  <si>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</si>
  <si>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</si>
  <si>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</si>
  <si>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</si>
  <si>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</si>
  <si>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</si>
  <si>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</si>
  <si>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</si>
  <si>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</si>
  <si>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</si>
  <si>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</si>
  <si>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</si>
  <si>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</si>
  <si>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</si>
  <si>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</si>
  <si>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</si>
  <si>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</si>
  <si>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</si>
  <si>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</si>
  <si>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</si>
  <si>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</si>
  <si>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</si>
  <si>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</si>
  <si>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</si>
  <si>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</si>
  <si>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</si>
  <si>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</si>
  <si>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</si>
  <si>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</si>
  <si>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</si>
  <si>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</si>
  <si>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</si>
  <si>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</si>
  <si>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</si>
  <si>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</si>
  <si>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</si>
  <si>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</si>
  <si>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</si>
  <si>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</si>
  <si>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</si>
  <si>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</si>
  <si>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</si>
  <si>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</si>
  <si>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</si>
  <si>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</si>
  <si>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</si>
  <si>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</si>
  <si>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</si>
  <si>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</si>
  <si>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</si>
  <si>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</si>
  <si>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</si>
  <si>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</si>
  <si>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</si>
  <si>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</si>
  <si>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</si>
  <si>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</si>
  <si>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</si>
  <si>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</si>
  <si>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</si>
  <si>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</si>
  <si>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</si>
  <si>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</si>
  <si>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</si>
  <si>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</si>
  <si>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</si>
  <si>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</si>
  <si>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</si>
  <si>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</si>
  <si>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</si>
  <si>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</si>
  <si>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</si>
  <si>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</si>
  <si>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</si>
  <si>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</si>
  <si>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</si>
  <si>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</si>
  <si>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</si>
  <si>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</si>
  <si>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</si>
  <si>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</si>
  <si>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</si>
  <si>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</si>
  <si>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</si>
  <si>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</si>
  <si>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</si>
  <si>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</si>
  <si>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</si>
  <si>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</si>
  <si>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</si>
  <si>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</si>
  <si>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</si>
  <si>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</si>
  <si>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</si>
  <si>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</si>
  <si>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</si>
  <si>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</si>
  <si>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</si>
  <si>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</si>
  <si>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</si>
  <si>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</si>
  <si>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</si>
  <si>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</si>
  <si>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</si>
  <si>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</si>
  <si>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</si>
  <si>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</si>
  <si>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</si>
  <si>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</si>
  <si>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</si>
  <si>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</si>
  <si>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</si>
  <si>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</si>
  <si>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</si>
  <si>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</si>
  <si>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</si>
  <si>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</si>
  <si>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</si>
  <si>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</si>
  <si>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</si>
  <si>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</si>
  <si>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</si>
  <si>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</si>
  <si>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</si>
  <si>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</si>
  <si>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</si>
  <si>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</si>
  <si>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</si>
  <si>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</si>
  <si>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</si>
  <si>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</si>
  <si>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</si>
  <si>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</si>
  <si>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</si>
  <si>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</si>
  <si>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</si>
  <si>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</si>
  <si>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</si>
  <si>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</si>
  <si>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</si>
  <si>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</si>
  <si>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</si>
  <si>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</si>
  <si>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</si>
  <si>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</si>
  <si>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</si>
  <si>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</si>
  <si>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</si>
  <si>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</si>
  <si>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</si>
  <si>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</si>
  <si>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</si>
  <si>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</si>
  <si>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</si>
  <si>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</si>
  <si>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</si>
  <si>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</si>
  <si>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</si>
  <si>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</si>
  <si>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</si>
  <si>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</si>
  <si>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</si>
  <si>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</si>
  <si>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</si>
  <si>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</si>
  <si>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</si>
  <si>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</si>
  <si>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</si>
  <si>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</si>
  <si>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</si>
  <si>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</si>
  <si>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</si>
  <si>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</si>
  <si>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</si>
  <si>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</si>
  <si>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</si>
  <si>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</si>
  <si>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</si>
  <si>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</si>
  <si>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</si>
  <si>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</si>
  <si>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</si>
  <si>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</si>
  <si>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</si>
  <si>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</si>
  <si>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</si>
  <si>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</si>
  <si>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</si>
  <si>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</si>
  <si>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</si>
  <si>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</si>
  <si>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</si>
  <si>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</si>
  <si>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</si>
  <si>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</si>
  <si>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</si>
  <si>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</si>
  <si>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</si>
  <si>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</si>
  <si>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</si>
  <si>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</si>
  <si>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</si>
  <si>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</si>
  <si>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</si>
  <si>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</si>
  <si>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</si>
  <si>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</si>
  <si>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</si>
  <si>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</si>
  <si>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</si>
  <si>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</si>
  <si>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</si>
  <si>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</si>
  <si>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</si>
  <si>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</si>
  <si>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</si>
  <si>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</si>
  <si>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</si>
  <si>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</si>
  <si>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</si>
  <si>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</si>
  <si>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</si>
  <si>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</si>
  <si>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</si>
  <si>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</si>
  <si>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</si>
  <si>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</si>
  <si>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</si>
  <si>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</si>
  <si>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</si>
  <si>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</si>
  <si>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</si>
  <si>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</si>
  <si>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</si>
  <si>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</si>
  <si>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</si>
  <si>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</si>
  <si>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</si>
  <si>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</si>
  <si>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</si>
  <si>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</si>
  <si>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</si>
  <si>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</si>
  <si>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</si>
  <si>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</si>
  <si>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</si>
  <si>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</si>
  <si>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</si>
  <si>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</si>
  <si>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</si>
  <si>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</si>
  <si>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</si>
  <si>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</si>
  <si>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</si>
  <si>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</si>
  <si>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</si>
  <si>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</si>
  <si>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</si>
  <si>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</si>
  <si>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</si>
  <si>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</si>
  <si>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</si>
  <si>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</si>
  <si>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</si>
  <si>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</si>
  <si>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</si>
  <si>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</si>
  <si>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</si>
  <si>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</si>
  <si>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</si>
  <si>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</si>
  <si>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</si>
  <si>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</si>
  <si>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</si>
  <si>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</si>
  <si>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</si>
  <si>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</si>
  <si>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</si>
  <si>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</si>
  <si>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</si>
  <si>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</si>
  <si>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</si>
  <si>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</si>
  <si>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</si>
  <si>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</si>
  <si>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</si>
  <si>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</si>
  <si>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</si>
  <si>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</si>
  <si>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</si>
  <si>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</si>
  <si>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</si>
  <si>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</si>
  <si>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</si>
  <si>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</si>
  <si>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</si>
  <si>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</si>
  <si>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</si>
  <si>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</si>
  <si>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</si>
  <si>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</si>
  <si>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</si>
  <si>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</si>
  <si>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</si>
  <si>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</si>
  <si>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</si>
  <si>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</si>
  <si>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</si>
  <si>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</si>
  <si>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</si>
  <si>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</si>
  <si>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</si>
  <si>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</si>
  <si>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</si>
  <si>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</si>
  <si>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</si>
  <si>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</si>
  <si>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</si>
  <si>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</si>
  <si>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</si>
  <si>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</si>
  <si>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</si>
  <si>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</si>
  <si>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</si>
  <si>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</si>
  <si>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</si>
  <si>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</si>
  <si>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</si>
  <si>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</si>
  <si>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</si>
  <si>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</si>
  <si>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</si>
  <si>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</si>
  <si>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</si>
  <si>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</si>
  <si>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</si>
  <si>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</si>
  <si>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</si>
  <si>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</si>
  <si>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</si>
  <si>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</si>
  <si>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</si>
  <si>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</si>
  <si>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</si>
  <si>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</si>
  <si>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</si>
  <si>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</si>
  <si>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</si>
  <si>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</si>
  <si>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</si>
  <si>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</si>
  <si>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</si>
  <si>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</si>
  <si>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</si>
  <si>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</si>
  <si>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</si>
  <si>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</si>
  <si>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</si>
  <si>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</si>
  <si>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</si>
  <si>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</si>
  <si>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</si>
  <si>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</si>
  <si>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</si>
  <si>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</si>
  <si>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</si>
  <si>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</si>
  <si>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</si>
  <si>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</si>
  <si>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</si>
  <si>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</si>
  <si>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</si>
  <si>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</si>
  <si>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</si>
  <si>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</si>
  <si>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</si>
  <si>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</si>
  <si>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</si>
  <si>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</si>
  <si>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</si>
  <si>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</si>
  <si>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</si>
  <si>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</si>
  <si>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</si>
  <si>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</si>
  <si>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</si>
  <si>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</si>
  <si>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</si>
  <si>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</si>
  <si>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</si>
  <si>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</si>
  <si>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</si>
  <si>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</si>
  <si>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</si>
  <si>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</si>
  <si>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</si>
  <si>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</si>
  <si>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</si>
  <si>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</si>
  <si>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</si>
  <si>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</si>
  <si>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</si>
  <si>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</si>
  <si>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</si>
  <si>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</si>
  <si>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</si>
  <si>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</si>
  <si>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</si>
  <si>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</si>
  <si>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</si>
  <si>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</si>
  <si>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</si>
  <si>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</si>
  <si>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</si>
  <si>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</si>
  <si>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</si>
  <si>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</si>
  <si>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</si>
  <si>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</si>
  <si>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</si>
  <si>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</si>
  <si>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</si>
  <si>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</si>
  <si>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</si>
  <si>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</si>
  <si>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</si>
  <si>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</si>
  <si>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</si>
  <si>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</si>
  <si>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</si>
  <si>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</si>
  <si>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</si>
  <si>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</si>
  <si>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</si>
  <si>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</si>
  <si>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</si>
  <si>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</si>
  <si>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</si>
  <si>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</si>
  <si>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</si>
  <si>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</si>
  <si>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</si>
  <si>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</si>
  <si>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</si>
  <si>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</si>
  <si>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</si>
  <si>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</si>
  <si>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</si>
  <si>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</si>
  <si>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</si>
  <si>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</si>
  <si>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</si>
  <si>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</si>
  <si>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</si>
  <si>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</si>
  <si>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</si>
  <si>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</si>
  <si>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</si>
  <si>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</si>
  <si>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</si>
  <si>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</si>
  <si>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</si>
  <si>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</si>
  <si>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</si>
  <si>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</si>
  <si>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</si>
  <si>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</si>
  <si>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</si>
  <si>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</si>
  <si>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</si>
  <si>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</si>
  <si>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</si>
  <si>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</si>
  <si>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</si>
  <si>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</si>
  <si>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</si>
  <si>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</si>
  <si>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</si>
  <si>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</si>
  <si>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</si>
  <si>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</si>
  <si>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</si>
  <si>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</si>
  <si>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</si>
  <si>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</si>
  <si>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</si>
  <si>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</si>
  <si>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</si>
  <si>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</si>
  <si>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</si>
  <si>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</si>
  <si>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</si>
  <si>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</si>
  <si>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</si>
  <si>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</si>
  <si>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</si>
  <si>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</si>
  <si>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</si>
  <si>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</si>
  <si>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</si>
  <si>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</si>
  <si>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</si>
  <si>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</si>
  <si>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</si>
  <si>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</si>
  <si>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</si>
  <si>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</si>
  <si>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</si>
  <si>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</si>
  <si>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</si>
  <si>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</si>
  <si>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</si>
  <si>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</si>
  <si>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</si>
  <si>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</si>
  <si>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</si>
  <si>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</si>
  <si>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</si>
  <si>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</si>
  <si>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</si>
  <si>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</si>
  <si>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</si>
  <si>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</si>
  <si>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</si>
  <si>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</si>
  <si>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</si>
  <si>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</si>
  <si>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</si>
  <si>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</si>
  <si>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</si>
  <si>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</si>
  <si>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</si>
  <si>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</si>
  <si>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</si>
  <si>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</si>
  <si>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</si>
  <si>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</si>
  <si>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</si>
  <si>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</si>
  <si>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</si>
  <si>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</si>
  <si>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</si>
  <si>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</si>
  <si>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</si>
  <si>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</si>
  <si>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</si>
  <si>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</si>
  <si>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</si>
  <si>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</si>
  <si>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</si>
  <si>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</si>
  <si>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</si>
  <si>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</si>
  <si>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</si>
  <si>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</si>
  <si>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</si>
  <si>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</si>
  <si>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</si>
  <si>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</si>
  <si>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</si>
  <si>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</si>
  <si>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</si>
  <si>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</si>
  <si>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</si>
  <si>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</si>
  <si>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</si>
  <si>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</si>
  <si>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</si>
  <si>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</si>
  <si>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</si>
  <si>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</si>
  <si>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</si>
  <si>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</si>
  <si>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</si>
  <si>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</si>
  <si>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</si>
  <si>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</si>
  <si>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</si>
  <si>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</si>
  <si>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</si>
  <si>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</si>
  <si>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</si>
  <si>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</si>
  <si>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</si>
  <si>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</si>
  <si>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</si>
  <si>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</si>
  <si>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</si>
  <si>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</si>
  <si>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</si>
  <si>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</si>
  <si>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</si>
  <si>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</si>
  <si>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</si>
  <si>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</si>
  <si>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</si>
  <si>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</si>
  <si>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</si>
  <si>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</si>
  <si>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</si>
  <si>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</si>
  <si>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</si>
  <si>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</si>
  <si>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</si>
  <si>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</si>
  <si>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</si>
  <si>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</si>
  <si>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</si>
  <si>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</si>
  <si>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</si>
  <si>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</si>
  <si>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</si>
  <si>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</si>
  <si>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</si>
  <si>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</si>
  <si>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</si>
  <si>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</si>
  <si>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</si>
  <si>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</si>
  <si>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</si>
  <si>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</si>
  <si>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</si>
  <si>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</si>
  <si>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</si>
  <si>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</si>
  <si>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</si>
  <si>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</si>
  <si>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</si>
  <si>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</si>
  <si>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</si>
  <si>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</si>
  <si>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</si>
  <si>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</si>
  <si>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</si>
  <si>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</si>
  <si>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</si>
  <si>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</si>
  <si>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</si>
  <si>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</si>
  <si>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</si>
  <si>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</si>
  <si>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</si>
  <si>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</si>
  <si>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</si>
  <si>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</si>
  <si>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</si>
  <si>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</si>
  <si>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</si>
  <si>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</si>
  <si>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</si>
  <si>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</si>
  <si>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</si>
  <si>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</si>
  <si>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</si>
  <si>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</si>
  <si>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</si>
  <si>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</si>
  <si>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</si>
  <si>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</si>
  <si>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</si>
  <si>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</si>
  <si>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</si>
  <si>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</si>
  <si>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</si>
  <si>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</si>
  <si>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</si>
  <si>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</si>
  <si>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</si>
  <si>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</si>
  <si>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</si>
  <si>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</si>
  <si>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</si>
  <si>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</si>
  <si>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</si>
  <si>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</si>
  <si>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</si>
  <si>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</si>
  <si>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</si>
  <si>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</si>
  <si>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</si>
  <si>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</si>
  <si>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</si>
  <si>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</si>
  <si>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</si>
  <si>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</si>
  <si>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</si>
  <si>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</si>
  <si>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</si>
  <si>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</si>
  <si>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</si>
  <si>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</si>
  <si>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</si>
  <si>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</si>
  <si>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</si>
  <si>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</si>
  <si>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</si>
  <si>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</si>
  <si>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</si>
  <si>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</si>
  <si>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</si>
  <si>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</si>
  <si>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</si>
  <si>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</si>
  <si>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</si>
  <si>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</si>
  <si>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</si>
  <si>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</si>
  <si>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</si>
  <si>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</si>
  <si>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</si>
  <si>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</si>
  <si>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</si>
  <si>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</si>
  <si>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</si>
  <si>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</si>
  <si>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</si>
  <si>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</si>
  <si>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</si>
  <si>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</si>
  <si>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</si>
  <si>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</si>
  <si>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</si>
  <si>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</si>
  <si>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</si>
  <si>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</si>
  <si>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</si>
  <si>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</si>
  <si>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</si>
  <si>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</si>
  <si>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</si>
  <si>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</si>
  <si>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</si>
  <si>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</si>
  <si>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</si>
  <si>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</si>
  <si>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</si>
  <si>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</si>
  <si>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</si>
  <si>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</si>
  <si>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</si>
  <si>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</si>
  <si>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</si>
  <si>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</si>
  <si>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</si>
  <si>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</si>
  <si>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</si>
  <si>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</si>
  <si>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</si>
  <si>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</si>
  <si>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</si>
  <si>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</si>
  <si>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</si>
  <si>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</si>
  <si>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</si>
  <si>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</si>
  <si>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</si>
  <si>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</si>
  <si>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</si>
  <si>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</si>
  <si>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</si>
  <si>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</si>
  <si>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</si>
  <si>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</si>
  <si>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</si>
  <si>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</si>
  <si>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</si>
  <si>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</si>
  <si>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</si>
  <si>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</si>
  <si>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</si>
  <si>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</si>
  <si>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</si>
  <si>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</si>
  <si>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</si>
  <si>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</si>
  <si>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</si>
  <si>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</si>
  <si>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</si>
  <si>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</si>
  <si>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</si>
  <si>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</si>
  <si>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</si>
  <si>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</si>
  <si>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</si>
  <si>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</si>
  <si>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</si>
  <si>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</si>
  <si>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</si>
  <si>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</si>
  <si>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</si>
  <si>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</si>
  <si>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</si>
  <si>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</si>
  <si>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</si>
  <si>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</si>
  <si>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</si>
  <si>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</si>
  <si>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</si>
  <si>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</si>
  <si>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</si>
  <si>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</si>
  <si>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</si>
  <si>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</si>
  <si>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</si>
  <si>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</si>
  <si>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</si>
  <si>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</si>
  <si>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</si>
  <si>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</si>
  <si>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</si>
  <si>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</si>
  <si>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</si>
  <si>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</si>
  <si>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</si>
  <si>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</si>
  <si>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</si>
  <si>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</si>
  <si>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</si>
  <si>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</si>
  <si>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</si>
  <si>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</si>
  <si>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</si>
  <si>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</si>
  <si>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</si>
  <si>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</si>
  <si>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</si>
  <si>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</si>
  <si>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</si>
  <si>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</si>
  <si>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</si>
  <si>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</si>
  <si>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</si>
  <si>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</si>
  <si>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</si>
  <si>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</si>
  <si>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</si>
  <si>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</si>
  <si>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</si>
  <si>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</si>
  <si>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</si>
  <si>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</si>
  <si>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</si>
  <si>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</si>
  <si>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</si>
  <si>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</si>
  <si>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</si>
  <si>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</si>
  <si>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</si>
  <si>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</si>
  <si>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</si>
  <si>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</si>
  <si>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</si>
  <si>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</si>
  <si>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</si>
  <si>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</si>
  <si>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</si>
  <si>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</si>
  <si>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</si>
  <si>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</si>
  <si>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</si>
  <si>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</si>
  <si>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</si>
  <si>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</si>
  <si>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</si>
  <si>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</si>
  <si>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</si>
  <si>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</si>
  <si>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</si>
  <si>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</si>
  <si>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</si>
  <si>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</si>
  <si>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</si>
  <si>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</si>
  <si>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</si>
  <si>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</si>
  <si>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</si>
  <si>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</si>
  <si>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</si>
  <si>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</si>
  <si>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</si>
  <si>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</si>
  <si>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</si>
  <si>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</si>
  <si>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</si>
  <si>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</si>
  <si>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</si>
  <si>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</si>
  <si>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</si>
  <si>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</si>
  <si>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</si>
  <si>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</si>
  <si>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</si>
  <si>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</si>
  <si>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</si>
  <si>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</si>
  <si>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</si>
  <si>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</si>
  <si>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</si>
  <si>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</si>
  <si>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</si>
  <si>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</si>
  <si>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</si>
  <si>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</si>
  <si>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</si>
  <si>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</si>
  <si>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</si>
  <si>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</si>
  <si>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</si>
  <si>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</si>
  <si>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</si>
  <si>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</si>
  <si>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</si>
  <si>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</si>
  <si>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</si>
  <si>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</si>
  <si>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</si>
  <si>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</si>
  <si>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</si>
  <si>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</si>
  <si>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</si>
  <si>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</si>
  <si>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</si>
  <si>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</si>
  <si>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</si>
  <si>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</si>
  <si>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</si>
  <si>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</si>
  <si>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</si>
  <si>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</si>
  <si>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</si>
  <si>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</si>
  <si>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</si>
  <si>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</si>
  <si>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</si>
  <si>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</si>
  <si>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</si>
  <si>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</si>
  <si>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</si>
  <si>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</si>
  <si>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</si>
  <si>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</si>
  <si>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</si>
  <si>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</si>
  <si>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</si>
  <si>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</si>
  <si>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</si>
  <si>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</si>
  <si>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</si>
  <si>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</si>
  <si>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</si>
  <si>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</si>
  <si>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</si>
  <si>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</si>
  <si>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</si>
  <si>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</si>
  <si>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</si>
  <si>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</si>
  <si>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</si>
  <si>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</si>
  <si>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</si>
  <si>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</si>
  <si>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</si>
  <si>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</si>
  <si>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</si>
  <si>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</si>
  <si>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</si>
  <si>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</si>
  <si>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</si>
  <si>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</si>
  <si>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</si>
  <si>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</si>
  <si>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</si>
  <si>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</si>
  <si>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</si>
  <si>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</si>
  <si>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</si>
  <si>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</si>
  <si>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</si>
  <si>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</si>
  <si>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</si>
  <si>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</si>
  <si>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</si>
  <si>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</si>
  <si>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</si>
  <si>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</si>
  <si>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</si>
  <si>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</si>
  <si>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</si>
  <si>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</si>
  <si>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</si>
  <si>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</si>
  <si>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</si>
  <si>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</si>
  <si>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</si>
  <si>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</si>
  <si>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</si>
  <si>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</si>
  <si>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</si>
  <si>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</si>
  <si>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</si>
  <si>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</si>
  <si>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</si>
  <si>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</si>
  <si>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</si>
  <si>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</si>
  <si>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</si>
  <si>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</si>
  <si>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</si>
  <si>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</si>
  <si>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</si>
  <si>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</si>
  <si>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</si>
  <si>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</si>
  <si>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</si>
  <si>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</si>
  <si>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</si>
  <si>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</si>
  <si>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</si>
  <si>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</si>
  <si>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</si>
  <si>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</si>
  <si>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</si>
  <si>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</si>
  <si>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</si>
  <si>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</si>
  <si>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</si>
  <si>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</si>
  <si>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</si>
  <si>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</si>
  <si>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</si>
  <si>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</si>
  <si>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</si>
  <si>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</si>
  <si>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</si>
  <si>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</si>
  <si>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</si>
  <si>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</si>
  <si>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</si>
  <si>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</si>
  <si>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</si>
  <si>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</si>
  <si>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</si>
  <si>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</si>
  <si>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</si>
  <si>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</si>
  <si>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</si>
  <si>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</si>
  <si>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</si>
  <si>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</si>
  <si>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</si>
  <si>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</si>
  <si>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</si>
  <si>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</si>
  <si>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</si>
  <si>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</si>
  <si>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</si>
  <si>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</si>
  <si>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</si>
  <si>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</si>
  <si>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</si>
  <si>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</si>
  <si>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</si>
  <si>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</si>
  <si>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</si>
  <si>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</si>
  <si>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</si>
  <si>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</si>
  <si>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</si>
  <si>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</si>
  <si>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</si>
  <si>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</si>
  <si>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</si>
  <si>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</si>
  <si>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</si>
  <si>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</si>
  <si>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</si>
  <si>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</si>
  <si>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</si>
  <si>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</si>
  <si>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</si>
  <si>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</si>
  <si>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</si>
  <si>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</si>
  <si>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</si>
  <si>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</si>
  <si>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</si>
  <si>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</si>
  <si>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</si>
  <si>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</si>
  <si>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</si>
  <si>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</si>
  <si>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</si>
  <si>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</si>
  <si>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</si>
  <si>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</si>
  <si>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</si>
  <si>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</si>
  <si>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</si>
  <si>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</si>
  <si>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</si>
  <si>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</si>
  <si>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</si>
  <si>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</si>
  <si>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</si>
  <si>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</si>
  <si>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</si>
  <si>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</si>
  <si>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</si>
  <si>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</si>
  <si>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</si>
  <si>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</si>
  <si>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</si>
  <si>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</si>
  <si>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</si>
  <si>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</si>
  <si>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</si>
  <si>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</si>
  <si>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</si>
  <si>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</si>
  <si>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</si>
  <si>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</si>
  <si>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</si>
  <si>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</si>
  <si>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</si>
  <si>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</si>
  <si>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</si>
  <si>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</si>
  <si>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</si>
  <si>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</si>
  <si>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</si>
  <si>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</si>
  <si>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</si>
  <si>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</si>
  <si>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</si>
  <si>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</si>
  <si>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</si>
  <si>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</si>
  <si>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</si>
  <si>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</si>
  <si>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</si>
  <si>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</si>
  <si>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</si>
  <si>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</si>
  <si>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</si>
  <si>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</si>
  <si>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</si>
  <si>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</si>
  <si>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</si>
  <si>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</si>
  <si>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</si>
  <si>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</si>
  <si>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</si>
  <si>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</si>
  <si>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</si>
  <si>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</si>
  <si>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</si>
  <si>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</si>
  <si>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</si>
  <si>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</si>
  <si>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</si>
  <si>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</si>
  <si>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</si>
  <si>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</si>
  <si>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</si>
  <si>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</si>
  <si>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</si>
  <si>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</si>
  <si>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</si>
  <si>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</si>
  <si>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</si>
  <si>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</si>
  <si>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</si>
  <si>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</si>
  <si>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</si>
  <si>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</si>
  <si>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</si>
  <si>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</si>
  <si>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</si>
  <si>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</si>
  <si>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</si>
  <si>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</si>
  <si>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</si>
  <si>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</si>
  <si>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</si>
  <si>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</si>
  <si>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</si>
  <si>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</si>
  <si>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</si>
  <si>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</si>
  <si>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</si>
  <si>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</si>
  <si>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</si>
  <si>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</si>
  <si>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</si>
  <si>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</si>
  <si>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</si>
  <si>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</si>
  <si>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</si>
  <si>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</si>
  <si>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</si>
  <si>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</si>
  <si>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</si>
  <si>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</si>
  <si>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</si>
  <si>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</si>
  <si>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</si>
  <si>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</si>
  <si>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</si>
  <si>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</si>
  <si>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</si>
  <si>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</si>
  <si>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</si>
  <si>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</si>
  <si>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</si>
  <si>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</si>
  <si>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</si>
  <si>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</si>
  <si>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</si>
  <si>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</si>
  <si>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</si>
  <si>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</si>
  <si>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</si>
  <si>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</si>
  <si>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</si>
  <si>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</si>
  <si>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</si>
  <si>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</si>
  <si>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</si>
  <si>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</si>
  <si>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</si>
  <si>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</si>
  <si>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</si>
  <si>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</si>
  <si>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</si>
  <si>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</si>
  <si>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</si>
  <si>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</si>
  <si>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</si>
  <si>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</si>
  <si>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</si>
  <si>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</si>
  <si>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</si>
  <si>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</si>
  <si>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</si>
  <si>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</si>
  <si>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</si>
  <si>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</si>
  <si>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</si>
  <si>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</si>
  <si>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</si>
  <si>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</si>
  <si>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</si>
  <si>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</si>
  <si>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</si>
  <si>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</si>
  <si>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</si>
  <si>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</si>
  <si>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</si>
  <si>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</si>
  <si>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</si>
  <si>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</si>
  <si>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</si>
  <si>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</si>
  <si>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</si>
  <si>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</si>
  <si>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</si>
  <si>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</si>
  <si>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</si>
  <si>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</si>
  <si>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</si>
  <si>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</si>
  <si>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</si>
  <si>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</si>
  <si>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</si>
  <si>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</si>
  <si>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</si>
  <si>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</si>
  <si>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</si>
  <si>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</si>
  <si>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</si>
  <si>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</si>
  <si>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</si>
  <si>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</si>
  <si>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</si>
  <si>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</si>
  <si>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</si>
  <si>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</si>
  <si>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</si>
  <si>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</si>
  <si>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</si>
  <si>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</si>
  <si>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</si>
  <si>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</si>
  <si>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</si>
  <si>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</si>
  <si>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</si>
  <si>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</si>
  <si>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</si>
  <si>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</si>
  <si>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</si>
  <si>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</si>
  <si>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</si>
  <si>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</si>
  <si>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</si>
  <si>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</si>
  <si>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</si>
  <si>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</si>
  <si>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</si>
  <si>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</si>
  <si>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</si>
  <si>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</si>
  <si>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</si>
  <si>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</si>
  <si>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</si>
  <si>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</si>
  <si>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</si>
  <si>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</si>
  <si>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</si>
  <si>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</si>
  <si>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</si>
  <si>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</si>
  <si>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</si>
  <si>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</si>
  <si>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</si>
  <si>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</si>
  <si>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</si>
  <si>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</si>
  <si>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</si>
  <si>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</si>
  <si>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</si>
  <si>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</si>
  <si>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</si>
  <si>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</si>
  <si>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</si>
  <si>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</si>
  <si>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</si>
  <si>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</si>
  <si>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</si>
  <si>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</si>
  <si>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</si>
  <si>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</si>
  <si>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</si>
  <si>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</si>
  <si>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</si>
  <si>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</si>
  <si>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</si>
  <si>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</si>
  <si>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</si>
  <si>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</si>
  <si>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</si>
  <si>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</si>
  <si>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</si>
  <si>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</si>
  <si>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</si>
  <si>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</si>
  <si>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</si>
  <si>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</si>
  <si>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</si>
  <si>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</si>
  <si>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</si>
  <si>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</si>
  <si>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</si>
  <si>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</si>
  <si>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</si>
  <si>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</si>
  <si>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</si>
  <si>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</si>
  <si>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</si>
  <si>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</si>
  <si>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</si>
  <si>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</si>
  <si>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</si>
  <si>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</si>
  <si>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</si>
  <si>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</si>
  <si>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</si>
  <si>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</si>
  <si>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</si>
  <si>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</si>
  <si>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</si>
  <si>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</si>
  <si>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</si>
  <si>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</si>
  <si>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</si>
  <si>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</si>
  <si>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</si>
  <si>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</si>
  <si>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</si>
  <si>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</si>
  <si>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</si>
  <si>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</si>
  <si>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</si>
  <si>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</si>
  <si>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</si>
  <si>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</si>
  <si>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</si>
  <si>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</si>
  <si>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</si>
  <si>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</si>
  <si>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</si>
  <si>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</si>
  <si>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</si>
  <si>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</si>
  <si>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</si>
  <si>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</si>
  <si>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</si>
  <si>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</si>
  <si>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</si>
  <si>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</si>
  <si>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</si>
  <si>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</si>
  <si>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</si>
  <si>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</si>
  <si>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</si>
  <si>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</si>
  <si>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</si>
  <si>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</si>
  <si>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</si>
  <si>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</si>
  <si>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</si>
  <si>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</si>
  <si>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</si>
  <si>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</si>
  <si>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</si>
  <si>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</si>
  <si>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</si>
  <si>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</si>
  <si>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</si>
  <si>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</si>
  <si>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</si>
  <si>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</si>
  <si>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</si>
  <si>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</si>
  <si>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</si>
  <si>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</si>
  <si>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</si>
  <si>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</si>
  <si>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</si>
  <si>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</si>
  <si>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</si>
  <si>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</si>
  <si>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</si>
  <si>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</si>
  <si>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</si>
  <si>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</si>
  <si>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</si>
  <si>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</si>
  <si>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</si>
  <si>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</si>
  <si>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</si>
  <si>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</si>
  <si>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</si>
  <si>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</si>
  <si>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</si>
  <si>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</si>
  <si>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</si>
  <si>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</si>
  <si>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</si>
  <si>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</si>
  <si>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</si>
  <si>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</si>
  <si>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</si>
  <si>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</si>
  <si>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</si>
  <si>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</si>
  <si>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</si>
  <si>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</si>
  <si>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</si>
  <si>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</si>
  <si>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</si>
  <si>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</si>
  <si>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</si>
  <si>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</si>
  <si>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</si>
  <si>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</si>
  <si>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</si>
  <si>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</si>
  <si>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</si>
  <si>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</si>
  <si>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</si>
  <si>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</si>
  <si>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</si>
  <si>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</si>
  <si>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</si>
  <si>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</si>
  <si>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</si>
  <si>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</si>
  <si>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</si>
  <si>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</si>
  <si>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</si>
  <si>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</si>
  <si>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</si>
  <si>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</si>
  <si>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</si>
  <si>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</si>
  <si>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</si>
  <si>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</si>
  <si>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</si>
  <si>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</si>
  <si>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</si>
  <si>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</si>
  <si>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</si>
  <si>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</si>
  <si>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</si>
  <si>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</si>
  <si>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</si>
  <si>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</si>
  <si>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</si>
  <si>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</si>
  <si>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</si>
  <si>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</si>
  <si>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</si>
  <si>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</si>
  <si>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</si>
  <si>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</si>
  <si>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</si>
  <si>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</si>
  <si>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</si>
  <si>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</si>
  <si>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</si>
  <si>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</si>
  <si>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</si>
  <si>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</si>
  <si>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</si>
  <si>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</si>
  <si>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</si>
  <si>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</si>
  <si>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</si>
  <si>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</si>
  <si>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</si>
  <si>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</si>
  <si>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</si>
  <si>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</si>
  <si>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</si>
  <si>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</si>
  <si>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</si>
  <si>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</si>
  <si>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</si>
  <si>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</si>
  <si>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</si>
  <si>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</si>
  <si>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</si>
  <si>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</si>
  <si>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</si>
  <si>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</si>
  <si>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</si>
  <si>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</si>
  <si>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</si>
  <si>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</si>
  <si>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</si>
  <si>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</si>
  <si>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</si>
  <si>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</si>
  <si>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</si>
  <si>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</si>
  <si>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</si>
  <si>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</si>
  <si>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</si>
  <si>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</si>
  <si>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</si>
  <si>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</si>
  <si>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</si>
  <si>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</si>
  <si>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</si>
  <si>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</si>
  <si>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</si>
  <si>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</si>
  <si>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</si>
  <si>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</si>
  <si>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</si>
  <si>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</si>
  <si>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</si>
  <si>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</si>
  <si>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</si>
  <si>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</si>
  <si>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</si>
  <si>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</si>
  <si>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</si>
  <si>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</si>
  <si>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</si>
  <si>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</si>
  <si>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</si>
  <si>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</si>
  <si>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</si>
  <si>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</si>
  <si>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</si>
  <si>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</si>
  <si>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</si>
  <si>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</si>
  <si>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</si>
  <si>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</si>
  <si>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</si>
  <si>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</si>
  <si>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</si>
  <si>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</si>
  <si>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</si>
  <si>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</si>
  <si>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</si>
  <si>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</si>
  <si>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</si>
  <si>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</si>
  <si>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</si>
  <si>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</si>
  <si>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</si>
  <si>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</si>
  <si>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</si>
  <si>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</si>
  <si>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</si>
  <si>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</si>
  <si>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</si>
  <si>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</si>
  <si>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</si>
  <si>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</si>
  <si>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</si>
  <si>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</si>
  <si>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</si>
  <si>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</si>
  <si>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</si>
  <si>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</si>
  <si>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</si>
  <si>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</si>
  <si>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</si>
  <si>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</si>
  <si>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</si>
  <si>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</si>
  <si>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</si>
  <si>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</si>
  <si>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</si>
  <si>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</si>
  <si>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</si>
  <si>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</si>
  <si>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</si>
  <si>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</si>
  <si>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</si>
  <si>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</si>
  <si>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</si>
  <si>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</si>
  <si>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</si>
  <si>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</si>
  <si>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</si>
  <si>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</si>
  <si>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</si>
  <si>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</si>
  <si>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</si>
  <si>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</si>
  <si>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</si>
  <si>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</si>
  <si>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</si>
  <si>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</si>
  <si>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</si>
  <si>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</si>
  <si>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</si>
  <si>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</si>
  <si>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</si>
  <si>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</si>
  <si>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</si>
  <si>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</si>
  <si>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</si>
  <si>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</si>
  <si>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</si>
  <si>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</si>
  <si>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</si>
  <si>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</si>
  <si>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</si>
  <si>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</si>
  <si>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</si>
  <si>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</si>
  <si>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</si>
  <si>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</si>
  <si>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</si>
  <si>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</si>
  <si>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</si>
  <si>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</si>
  <si>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</si>
  <si>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</si>
  <si>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</si>
  <si>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</si>
  <si>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</si>
  <si>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</si>
  <si>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</si>
  <si>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</si>
  <si>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</si>
  <si>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</si>
  <si>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</si>
  <si>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</si>
  <si>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</si>
  <si>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</si>
  <si>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</si>
  <si>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</si>
  <si>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</si>
  <si>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</si>
  <si>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</si>
  <si>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</si>
  <si>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</si>
  <si>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</si>
  <si>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</si>
  <si>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</si>
  <si>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</si>
  <si>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</si>
  <si>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</si>
  <si>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</si>
  <si>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</si>
  <si>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</si>
  <si>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</si>
  <si>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</si>
  <si>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</si>
  <si>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</si>
  <si>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</si>
  <si>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</si>
  <si>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</si>
  <si>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</si>
  <si>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</si>
  <si>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</si>
  <si>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</si>
  <si>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</si>
  <si>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</si>
  <si>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</si>
  <si>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</si>
  <si>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</si>
  <si>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</si>
  <si>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</si>
  <si>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</si>
  <si>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</si>
  <si>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</si>
  <si>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</si>
  <si>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</si>
  <si>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</si>
  <si>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</si>
  <si>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</si>
  <si>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</si>
  <si>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</si>
  <si>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</si>
  <si>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</si>
  <si>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</si>
  <si>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</si>
  <si>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</si>
  <si>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</si>
  <si>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</si>
  <si>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</si>
  <si>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</si>
  <si>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</si>
  <si>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</si>
  <si>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</si>
  <si>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</si>
  <si>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</si>
  <si>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</si>
  <si>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</si>
  <si>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</si>
  <si>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</si>
  <si>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</si>
  <si>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</si>
  <si>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</si>
  <si>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</si>
  <si>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</si>
  <si>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</si>
  <si>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</si>
  <si>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</si>
  <si>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</si>
  <si>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</si>
  <si>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</si>
  <si>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</si>
  <si>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</si>
  <si>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</si>
  <si>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</si>
  <si>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</si>
  <si>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</si>
  <si>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</si>
  <si>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</si>
  <si>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</si>
  <si>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</si>
  <si>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</si>
  <si>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</si>
  <si>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</si>
  <si>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</si>
  <si>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</si>
  <si>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</si>
  <si>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</si>
  <si>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</si>
  <si>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</si>
  <si>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</si>
  <si>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</si>
  <si>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</si>
  <si>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</si>
  <si>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</si>
  <si>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</si>
  <si>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</si>
  <si>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</si>
  <si>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</si>
  <si>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</si>
  <si>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</si>
  <si>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</si>
  <si>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</si>
  <si>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</si>
  <si>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</si>
  <si>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</si>
  <si>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</si>
  <si>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</si>
  <si>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</si>
  <si>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</si>
  <si>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</si>
  <si>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</si>
  <si>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</si>
  <si>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</si>
  <si>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</si>
  <si>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</si>
  <si>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</si>
  <si>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</si>
  <si>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</si>
  <si>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</si>
  <si>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</si>
  <si>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</si>
  <si>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</si>
  <si>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</si>
  <si>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</si>
  <si>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</si>
  <si>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</si>
  <si>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</si>
  <si>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</si>
  <si>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</si>
  <si>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</si>
  <si>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</si>
  <si>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</si>
  <si>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</si>
  <si>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</si>
  <si>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</si>
  <si>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</si>
  <si>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</si>
  <si>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</si>
  <si>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</si>
  <si>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</si>
  <si>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</si>
  <si>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</si>
  <si>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</si>
  <si>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</si>
  <si>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</si>
  <si>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</si>
  <si>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</si>
  <si>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</si>
  <si>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</si>
  <si>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</si>
  <si>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</si>
  <si>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</si>
  <si>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</si>
  <si>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</si>
  <si>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</si>
  <si>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</si>
  <si>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</si>
  <si>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</si>
  <si>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</si>
  <si>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</si>
  <si>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</si>
  <si>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</si>
  <si>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</si>
  <si>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</si>
  <si>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</si>
  <si>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</si>
  <si>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</si>
  <si>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</si>
  <si>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</si>
  <si>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</si>
  <si>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</si>
  <si>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</si>
  <si>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</si>
  <si>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</si>
  <si>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</si>
  <si>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</si>
  <si>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</si>
  <si>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</si>
  <si>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</si>
  <si>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</si>
  <si>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</si>
  <si>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</si>
  <si>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</si>
  <si>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</si>
  <si>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</si>
  <si>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</si>
  <si>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</si>
  <si>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</si>
  <si>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</si>
  <si>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</si>
  <si>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</si>
  <si>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</si>
  <si>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</si>
  <si>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</si>
  <si>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</si>
  <si>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</si>
  <si>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</si>
  <si>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</si>
  <si>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</si>
  <si>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</si>
  <si>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</si>
  <si>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</si>
  <si>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</si>
  <si>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</si>
  <si>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</si>
  <si>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</si>
  <si>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</si>
  <si>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</si>
  <si>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</si>
  <si>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</si>
  <si>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</si>
  <si>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</si>
  <si>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</si>
  <si>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</si>
  <si>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</si>
  <si>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</si>
  <si>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</si>
  <si>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</si>
  <si>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</si>
  <si>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</si>
  <si>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</si>
  <si>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</si>
  <si>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</si>
  <si>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</si>
  <si>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</si>
  <si>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</si>
  <si>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</si>
  <si>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</si>
  <si>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</si>
  <si>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</si>
  <si>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</si>
  <si>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</si>
  <si>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</si>
  <si>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</si>
  <si>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</si>
  <si>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</si>
  <si>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</si>
  <si>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</si>
  <si>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</si>
  <si>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</si>
  <si>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</si>
  <si>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</si>
  <si>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</si>
  <si>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</si>
  <si>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</si>
  <si>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</si>
  <si>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</si>
  <si>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</si>
  <si>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</si>
  <si>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</si>
  <si>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</si>
  <si>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</si>
  <si>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</si>
  <si>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</si>
  <si>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</si>
  <si>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</si>
  <si>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</si>
  <si>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</si>
  <si>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</si>
  <si>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</si>
  <si>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</si>
  <si>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</si>
  <si>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</si>
  <si>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</si>
  <si>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</si>
  <si>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</si>
  <si>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</si>
  <si>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</si>
  <si>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</si>
  <si>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</si>
  <si>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</si>
  <si>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</si>
  <si>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</si>
  <si>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</si>
  <si>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</si>
  <si>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</si>
  <si>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</si>
  <si>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</si>
  <si>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</si>
  <si>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</si>
  <si>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</si>
  <si>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</si>
  <si>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</si>
  <si>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</si>
  <si>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</si>
  <si>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</si>
  <si>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</si>
  <si>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</si>
  <si>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</si>
  <si>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</si>
  <si>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</si>
  <si>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</si>
  <si>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</si>
  <si>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</si>
  <si>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</si>
  <si>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</si>
  <si>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</si>
  <si>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</si>
  <si>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</si>
  <si>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</si>
  <si>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</si>
  <si>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</si>
  <si>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</si>
  <si>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</si>
  <si>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</si>
  <si>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</si>
  <si>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</si>
  <si>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</si>
  <si>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</si>
  <si>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</si>
  <si>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</si>
  <si>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</si>
  <si>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</si>
  <si>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</si>
  <si>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</si>
  <si>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</si>
  <si>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</si>
  <si>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</si>
  <si>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</si>
  <si>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</si>
  <si>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</si>
  <si>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</si>
  <si>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</si>
  <si>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</si>
  <si>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</si>
  <si>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</si>
  <si>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</si>
  <si>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</si>
  <si>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</si>
  <si>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</si>
  <si>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</si>
  <si>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</si>
  <si>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</si>
  <si>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</si>
  <si>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</si>
  <si>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</si>
  <si>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</si>
  <si>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</si>
  <si>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</si>
  <si>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</si>
  <si>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</si>
  <si>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</si>
  <si>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</si>
  <si>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</si>
  <si>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</si>
  <si>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</si>
  <si>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</si>
  <si>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</si>
  <si>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</si>
  <si>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</si>
  <si>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</si>
  <si>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</si>
  <si>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</si>
  <si>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</si>
  <si>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</si>
  <si>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</si>
  <si>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</si>
  <si>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</si>
  <si>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</si>
  <si>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</si>
  <si>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</si>
  <si>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</si>
  <si>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</si>
  <si>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</si>
  <si>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</si>
  <si>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</si>
  <si>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</si>
  <si>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</si>
  <si>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</si>
  <si>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</si>
  <si>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</si>
  <si>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</si>
  <si>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</si>
  <si>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</si>
  <si>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</si>
  <si>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</si>
  <si>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</si>
  <si>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</si>
  <si>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</si>
  <si>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</si>
  <si>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</si>
  <si>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</si>
  <si>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</si>
  <si>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</si>
  <si>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</si>
  <si>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</si>
  <si>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</si>
  <si>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</si>
  <si>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</si>
  <si>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</si>
  <si>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</si>
  <si>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</si>
  <si>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</si>
  <si>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</si>
  <si>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</si>
  <si>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</si>
  <si>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</si>
  <si>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</si>
  <si>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</si>
  <si>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</si>
  <si>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</si>
  <si>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</si>
  <si>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</si>
  <si>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</si>
  <si>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</si>
  <si>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</si>
  <si>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</si>
  <si>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</si>
  <si>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</si>
  <si>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</si>
  <si>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</si>
  <si>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</si>
  <si>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</si>
  <si>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</si>
  <si>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</si>
  <si>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</si>
  <si>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</si>
  <si>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</si>
  <si>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</si>
  <si>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</si>
  <si>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</si>
  <si>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</si>
  <si>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</si>
  <si>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</si>
  <si>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</si>
  <si>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</si>
  <si>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</si>
  <si>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</si>
  <si>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</si>
  <si>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</si>
  <si>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</si>
  <si>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</si>
  <si>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</si>
  <si>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</si>
  <si>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</si>
  <si>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</si>
  <si>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</si>
  <si>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</si>
  <si>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</si>
  <si>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</si>
  <si>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</si>
  <si>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</si>
  <si>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</si>
  <si>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</si>
  <si>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</si>
  <si>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</si>
  <si>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</si>
  <si>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</si>
  <si>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</si>
  <si>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</si>
  <si>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</si>
  <si>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</si>
  <si>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</si>
  <si>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</si>
  <si>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</si>
  <si>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</si>
  <si>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</si>
  <si>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</si>
  <si>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</si>
  <si>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</si>
  <si>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</si>
  <si>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</si>
  <si>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</si>
  <si>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</si>
  <si>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</si>
  <si>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</si>
  <si>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</si>
  <si>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</si>
  <si>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</si>
  <si>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</si>
  <si>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</si>
  <si>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</si>
  <si>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</si>
  <si>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</si>
  <si>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</si>
  <si>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</si>
  <si>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</si>
  <si>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</si>
  <si>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</si>
  <si>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</si>
  <si>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</si>
  <si>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</si>
  <si>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</si>
  <si>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</si>
  <si>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</si>
  <si>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</si>
  <si>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</si>
  <si>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</si>
  <si>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</si>
  <si>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</si>
  <si>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</si>
  <si>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</si>
  <si>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</si>
  <si>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</si>
  <si>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</si>
  <si>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</si>
  <si>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</si>
  <si>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</si>
  <si>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</si>
  <si>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</si>
  <si>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</si>
  <si>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</si>
  <si>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</si>
  <si>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</si>
  <si>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</si>
  <si>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</si>
  <si>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</si>
  <si>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</si>
  <si>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</si>
  <si>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</si>
  <si>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</si>
  <si>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</si>
  <si>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</si>
  <si>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</si>
  <si>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</si>
  <si>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</si>
  <si>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</si>
  <si>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</si>
  <si>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</si>
  <si>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</si>
  <si>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</si>
  <si>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</si>
  <si>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</si>
  <si>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</si>
  <si>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</si>
  <si>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</si>
  <si>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</si>
  <si>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</si>
  <si>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</si>
  <si>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</si>
  <si>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</si>
  <si>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</si>
  <si>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</si>
  <si>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</si>
  <si>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</si>
  <si>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</si>
  <si>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</si>
  <si>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</si>
  <si>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</si>
  <si>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</si>
  <si>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</si>
  <si>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</si>
  <si>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</si>
  <si>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</si>
  <si>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</si>
  <si>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</si>
  <si>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</si>
  <si>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</si>
  <si>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</si>
  <si>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</si>
  <si>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</si>
  <si>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</si>
  <si>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</si>
  <si>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</si>
  <si>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</si>
  <si>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</si>
  <si>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</si>
  <si>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</si>
  <si>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</si>
  <si>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</si>
  <si>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</si>
  <si>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</si>
  <si>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</si>
  <si>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</si>
  <si>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</si>
  <si>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</si>
  <si>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</si>
  <si>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</si>
  <si>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</si>
  <si>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</si>
  <si>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</si>
  <si>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</si>
  <si>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</si>
  <si>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</si>
  <si>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</si>
  <si>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</si>
  <si>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</si>
  <si>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</si>
  <si>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</si>
  <si>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</si>
  <si>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</si>
  <si>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</si>
  <si>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</si>
  <si>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</si>
  <si>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</si>
  <si>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</si>
  <si>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</si>
  <si>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</si>
  <si>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</si>
  <si>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</si>
  <si>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</si>
  <si>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</si>
  <si>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</si>
  <si>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</si>
  <si>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</si>
  <si>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</si>
  <si>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</si>
  <si>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</si>
  <si>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</si>
  <si>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</si>
  <si>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</si>
  <si>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</si>
  <si>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</si>
  <si>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</si>
  <si>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</si>
  <si>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</si>
  <si>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</si>
  <si>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</si>
  <si>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</si>
  <si>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</si>
  <si>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</si>
  <si>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</si>
  <si>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</si>
  <si>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</si>
  <si>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</si>
  <si>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</si>
  <si>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</si>
  <si>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</si>
  <si>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</si>
  <si>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</si>
  <si>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</si>
  <si>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</si>
  <si>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</si>
  <si>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</si>
  <si>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</si>
  <si>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</si>
  <si>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</si>
  <si>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</si>
  <si>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</si>
  <si>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</si>
  <si>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</si>
  <si>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</si>
  <si>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</si>
  <si>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</si>
  <si>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</si>
  <si>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</si>
  <si>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</si>
  <si>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</si>
  <si>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</si>
  <si>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</si>
  <si>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</si>
  <si>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</si>
  <si>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</si>
  <si>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</si>
  <si>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</si>
  <si>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</si>
  <si>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</si>
  <si>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</si>
  <si>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</si>
  <si>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</si>
  <si>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</si>
  <si>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</si>
  <si>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</si>
  <si>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</si>
  <si>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</si>
  <si>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</si>
  <si>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</si>
  <si>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</si>
  <si>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</si>
  <si>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</si>
  <si>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</si>
  <si>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</si>
  <si>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</si>
  <si>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</si>
  <si>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</si>
  <si>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</si>
  <si>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</si>
  <si>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</si>
  <si>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</si>
  <si>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</si>
  <si>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</si>
  <si>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</si>
  <si>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</si>
  <si>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</si>
  <si>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</si>
  <si>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</si>
  <si>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</si>
  <si>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</si>
  <si>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</si>
  <si>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</si>
  <si>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</si>
  <si>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</si>
  <si>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</si>
  <si>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</si>
  <si>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</si>
  <si>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</si>
  <si>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</si>
  <si>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</si>
  <si>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</si>
  <si>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</si>
  <si>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</si>
  <si>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</si>
  <si>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</si>
  <si>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</si>
  <si>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</si>
  <si>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</si>
  <si>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</si>
  <si>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</si>
  <si>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</si>
  <si>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</si>
  <si>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</si>
  <si>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</si>
  <si>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</si>
  <si>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</si>
  <si>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</si>
  <si>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</si>
  <si>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</si>
  <si>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</si>
  <si>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</si>
  <si>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</si>
  <si>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</si>
  <si>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</si>
  <si>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</si>
  <si>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</si>
  <si>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</si>
  <si>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</si>
  <si>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</si>
  <si>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</si>
  <si>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</si>
  <si>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</si>
  <si>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</si>
  <si>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</si>
  <si>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</si>
  <si>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</si>
  <si>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</si>
  <si>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</si>
  <si>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</si>
  <si>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</si>
  <si>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</si>
  <si>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</si>
  <si>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</si>
  <si>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</si>
  <si>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</si>
  <si>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</si>
  <si>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</si>
  <si>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</si>
  <si>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</si>
  <si>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</si>
  <si>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</si>
  <si>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</si>
  <si>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</si>
  <si>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</si>
  <si>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</si>
  <si>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</si>
  <si>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</si>
  <si>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</si>
  <si>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</si>
  <si>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</si>
  <si>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</si>
  <si>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</si>
  <si>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</si>
  <si>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</si>
  <si>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</si>
  <si>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</si>
  <si>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</si>
  <si>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</si>
  <si>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</si>
  <si>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</si>
  <si>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</si>
  <si>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</si>
  <si>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</si>
  <si>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</si>
  <si>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</si>
  <si>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</si>
  <si>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</si>
  <si>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</si>
  <si>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</si>
  <si>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</si>
  <si>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</si>
  <si>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</si>
  <si>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</si>
  <si>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</si>
  <si>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</si>
  <si>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</si>
  <si>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</si>
  <si>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</si>
  <si>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</si>
  <si>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</si>
  <si>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</si>
  <si>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</si>
  <si>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</si>
  <si>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</si>
  <si>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</si>
  <si>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</si>
  <si>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</si>
  <si>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</si>
  <si>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</si>
  <si>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</si>
  <si>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</si>
  <si>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</si>
  <si>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</si>
  <si>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</si>
  <si>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</si>
  <si>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</si>
  <si>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</si>
  <si>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</si>
  <si>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</si>
  <si>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</si>
  <si>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</si>
  <si>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</si>
  <si>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</si>
  <si>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</si>
  <si>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</si>
  <si>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</si>
  <si>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</si>
  <si>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</si>
  <si>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</si>
  <si>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</si>
  <si>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</si>
  <si>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</si>
  <si>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</si>
  <si>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</si>
  <si>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</si>
  <si>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</si>
  <si>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</si>
  <si>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</si>
  <si>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</si>
  <si>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</si>
  <si>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</si>
  <si>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</si>
  <si>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</si>
  <si>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</si>
  <si>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</si>
  <si>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</si>
  <si>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</si>
  <si>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</si>
  <si>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</si>
  <si>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</si>
  <si>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</si>
  <si>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</si>
  <si>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</si>
  <si>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</si>
  <si>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</si>
  <si>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</si>
  <si>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</si>
  <si>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</si>
  <si>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</si>
  <si>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</si>
  <si>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</si>
  <si>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</si>
  <si>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</si>
  <si>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</si>
  <si>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</si>
  <si>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</si>
  <si>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</si>
  <si>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</si>
  <si>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</si>
  <si>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</si>
  <si>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</si>
  <si>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</si>
  <si>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</si>
  <si>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</si>
  <si>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</si>
  <si>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</si>
  <si>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</si>
  <si>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</si>
  <si>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</si>
  <si>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</si>
  <si>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</si>
  <si>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</si>
  <si>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</si>
  <si>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</si>
  <si>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</si>
  <si>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</si>
  <si>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</si>
  <si>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</si>
  <si>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</si>
  <si>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</si>
  <si>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</si>
  <si>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</si>
  <si>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</si>
  <si>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</si>
  <si>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</si>
  <si>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</si>
  <si>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</si>
  <si>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</si>
  <si>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</si>
  <si>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</si>
  <si>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</si>
  <si>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</si>
  <si>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</si>
  <si>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</si>
  <si>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</si>
  <si>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</si>
  <si>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</si>
  <si>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</si>
  <si>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</si>
  <si>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</si>
  <si>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</si>
  <si>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</si>
  <si>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</si>
  <si>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</si>
  <si>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</si>
  <si>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</si>
  <si>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</si>
  <si>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</si>
  <si>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</si>
  <si>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</si>
  <si>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</si>
  <si>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</si>
  <si>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</si>
  <si>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</si>
  <si>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</si>
  <si>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</si>
  <si>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</si>
  <si>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</si>
  <si>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</si>
  <si>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</si>
  <si>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</si>
  <si>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</si>
  <si>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</si>
  <si>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</si>
  <si>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</si>
  <si>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</si>
  <si>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</si>
  <si>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</si>
  <si>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</si>
  <si>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</si>
  <si>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</si>
  <si>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</si>
  <si>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</si>
  <si>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</si>
  <si>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</si>
  <si>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</si>
  <si>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</si>
  <si>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</si>
  <si>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</si>
  <si>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</si>
  <si>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</si>
  <si>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</si>
  <si>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</si>
  <si>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</si>
  <si>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</si>
  <si>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</si>
  <si>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</si>
  <si>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</si>
  <si>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</si>
  <si>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</si>
  <si>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</si>
  <si>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</si>
  <si>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</si>
  <si>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</si>
  <si>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</si>
  <si>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</si>
  <si>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</si>
  <si>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</si>
  <si>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</si>
  <si>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</si>
  <si>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</si>
  <si>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</si>
  <si>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</si>
  <si>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</si>
  <si>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</si>
  <si>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</si>
  <si>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</si>
  <si>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</si>
  <si>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</si>
  <si>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</si>
  <si>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</si>
  <si>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</si>
  <si>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</si>
  <si>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</si>
  <si>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</si>
  <si>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</si>
  <si>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</si>
  <si>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</si>
  <si>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</si>
  <si>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</si>
  <si>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</si>
  <si>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</si>
  <si>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</si>
  <si>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</si>
  <si>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</si>
  <si>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</si>
  <si>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</si>
  <si>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</si>
  <si>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</si>
  <si>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</si>
  <si>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</si>
  <si>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</si>
  <si>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</si>
  <si>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</si>
  <si>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</si>
  <si>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</si>
  <si>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</si>
  <si>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</si>
  <si>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</si>
  <si>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</si>
  <si>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</si>
  <si>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</si>
  <si>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</si>
  <si>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</si>
  <si>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</si>
  <si>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</si>
  <si>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</si>
  <si>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</si>
  <si>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</si>
  <si>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</si>
  <si>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</si>
  <si>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</si>
  <si>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</si>
  <si>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</si>
  <si>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</si>
  <si>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</si>
  <si>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</si>
  <si>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</si>
  <si>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</si>
  <si>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</si>
  <si>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</si>
  <si>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</si>
  <si>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</si>
  <si>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</si>
  <si>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</si>
  <si>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</si>
  <si>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</si>
  <si>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</si>
  <si>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</si>
  <si>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</si>
  <si>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</si>
  <si>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</si>
  <si>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</si>
  <si>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</si>
  <si>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</si>
  <si>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</si>
  <si>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</si>
  <si>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</si>
  <si>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</si>
  <si>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</si>
  <si>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</si>
  <si>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</si>
  <si>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</si>
  <si>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</si>
  <si>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</si>
  <si>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</si>
  <si>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</si>
  <si>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</si>
  <si>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</si>
  <si>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</si>
  <si>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</si>
  <si>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</si>
  <si>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</si>
  <si>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</si>
  <si>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</si>
  <si>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</si>
  <si>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</si>
  <si>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</si>
  <si>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</si>
  <si>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</si>
  <si>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</si>
  <si>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</si>
  <si>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</si>
  <si>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</si>
  <si>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</si>
  <si>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</si>
  <si>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</si>
  <si>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</si>
  <si>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</si>
  <si>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</si>
  <si>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</si>
  <si>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</si>
  <si>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</si>
  <si>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</si>
  <si>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</si>
  <si>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</si>
  <si>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</si>
  <si>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</si>
  <si>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</si>
  <si>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</si>
  <si>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</si>
  <si>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</si>
  <si>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</si>
  <si>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</si>
  <si>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</si>
  <si>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</si>
  <si>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</si>
  <si>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</si>
  <si>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</si>
  <si>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</si>
  <si>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</si>
  <si>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</si>
  <si>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</si>
  <si>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</si>
  <si>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</si>
  <si>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</si>
  <si>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</si>
  <si>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</si>
  <si>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</si>
  <si>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</si>
  <si>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</si>
  <si>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</si>
  <si>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</si>
  <si>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</si>
  <si>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</si>
  <si>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</si>
  <si>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</si>
  <si>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</si>
  <si>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</si>
  <si>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</si>
  <si>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</si>
  <si>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</si>
  <si>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</si>
  <si>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</si>
  <si>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</si>
  <si>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</si>
  <si>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</si>
  <si>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</si>
  <si>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</si>
  <si>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</si>
  <si>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</si>
  <si>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</si>
  <si>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</si>
  <si>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</si>
  <si>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</si>
  <si>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</si>
  <si>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</si>
  <si>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</si>
  <si>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</si>
  <si>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</si>
  <si>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</si>
  <si>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</si>
  <si>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</si>
  <si>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</si>
  <si>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</si>
  <si>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</si>
  <si>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</si>
  <si>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</si>
  <si>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</si>
  <si>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</si>
  <si>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</si>
  <si>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</si>
  <si>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</si>
  <si>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</si>
  <si>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</si>
  <si>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</si>
  <si>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</si>
  <si>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</si>
  <si>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</si>
  <si>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</si>
  <si>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</si>
  <si>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</si>
  <si>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</si>
  <si>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</si>
  <si>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</si>
  <si>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</si>
  <si>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</si>
  <si>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</si>
  <si>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</si>
  <si>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</si>
  <si>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</si>
  <si>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</si>
  <si>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</si>
  <si>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</si>
  <si>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</si>
  <si>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</si>
  <si>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</si>
  <si>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</si>
  <si>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</si>
  <si>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</si>
  <si>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</si>
  <si>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</si>
  <si>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</si>
  <si>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</si>
  <si>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</si>
  <si>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</si>
  <si>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</si>
  <si>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</si>
  <si>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</si>
  <si>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</si>
  <si>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</si>
  <si>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</si>
  <si>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</si>
  <si>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</si>
  <si>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</si>
  <si>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</si>
  <si>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</si>
  <si>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</si>
  <si>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</si>
  <si>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</si>
  <si>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</si>
  <si>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</si>
  <si>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</si>
  <si>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</si>
  <si>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</si>
  <si>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</si>
  <si>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</si>
  <si>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</si>
  <si>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</si>
  <si>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</si>
  <si>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</si>
  <si>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</si>
  <si>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</si>
  <si>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</si>
  <si>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</si>
  <si>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</si>
  <si>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</si>
  <si>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</si>
  <si>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</si>
  <si>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</si>
  <si>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</si>
  <si>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</si>
  <si>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</si>
  <si>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</si>
  <si>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</si>
  <si>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</si>
  <si>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</si>
  <si>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</si>
  <si>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</si>
  <si>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</si>
  <si>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</si>
  <si>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</si>
  <si>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</si>
  <si>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</si>
  <si>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</si>
  <si>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</si>
  <si>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</si>
  <si>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</si>
  <si>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</si>
  <si>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</si>
  <si>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</si>
  <si>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</si>
  <si>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</si>
  <si>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</si>
  <si>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</si>
  <si>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</si>
  <si>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</si>
  <si>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</si>
  <si>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</si>
  <si>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</si>
  <si>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</si>
  <si>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</si>
  <si>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</si>
  <si>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</si>
  <si>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</si>
  <si>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</si>
  <si>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</si>
  <si>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</si>
  <si>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</si>
  <si>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</si>
  <si>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</si>
  <si>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</si>
  <si>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</si>
  <si>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</si>
  <si>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</si>
  <si>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</si>
  <si>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</si>
  <si>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</si>
  <si>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</si>
  <si>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</si>
  <si>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</si>
  <si>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</si>
  <si>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</si>
  <si>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</si>
  <si>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</si>
  <si>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</si>
  <si>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</si>
  <si>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</si>
  <si>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</si>
  <si>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</si>
  <si>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</si>
  <si>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</si>
  <si>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</si>
  <si>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</si>
  <si>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</si>
  <si>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</si>
  <si>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</si>
  <si>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</si>
  <si>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</si>
  <si>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</si>
  <si>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</si>
  <si>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</si>
  <si>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</si>
  <si>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</si>
  <si>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</si>
  <si>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</si>
  <si>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</si>
  <si>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</si>
  <si>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</si>
  <si>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</si>
  <si>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</si>
  <si>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</si>
  <si>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</si>
  <si>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</si>
  <si>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</si>
  <si>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</si>
  <si>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</si>
  <si>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</si>
  <si>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</si>
  <si>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</si>
  <si>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</si>
  <si>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</si>
  <si>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</si>
  <si>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</si>
  <si>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</si>
  <si>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</si>
  <si>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</si>
  <si>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</si>
  <si>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</si>
  <si>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</si>
  <si>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</si>
  <si>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</si>
  <si>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</si>
  <si>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</si>
  <si>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</si>
  <si>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</si>
  <si>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</si>
  <si>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</si>
  <si>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</si>
  <si>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</si>
  <si>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</si>
  <si>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</si>
  <si>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</si>
  <si>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</si>
  <si>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</si>
  <si>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</si>
  <si>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</si>
  <si>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</si>
  <si>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</si>
  <si>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</si>
  <si>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</si>
  <si>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</si>
  <si>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</si>
  <si>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</si>
  <si>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</si>
  <si>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</si>
  <si>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</si>
  <si>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</si>
  <si>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</si>
  <si>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</si>
  <si>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</si>
  <si>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</si>
  <si>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</si>
  <si>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</si>
  <si>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</si>
  <si>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</si>
  <si>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</si>
  <si>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</si>
  <si>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</si>
  <si>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</si>
  <si>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</si>
  <si>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</si>
  <si>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</si>
  <si>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</si>
  <si>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</si>
  <si>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</si>
  <si>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</si>
  <si>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</si>
  <si>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</si>
  <si>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</si>
  <si>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</si>
  <si>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</si>
  <si>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</si>
  <si>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</si>
  <si>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</si>
  <si>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</si>
  <si>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</si>
  <si>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</si>
  <si>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</si>
  <si>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</si>
  <si>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</si>
  <si>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</si>
  <si>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</si>
  <si>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</si>
  <si>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</si>
  <si>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</si>
  <si>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</si>
  <si>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</si>
  <si>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</si>
  <si>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</si>
  <si>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</si>
  <si>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</si>
  <si>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</si>
  <si>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</si>
  <si>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</si>
  <si>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</si>
  <si>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</si>
  <si>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</si>
  <si>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</si>
  <si>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</si>
  <si>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</si>
  <si>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</si>
  <si>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</si>
  <si>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</si>
  <si>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</si>
  <si>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</si>
  <si>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</si>
  <si>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</si>
  <si>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</si>
  <si>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</si>
  <si>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</si>
  <si>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</si>
  <si>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</si>
  <si>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</si>
  <si>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</si>
  <si>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</si>
  <si>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</si>
  <si>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</si>
  <si>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</si>
  <si>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</si>
  <si>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</si>
  <si>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</si>
  <si>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</si>
  <si>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</si>
  <si>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</si>
  <si>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</si>
  <si>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</si>
  <si>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</si>
  <si>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</si>
  <si>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</si>
  <si>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</si>
  <si>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</si>
  <si>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</si>
  <si>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</si>
  <si>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</si>
  <si>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</si>
  <si>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</si>
  <si>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</si>
  <si>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</si>
  <si>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</si>
  <si>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</si>
  <si>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</si>
  <si>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</si>
  <si>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</si>
  <si>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</si>
  <si>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</si>
  <si>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</si>
  <si>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</si>
  <si>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</si>
  <si>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</si>
  <si>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</si>
  <si>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</si>
  <si>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</si>
  <si>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</si>
  <si>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</si>
  <si>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</si>
  <si>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</si>
  <si>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</si>
  <si>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</si>
  <si>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</si>
  <si>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</si>
  <si>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</si>
  <si>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</si>
  <si>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</si>
  <si>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</si>
  <si>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</si>
  <si>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</si>
  <si>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</si>
  <si>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</si>
  <si>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</si>
  <si>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</si>
  <si>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</si>
  <si>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</si>
  <si>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</si>
  <si>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</si>
  <si>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</si>
  <si>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</si>
  <si>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</si>
  <si>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</si>
  <si>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</si>
  <si>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</si>
  <si>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</si>
  <si>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</si>
  <si>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</si>
  <si>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</si>
  <si>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</si>
  <si>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</si>
  <si>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</si>
  <si>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</si>
  <si>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</si>
  <si>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</si>
  <si>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</si>
  <si>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</si>
  <si>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</si>
  <si>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</si>
  <si>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</si>
  <si>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</si>
  <si>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</si>
  <si>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</si>
  <si>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</si>
  <si>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</si>
  <si>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</si>
  <si>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</si>
  <si>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</si>
  <si>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</si>
  <si>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</si>
  <si>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</si>
  <si>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</si>
  <si>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</si>
  <si>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</si>
  <si>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</si>
  <si>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</si>
  <si>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</si>
  <si>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</si>
  <si>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</si>
  <si>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</si>
  <si>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</si>
  <si>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</si>
  <si>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</si>
  <si>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</si>
  <si>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</si>
  <si>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</si>
  <si>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</si>
  <si>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</si>
  <si>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</si>
  <si>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</si>
  <si>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</si>
  <si>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</si>
  <si>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</si>
  <si>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</si>
  <si>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</si>
  <si>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</si>
  <si>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</si>
  <si>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</si>
  <si>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</si>
  <si>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</si>
  <si>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</si>
  <si>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</si>
  <si>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</si>
  <si>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</si>
  <si>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</si>
  <si>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</si>
  <si>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</si>
  <si>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</si>
  <si>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</si>
  <si>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</si>
  <si>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</si>
  <si>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</si>
  <si>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</si>
  <si>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</si>
  <si>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</si>
  <si>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</si>
  <si>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</si>
  <si>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</si>
  <si>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</si>
  <si>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</si>
  <si>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</si>
  <si>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</si>
  <si>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</si>
  <si>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</si>
  <si>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</si>
  <si>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</si>
  <si>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</si>
  <si>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</si>
  <si>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</si>
  <si>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</si>
  <si>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</si>
  <si>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</si>
  <si>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</si>
  <si>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</si>
  <si>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</si>
  <si>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</si>
  <si>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</si>
  <si>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</si>
  <si>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</si>
  <si>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</si>
  <si>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</si>
  <si>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</si>
  <si>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</si>
  <si>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</si>
  <si>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</si>
  <si>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</si>
  <si>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</si>
  <si>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</si>
  <si>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</si>
  <si>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</si>
  <si>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</si>
  <si>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</si>
  <si>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</si>
  <si>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</si>
  <si>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</si>
  <si>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</si>
  <si>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</si>
  <si>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</si>
  <si>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</si>
  <si>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</si>
  <si>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</si>
  <si>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</si>
  <si>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</si>
  <si>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</si>
  <si>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</si>
  <si>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</si>
  <si>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</si>
  <si>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</si>
  <si>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</si>
  <si>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</si>
  <si>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</si>
  <si>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</si>
  <si>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</si>
  <si>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</si>
  <si>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</si>
  <si>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</si>
  <si>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</si>
  <si>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</si>
  <si>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</si>
  <si>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</si>
  <si>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</si>
  <si>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</si>
  <si>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</si>
  <si>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</si>
  <si>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</si>
  <si>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</si>
  <si>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</si>
  <si>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</si>
  <si>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</si>
  <si>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</si>
  <si>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</si>
  <si>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</si>
  <si>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</si>
  <si>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</si>
  <si>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</si>
  <si>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</si>
  <si>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</si>
  <si>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</si>
  <si>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</si>
  <si>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</si>
  <si>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</si>
  <si>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</si>
  <si>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</si>
  <si>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</si>
  <si>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</si>
  <si>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</si>
  <si>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</si>
  <si>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</si>
  <si>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</si>
  <si>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</si>
  <si>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</si>
  <si>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</si>
  <si>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</si>
  <si>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</si>
  <si>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</si>
  <si>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</si>
  <si>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</si>
  <si>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</si>
  <si>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</si>
  <si>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</si>
  <si>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</si>
  <si>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</si>
  <si>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</si>
  <si>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</si>
  <si>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</si>
  <si>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</si>
  <si>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</si>
  <si>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</si>
  <si>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</si>
  <si>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</si>
  <si>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</si>
  <si>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</si>
  <si>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</si>
  <si>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</si>
  <si>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</si>
  <si>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</si>
  <si>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</si>
  <si>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</si>
  <si>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</si>
  <si>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</si>
  <si>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</si>
  <si>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</si>
  <si>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</si>
  <si>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</si>
  <si>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</si>
  <si>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</si>
  <si>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</si>
  <si>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</si>
  <si>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</si>
  <si>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</si>
  <si>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</si>
  <si>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</si>
  <si>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</si>
  <si>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</si>
  <si>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</si>
  <si>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</si>
  <si>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</si>
  <si>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</si>
  <si>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</si>
  <si>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</si>
  <si>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</si>
  <si>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</si>
  <si>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</si>
  <si>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</si>
  <si>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</si>
  <si>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</si>
  <si>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</si>
  <si>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</si>
  <si>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</si>
  <si>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</si>
  <si>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</si>
  <si>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</si>
  <si>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</si>
  <si>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</si>
  <si>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</si>
  <si>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</si>
  <si>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</si>
  <si>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</si>
  <si>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</si>
  <si>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</si>
  <si>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</si>
  <si>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</si>
  <si>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</si>
  <si>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</si>
  <si>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</si>
  <si>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</si>
  <si>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</si>
  <si>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</si>
  <si>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</si>
  <si>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</si>
  <si>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</si>
  <si>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</si>
  <si>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</si>
  <si>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</si>
  <si>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</si>
  <si>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</si>
  <si>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</si>
  <si>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</si>
  <si>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</si>
  <si>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</si>
  <si>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</si>
  <si>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</si>
  <si>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</si>
  <si>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</si>
  <si>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</si>
  <si>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</si>
  <si>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</si>
  <si>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</si>
  <si>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</si>
  <si>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</si>
  <si>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</si>
  <si>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</si>
  <si>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</si>
  <si>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</si>
  <si>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</si>
  <si>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</si>
  <si>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</si>
  <si>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</si>
  <si>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</si>
  <si>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</si>
  <si>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</si>
  <si>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</si>
  <si>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</si>
  <si>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</si>
  <si>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</si>
  <si>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</si>
  <si>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</si>
  <si>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</si>
  <si>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</si>
  <si>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</si>
  <si>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</si>
  <si>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</si>
  <si>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</si>
  <si>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</si>
  <si>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</si>
  <si>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</si>
  <si>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</si>
  <si>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</si>
  <si>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</si>
  <si>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</si>
  <si>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</si>
  <si>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</si>
  <si>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</si>
  <si>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</si>
  <si>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</si>
  <si>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</si>
  <si>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</si>
  <si>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</si>
  <si>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</si>
  <si>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</si>
  <si>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</si>
  <si>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</si>
  <si>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</si>
  <si>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</si>
  <si>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</si>
  <si>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</si>
  <si>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</si>
  <si>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</si>
  <si>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</si>
  <si>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</si>
  <si>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</si>
  <si>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</si>
  <si>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</si>
  <si>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</si>
  <si>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</si>
  <si>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</si>
  <si>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</si>
  <si>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</si>
  <si>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</si>
  <si>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</si>
  <si>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</si>
  <si>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</si>
  <si>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</si>
  <si>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</si>
  <si>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</si>
  <si>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</si>
  <si>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</si>
  <si>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</si>
  <si>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</si>
  <si>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</si>
  <si>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</si>
  <si>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</si>
  <si>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</si>
  <si>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</si>
  <si>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</si>
  <si>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</si>
  <si>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</si>
  <si>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</si>
  <si>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</si>
  <si>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</si>
  <si>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</si>
  <si>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</si>
  <si>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</si>
  <si>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</si>
  <si>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</si>
  <si>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</si>
  <si>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</si>
  <si>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</si>
  <si>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</si>
  <si>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</si>
  <si>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</si>
  <si>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</si>
  <si>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</si>
  <si>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</si>
  <si>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</si>
  <si>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</si>
  <si>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</si>
  <si>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</si>
  <si>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</si>
  <si>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</si>
  <si>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</si>
  <si>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</si>
  <si>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</si>
  <si>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</si>
  <si>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</si>
  <si>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</si>
  <si>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</si>
  <si>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</si>
  <si>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</si>
  <si>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</si>
  <si>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</si>
  <si>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</si>
  <si>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</si>
  <si>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</si>
  <si>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</si>
  <si>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</si>
  <si>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</si>
  <si>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</si>
  <si>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</si>
  <si>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</si>
  <si>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</si>
  <si>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</si>
  <si>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</si>
  <si>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</si>
  <si>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</si>
  <si>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</si>
  <si>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</si>
  <si>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</si>
  <si>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</si>
  <si>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</si>
  <si>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</si>
  <si>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</si>
  <si>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</si>
  <si>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</si>
  <si>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</si>
  <si>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</si>
  <si>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</si>
  <si>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</si>
  <si>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</si>
  <si>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</si>
  <si>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</si>
  <si>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</si>
  <si>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</si>
  <si>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</si>
  <si>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</si>
  <si>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</si>
  <si>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</si>
  <si>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</si>
  <si>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</si>
  <si>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</si>
  <si>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</si>
  <si>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</si>
  <si>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</si>
  <si>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</si>
  <si>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</si>
  <si>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</si>
  <si>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</si>
  <si>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</si>
  <si>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</si>
  <si>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</si>
  <si>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</si>
  <si>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</si>
  <si>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</si>
  <si>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</si>
  <si>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</si>
  <si>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</si>
  <si>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</si>
  <si>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</si>
  <si>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</si>
  <si>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</si>
  <si>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</si>
  <si>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</si>
  <si>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</si>
  <si>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</si>
  <si>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</si>
  <si>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</si>
  <si>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</si>
  <si>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</si>
  <si>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</si>
  <si>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</si>
  <si>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</si>
  <si>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</si>
  <si>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</si>
  <si>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</si>
  <si>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</si>
  <si>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</si>
  <si>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</si>
  <si>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</si>
  <si>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</si>
  <si>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</si>
  <si>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</si>
  <si>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</si>
  <si>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</si>
  <si>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</si>
  <si>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</si>
  <si>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</si>
  <si>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</si>
  <si>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</si>
  <si>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</si>
  <si>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</si>
  <si>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</si>
  <si>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</si>
  <si>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</si>
  <si>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</si>
  <si>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</si>
  <si>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</si>
  <si>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</si>
  <si>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</si>
  <si>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</si>
  <si>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</si>
  <si>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</si>
  <si>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</si>
  <si>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</si>
  <si>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</si>
  <si>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</si>
  <si>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</si>
  <si>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</si>
  <si>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</si>
  <si>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</si>
  <si>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</si>
  <si>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</si>
  <si>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</si>
  <si>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</si>
  <si>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</si>
  <si>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</si>
  <si>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</si>
  <si>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</si>
  <si>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</si>
  <si>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</si>
  <si>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</si>
  <si>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</si>
  <si>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</si>
  <si>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</si>
  <si>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</si>
  <si>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</si>
  <si>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</si>
  <si>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</si>
  <si>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</si>
  <si>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</si>
  <si>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</si>
  <si>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</si>
  <si>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</si>
  <si>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</si>
  <si>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</si>
  <si>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</si>
  <si>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</si>
  <si>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</si>
  <si>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</si>
  <si>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</si>
  <si>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</si>
  <si>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</si>
  <si>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</si>
  <si>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</si>
  <si>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</si>
  <si>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</si>
  <si>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</si>
  <si>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</si>
  <si>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</si>
  <si>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</si>
  <si>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</si>
  <si>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</si>
  <si>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</si>
  <si>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</si>
  <si>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</si>
  <si>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</si>
  <si>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</si>
  <si>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</si>
  <si>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</si>
  <si>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</si>
  <si>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</si>
  <si>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</si>
  <si>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</si>
  <si>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</si>
  <si>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</si>
  <si>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</si>
  <si>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</si>
  <si>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</si>
  <si>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</si>
  <si>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</si>
  <si>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</si>
  <si>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</si>
  <si>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</si>
  <si>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</si>
  <si>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</si>
  <si>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</si>
  <si>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</si>
  <si>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</si>
  <si>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</si>
  <si>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</si>
  <si>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</si>
  <si>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</si>
  <si>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</si>
  <si>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</si>
  <si>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</si>
  <si>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</si>
  <si>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</si>
  <si>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</si>
  <si>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</si>
  <si>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</si>
  <si>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</si>
  <si>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</si>
  <si>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</si>
  <si>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</si>
  <si>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</si>
  <si>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</si>
  <si>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</si>
  <si>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</si>
  <si>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</si>
  <si>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</si>
  <si>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</si>
  <si>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</si>
  <si>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</si>
  <si>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</si>
  <si>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</si>
  <si>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</si>
  <si>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</si>
  <si>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</si>
  <si>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</si>
  <si>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</si>
  <si>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</si>
  <si>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</si>
  <si>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</si>
  <si>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</si>
  <si>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</si>
  <si>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</si>
  <si>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</si>
  <si>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</si>
  <si>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</si>
  <si>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</si>
  <si>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</si>
  <si>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</si>
  <si>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</si>
  <si>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</si>
  <si>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</si>
  <si>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</si>
  <si>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</si>
  <si>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</si>
  <si>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</si>
  <si>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</si>
  <si>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</si>
  <si>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</si>
  <si>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</si>
  <si>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</si>
  <si>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</si>
  <si>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</si>
  <si>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</si>
  <si>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</si>
  <si>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</si>
  <si>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</si>
  <si>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</si>
  <si>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</si>
  <si>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</si>
  <si>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</si>
  <si>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</si>
  <si>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</si>
  <si>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</si>
  <si>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</si>
  <si>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</si>
  <si>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</si>
  <si>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</si>
  <si>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</si>
  <si>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</si>
  <si>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</si>
  <si>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</si>
  <si>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</si>
  <si>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</si>
  <si>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</si>
  <si>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</si>
  <si>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</si>
  <si>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</si>
  <si>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</si>
  <si>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</si>
  <si>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</si>
  <si>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</si>
  <si>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</si>
  <si>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</si>
  <si>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</si>
  <si>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</si>
  <si>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</si>
  <si>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</si>
  <si>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</si>
  <si>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</si>
  <si>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</si>
  <si>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</si>
  <si>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</si>
  <si>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</si>
  <si>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</si>
  <si>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</si>
  <si>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</si>
  <si>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</si>
  <si>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</si>
  <si>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</si>
  <si>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</si>
  <si>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</si>
  <si>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</si>
  <si>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</si>
  <si>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</si>
  <si>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</si>
  <si>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</si>
  <si>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</si>
  <si>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</si>
  <si>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</si>
  <si>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</si>
  <si>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</si>
  <si>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</si>
  <si>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</si>
  <si>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</si>
  <si>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</si>
  <si>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</si>
  <si>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</si>
  <si>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</si>
  <si>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</si>
  <si>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</si>
  <si>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</si>
  <si>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</si>
  <si>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</si>
  <si>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</si>
  <si>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</si>
  <si>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</si>
  <si>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</si>
  <si>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</si>
  <si>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</si>
  <si>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</si>
  <si>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</si>
  <si>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</si>
  <si>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</si>
  <si>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</si>
  <si>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</si>
  <si>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</si>
  <si>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</si>
  <si>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</si>
  <si>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</si>
  <si>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</si>
  <si>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</si>
  <si>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</si>
  <si>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</si>
  <si>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</si>
  <si>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</si>
  <si>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</si>
  <si>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</si>
  <si>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</si>
  <si>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</si>
  <si>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</si>
  <si>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</si>
  <si>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</si>
  <si>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</si>
  <si>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</si>
  <si>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</si>
  <si>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</si>
  <si>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</si>
  <si>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</si>
  <si>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</si>
  <si>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</si>
  <si>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</si>
  <si>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</si>
  <si>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</si>
  <si>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</si>
  <si>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</si>
  <si>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</si>
  <si>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</si>
  <si>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</si>
  <si>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</si>
  <si>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</si>
  <si>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</si>
  <si>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</si>
  <si>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</si>
  <si>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</si>
  <si>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</si>
  <si>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</si>
  <si>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</si>
  <si>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</si>
  <si>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</si>
  <si>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</si>
  <si>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</si>
  <si>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</si>
  <si>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</si>
  <si>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</si>
  <si>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</si>
  <si>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</si>
  <si>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</si>
  <si>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</si>
  <si>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</si>
  <si>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</si>
  <si>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</si>
  <si>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</si>
  <si>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</si>
  <si>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</si>
  <si>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</si>
  <si>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</si>
  <si>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</si>
  <si>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</si>
  <si>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</si>
  <si>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</si>
  <si>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</si>
  <si>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</si>
  <si>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</si>
  <si>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</si>
  <si>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</si>
  <si>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</si>
  <si>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</si>
  <si>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</si>
  <si>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</si>
  <si>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</si>
  <si>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</si>
  <si>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</si>
  <si>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</si>
  <si>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</si>
  <si>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</si>
  <si>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</si>
  <si>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</si>
  <si>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</si>
  <si>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</si>
  <si>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</si>
  <si>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</si>
  <si>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</si>
  <si>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</si>
  <si>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</si>
  <si>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</si>
  <si>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</si>
  <si>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</si>
  <si>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</si>
  <si>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</si>
  <si>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</si>
  <si>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</si>
  <si>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</si>
  <si>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</si>
  <si>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</si>
  <si>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</si>
  <si>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</si>
  <si>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</si>
  <si>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</si>
  <si>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</si>
  <si>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</si>
  <si>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</si>
  <si>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</si>
  <si>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</si>
  <si>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</si>
  <si>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</si>
  <si>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</si>
  <si>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</si>
  <si>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</si>
  <si>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</si>
  <si>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</si>
  <si>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</si>
  <si>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</si>
  <si>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</si>
  <si>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</si>
  <si>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</si>
  <si>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</si>
  <si>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</si>
  <si>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</si>
  <si>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</si>
  <si>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</si>
  <si>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</si>
  <si>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</si>
  <si>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</si>
  <si>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</si>
  <si>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</si>
  <si>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</si>
  <si>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</si>
  <si>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</si>
  <si>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</si>
  <si>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</si>
  <si>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</si>
  <si>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</si>
  <si>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</si>
  <si>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</si>
  <si>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</si>
  <si>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</si>
  <si>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</si>
  <si>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</si>
  <si>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</si>
  <si>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</si>
  <si>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</si>
  <si>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</si>
  <si>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</si>
  <si>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</si>
  <si>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</si>
  <si>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</si>
  <si>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</si>
  <si>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</si>
  <si>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</si>
  <si>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</si>
  <si>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</si>
  <si>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</si>
  <si>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</si>
  <si>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</si>
  <si>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</si>
  <si>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</si>
  <si>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</si>
  <si>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</si>
  <si>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</si>
  <si>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</si>
  <si>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</si>
  <si>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</si>
  <si>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</si>
  <si>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</si>
  <si>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</si>
  <si>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</si>
  <si>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</si>
  <si>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</si>
  <si>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</si>
  <si>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</si>
  <si>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</si>
  <si>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</si>
  <si>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</si>
  <si>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</si>
  <si>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</si>
  <si>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</si>
  <si>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</si>
  <si>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</si>
  <si>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</si>
  <si>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</si>
  <si>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</si>
  <si>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</si>
  <si>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</si>
  <si>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</si>
  <si>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</si>
  <si>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</si>
  <si>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</si>
  <si>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</si>
  <si>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</si>
  <si>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</si>
  <si>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</si>
  <si>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</si>
  <si>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</si>
  <si>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</si>
  <si>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</si>
  <si>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</si>
  <si>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</si>
  <si>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</si>
  <si>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</si>
  <si>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</si>
  <si>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</si>
  <si>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</si>
  <si>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</si>
  <si>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</si>
  <si>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</si>
  <si>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</si>
  <si>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</si>
  <si>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</si>
  <si>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</si>
  <si>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</si>
  <si>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</si>
  <si>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</si>
  <si>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</si>
  <si>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</si>
  <si>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</si>
  <si>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</si>
  <si>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</si>
  <si>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</si>
  <si>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</si>
  <si>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</si>
  <si>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</si>
  <si>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</si>
  <si>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</si>
  <si>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</si>
  <si>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</si>
  <si>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</si>
  <si>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</si>
  <si>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</si>
  <si>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</si>
  <si>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</si>
  <si>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</si>
  <si>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</si>
  <si>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</si>
  <si>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</si>
  <si>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</si>
  <si>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</si>
  <si>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</si>
  <si>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</si>
  <si>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</si>
  <si>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</si>
  <si>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</si>
  <si>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</si>
  <si>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</si>
  <si>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</si>
  <si>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</si>
  <si>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</si>
  <si>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</si>
  <si>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</si>
  <si>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</si>
  <si>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</si>
  <si>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</si>
  <si>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</si>
  <si>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</si>
  <si>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</si>
  <si>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</si>
  <si>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</si>
  <si>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</si>
  <si>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</si>
  <si>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</si>
  <si>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</si>
  <si>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</si>
  <si>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</si>
  <si>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</si>
  <si>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</si>
  <si>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</si>
  <si>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</si>
  <si>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</si>
  <si>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</si>
  <si>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</si>
  <si>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</si>
  <si>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</si>
  <si>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</si>
  <si>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</si>
  <si>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</si>
  <si>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</si>
  <si>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</si>
  <si>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</si>
  <si>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</si>
  <si>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</si>
  <si>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</si>
  <si>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</si>
  <si>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</si>
  <si>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</si>
  <si>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</si>
  <si>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</si>
  <si>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</si>
  <si>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</si>
  <si>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</si>
  <si>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</si>
  <si>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</si>
  <si>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</si>
  <si>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</si>
  <si>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</si>
  <si>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</si>
  <si>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</si>
  <si>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</si>
  <si>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</si>
  <si>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</si>
  <si>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</si>
  <si>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</si>
  <si>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</si>
  <si>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</si>
  <si>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</si>
  <si>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</si>
  <si>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</si>
  <si>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</si>
  <si>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</si>
  <si>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</si>
  <si>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</si>
  <si>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</si>
  <si>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</si>
  <si>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</si>
  <si>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</si>
  <si>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</si>
  <si>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</si>
  <si>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</si>
  <si>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</si>
  <si>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</si>
  <si>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</si>
  <si>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</si>
  <si>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</si>
  <si>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</si>
  <si>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</si>
  <si>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</si>
  <si>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</si>
  <si>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</si>
  <si>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</si>
  <si>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</si>
  <si>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</si>
  <si>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</si>
  <si>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</si>
  <si>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</si>
  <si>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</si>
  <si>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</si>
  <si>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</si>
  <si>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</si>
  <si>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</si>
  <si>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</si>
  <si>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</si>
  <si>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</si>
  <si>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</si>
  <si>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</si>
  <si>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</si>
  <si>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</si>
  <si>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</si>
  <si>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</si>
  <si>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</si>
  <si>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</si>
  <si>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</si>
  <si>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</si>
  <si>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</si>
  <si>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</si>
  <si>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</si>
  <si>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</si>
  <si>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</si>
  <si>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</si>
  <si>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</si>
  <si>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</si>
  <si>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</si>
  <si>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</si>
  <si>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</si>
  <si>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</si>
  <si>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</si>
  <si>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</si>
  <si>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</si>
  <si>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</si>
  <si>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</si>
  <si>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</si>
  <si>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</si>
  <si>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</si>
  <si>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</si>
  <si>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</si>
  <si>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</si>
  <si>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</si>
  <si>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</si>
  <si>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</si>
  <si>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</si>
  <si>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</si>
  <si>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</si>
  <si>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</si>
  <si>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</si>
  <si>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</si>
  <si>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</si>
  <si>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</si>
  <si>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</si>
  <si>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</si>
  <si>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</si>
  <si>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</si>
  <si>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</si>
  <si>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</si>
  <si>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</si>
  <si>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</si>
  <si>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</si>
  <si>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</si>
  <si>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</si>
  <si>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</si>
  <si>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</si>
  <si>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</si>
  <si>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</si>
  <si>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</si>
  <si>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</si>
  <si>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</si>
  <si>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</si>
  <si>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</si>
  <si>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</si>
  <si>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</si>
  <si>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</si>
  <si>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</si>
  <si>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</si>
  <si>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</si>
  <si>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</si>
  <si>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</si>
  <si>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</si>
  <si>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</si>
  <si>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</si>
  <si>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</si>
  <si>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</si>
  <si>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</si>
  <si>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</si>
  <si>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</si>
  <si>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</si>
  <si>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</si>
  <si>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</si>
  <si>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</si>
  <si>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</si>
  <si>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</si>
  <si>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</si>
  <si>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</si>
  <si>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</si>
  <si>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</si>
  <si>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</si>
  <si>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</si>
  <si>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</si>
  <si>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</si>
  <si>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</si>
  <si>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</si>
  <si>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</si>
  <si>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</si>
  <si>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</si>
  <si>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</si>
  <si>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</si>
  <si>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</si>
  <si>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</si>
  <si>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</si>
  <si>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</si>
  <si>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</si>
  <si>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</si>
  <si>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</si>
  <si>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</si>
  <si>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</si>
  <si>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</si>
  <si>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</si>
  <si>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</si>
  <si>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</si>
  <si>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</si>
  <si>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</si>
  <si>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</si>
  <si>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</si>
  <si>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</si>
  <si>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</si>
  <si>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</si>
  <si>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</si>
  <si>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</si>
  <si>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</si>
  <si>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</si>
  <si>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</si>
  <si>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</si>
  <si>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</si>
  <si>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</si>
  <si>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</si>
  <si>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</si>
  <si>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</si>
  <si>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</si>
  <si>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</si>
  <si>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</si>
  <si>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</si>
  <si>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</si>
  <si>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</si>
  <si>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</si>
  <si>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</si>
  <si>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</si>
  <si>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</si>
  <si>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</si>
  <si>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</si>
  <si>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</si>
  <si>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</si>
  <si>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</si>
  <si>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</si>
  <si>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</si>
  <si>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</si>
  <si>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</si>
  <si>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</si>
  <si>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</si>
  <si>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</si>
  <si>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</si>
  <si>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</si>
  <si>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</si>
  <si>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</si>
  <si>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</si>
  <si>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</si>
  <si>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</si>
  <si>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</si>
  <si>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</si>
  <si>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</si>
  <si>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</si>
  <si>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</si>
  <si>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</si>
  <si>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</si>
  <si>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</si>
  <si>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</si>
  <si>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</si>
  <si>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</si>
  <si>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</si>
  <si>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</si>
  <si>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</si>
  <si>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</si>
  <si>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</si>
  <si>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</si>
  <si>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</si>
  <si>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</si>
  <si>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</si>
  <si>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</si>
  <si>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</si>
  <si>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</si>
  <si>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</si>
  <si>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</si>
  <si>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</si>
  <si>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</si>
  <si>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</si>
  <si>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</si>
  <si>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</si>
  <si>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</si>
  <si>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</si>
  <si>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</si>
  <si>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</si>
  <si>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</si>
  <si>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</si>
  <si>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</si>
  <si>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</si>
  <si>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</si>
  <si>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</si>
  <si>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</si>
  <si>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</si>
  <si>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</si>
  <si>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</si>
  <si>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</si>
  <si>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</si>
  <si>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</si>
  <si>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</si>
  <si>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</si>
  <si>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</si>
  <si>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</si>
  <si>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</si>
  <si>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</si>
  <si>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</si>
  <si>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</si>
  <si>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</si>
  <si>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</si>
  <si>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</si>
  <si>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</si>
  <si>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</si>
  <si>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</si>
  <si>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</si>
  <si>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</si>
  <si>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</si>
  <si>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</si>
  <si>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</si>
  <si>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</si>
  <si>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</si>
  <si>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</si>
  <si>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</si>
  <si>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</si>
  <si>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</si>
  <si>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</si>
  <si>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</si>
  <si>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</si>
  <si>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</si>
  <si>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</si>
  <si>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</si>
  <si>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</si>
  <si>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</si>
  <si>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</si>
  <si>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</si>
  <si>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</si>
  <si>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</si>
  <si>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</si>
  <si>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</si>
  <si>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</si>
  <si>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</si>
  <si>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</si>
  <si>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</si>
  <si>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</si>
  <si>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</si>
  <si>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</si>
  <si>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</si>
  <si>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</si>
  <si>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</si>
  <si>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</si>
  <si>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</si>
  <si>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</si>
  <si>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</si>
  <si>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</si>
  <si>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</si>
  <si>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</si>
  <si>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</si>
  <si>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</si>
  <si>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</si>
  <si>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</si>
  <si>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</si>
  <si>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</si>
  <si>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</si>
  <si>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</si>
  <si>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</si>
  <si>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</si>
  <si>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</si>
  <si>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</si>
  <si>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</si>
  <si>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</si>
  <si>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</si>
  <si>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</si>
  <si>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</si>
  <si>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</si>
  <si>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</si>
  <si>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</si>
  <si>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</si>
  <si>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</si>
  <si>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</si>
  <si>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</si>
  <si>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</si>
  <si>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</si>
  <si>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</si>
  <si>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</si>
  <si>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</si>
  <si>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</si>
  <si>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</si>
  <si>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</si>
  <si>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</si>
  <si>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</si>
  <si>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</si>
  <si>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</si>
  <si>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</si>
  <si>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</si>
  <si>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</si>
  <si>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</si>
  <si>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</si>
  <si>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</si>
  <si>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</si>
  <si>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</si>
  <si>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</si>
  <si>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</si>
  <si>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</si>
  <si>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</si>
  <si>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</si>
  <si>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</si>
  <si>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</si>
  <si>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</si>
  <si>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</si>
  <si>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</si>
  <si>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</si>
  <si>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</si>
  <si>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</si>
  <si>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</si>
  <si>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</si>
  <si>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</si>
  <si>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</si>
  <si>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</si>
  <si>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</si>
  <si>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</si>
  <si>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</si>
  <si>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</si>
  <si>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</si>
  <si>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</si>
  <si>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</si>
  <si>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</si>
  <si>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</si>
  <si>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</si>
  <si>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</si>
  <si>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</si>
  <si>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</si>
  <si>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</si>
  <si>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</si>
  <si>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</si>
  <si>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</si>
  <si>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</si>
  <si>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</si>
  <si>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</si>
  <si>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</si>
  <si>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</si>
  <si>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</si>
  <si>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</si>
  <si>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</si>
  <si>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</si>
  <si>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</si>
  <si>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</si>
  <si>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</si>
  <si>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</si>
  <si>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</si>
  <si>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</si>
  <si>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</si>
  <si>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</si>
  <si>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</si>
  <si>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</si>
  <si>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</si>
  <si>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</si>
  <si>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</si>
  <si>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</si>
  <si>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</si>
  <si>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</si>
  <si>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</si>
  <si>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</si>
  <si>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</si>
  <si>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</si>
  <si>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</si>
  <si>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</si>
  <si>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</si>
  <si>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</si>
  <si>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</si>
  <si>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</si>
  <si>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</si>
  <si>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</si>
  <si>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</si>
  <si>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</si>
  <si>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</si>
  <si>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</si>
  <si>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</si>
  <si>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</si>
  <si>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</si>
  <si>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</si>
  <si>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</si>
  <si>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</si>
  <si>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</si>
  <si>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</si>
  <si>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</si>
  <si>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</si>
  <si>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</si>
  <si>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</si>
  <si>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</si>
  <si>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</si>
  <si>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</si>
  <si>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</si>
  <si>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</si>
  <si>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</si>
  <si>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</si>
  <si>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</si>
  <si>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</si>
  <si>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</si>
  <si>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</si>
  <si>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</si>
  <si>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</si>
  <si>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</si>
  <si>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</si>
  <si>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</si>
  <si>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</si>
  <si>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</si>
  <si>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</si>
  <si>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</si>
  <si>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</si>
  <si>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</si>
  <si>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</si>
  <si>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</si>
  <si>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</si>
  <si>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</si>
  <si>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</si>
  <si>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</si>
  <si>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</si>
  <si>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</si>
  <si>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</si>
  <si>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</si>
  <si>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</si>
  <si>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</si>
  <si>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</si>
  <si>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</si>
  <si>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</si>
  <si>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</si>
  <si>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</si>
  <si>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</si>
  <si>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</si>
  <si>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</si>
  <si>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</si>
  <si>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</si>
  <si>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</si>
  <si>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</si>
  <si>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</si>
  <si>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</si>
  <si>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</si>
  <si>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</si>
  <si>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</si>
  <si>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</si>
  <si>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</si>
  <si>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</si>
  <si>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</si>
  <si>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</si>
  <si>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</si>
  <si>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</si>
  <si>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</si>
  <si>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</si>
  <si>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</si>
  <si>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</si>
  <si>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</si>
  <si>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</si>
  <si>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</si>
  <si>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</si>
  <si>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</si>
  <si>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</si>
  <si>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</si>
  <si>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</si>
  <si>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</si>
  <si>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</si>
  <si>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</si>
  <si>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</si>
  <si>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</si>
  <si>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</si>
  <si>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</si>
  <si>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</si>
  <si>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</si>
  <si>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</si>
  <si>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</si>
  <si>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</si>
  <si>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</si>
  <si>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</si>
  <si>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</si>
  <si>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</si>
  <si>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</si>
  <si>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</si>
  <si>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</si>
  <si>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</si>
  <si>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</si>
  <si>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</si>
  <si>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</si>
  <si>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</si>
  <si>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</si>
  <si>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</si>
  <si>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</si>
  <si>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</si>
  <si>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</si>
  <si>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</si>
  <si>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</si>
  <si>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</si>
  <si>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</si>
  <si>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</si>
  <si>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</si>
  <si>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</si>
  <si>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</si>
  <si>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</si>
  <si>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</si>
  <si>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</si>
  <si>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</si>
  <si>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</si>
  <si>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</si>
  <si>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</si>
  <si>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</si>
  <si>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</si>
  <si>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</si>
  <si>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</si>
  <si>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</si>
  <si>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</si>
  <si>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</si>
  <si>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</si>
  <si>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</si>
  <si>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</si>
  <si>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</si>
  <si>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</si>
  <si>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</si>
  <si>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</si>
  <si>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</si>
  <si>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</si>
  <si>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</si>
  <si>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</si>
  <si>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</si>
  <si>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</si>
  <si>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</si>
  <si>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</si>
  <si>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</si>
  <si>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</si>
  <si>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</si>
  <si>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</si>
  <si>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</si>
  <si>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</si>
  <si>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</si>
  <si>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</si>
  <si>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</si>
  <si>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</si>
  <si>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</si>
  <si>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</si>
  <si>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</si>
  <si>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</si>
  <si>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</si>
  <si>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</si>
  <si>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</si>
  <si>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</si>
  <si>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</si>
  <si>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</si>
  <si>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</si>
  <si>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</si>
  <si>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</si>
  <si>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</si>
  <si>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</si>
  <si>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</si>
  <si>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</si>
  <si>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</si>
  <si>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</si>
  <si>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</si>
  <si>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</si>
  <si>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</si>
  <si>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</si>
  <si>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</si>
  <si>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</si>
  <si>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</si>
  <si>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</si>
  <si>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</si>
  <si>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</si>
  <si>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</si>
  <si>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</si>
  <si>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</si>
  <si>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</si>
  <si>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</si>
  <si>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</si>
  <si>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</si>
  <si>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</si>
  <si>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</si>
  <si>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</si>
  <si>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</si>
  <si>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</si>
  <si>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</si>
  <si>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</si>
  <si>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</si>
  <si>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</si>
  <si>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</si>
  <si>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</si>
  <si>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</si>
  <si>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</si>
  <si>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</si>
  <si>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</si>
  <si>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</si>
  <si>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</si>
  <si>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</si>
  <si>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</si>
  <si>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</si>
  <si>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</si>
  <si>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</si>
  <si>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</si>
  <si>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</si>
  <si>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</si>
  <si>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</si>
  <si>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</si>
  <si>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</si>
  <si>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</si>
  <si>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</si>
  <si>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</si>
  <si>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</si>
  <si>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</si>
  <si>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</si>
  <si>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</si>
  <si>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</si>
  <si>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</si>
  <si>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</si>
  <si>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</si>
  <si>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</si>
  <si>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</si>
  <si>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</si>
  <si>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</si>
  <si>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</si>
  <si>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</si>
  <si>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</si>
  <si>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</si>
  <si>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</si>
  <si>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</si>
  <si>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</si>
  <si>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</si>
  <si>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</si>
  <si>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</si>
  <si>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</si>
  <si>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</si>
  <si>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</si>
  <si>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</si>
  <si>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</si>
  <si>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</si>
  <si>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</si>
  <si>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</si>
  <si>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</si>
  <si>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</si>
  <si>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</si>
  <si>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</si>
  <si>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</si>
  <si>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</si>
  <si>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</si>
  <si>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</si>
  <si>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</si>
  <si>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</si>
  <si>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</si>
  <si>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</si>
  <si>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</si>
  <si>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</si>
  <si>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</si>
  <si>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</si>
  <si>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</si>
  <si>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</si>
  <si>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</si>
  <si>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</si>
  <si>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</si>
  <si>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</si>
  <si>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</si>
  <si>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</si>
  <si>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</si>
  <si>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</si>
  <si>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</si>
  <si>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</si>
  <si>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</si>
  <si>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</si>
  <si>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</si>
  <si>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</si>
  <si>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</si>
  <si>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</si>
  <si>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</si>
  <si>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</si>
  <si>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</si>
  <si>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</si>
  <si>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</si>
  <si>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</si>
  <si>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</si>
  <si>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</si>
  <si>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</si>
  <si>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</si>
  <si>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</si>
  <si>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</si>
  <si>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</si>
  <si>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</si>
  <si>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</si>
  <si>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</si>
  <si>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</si>
  <si>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</si>
  <si>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</si>
  <si>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</si>
  <si>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</si>
  <si>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</si>
  <si>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</si>
  <si>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</si>
  <si>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</si>
  <si>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</si>
  <si>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</si>
  <si>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</si>
  <si>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</si>
  <si>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</si>
  <si>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</si>
  <si>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</si>
  <si>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</si>
  <si>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</si>
  <si>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</si>
  <si>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</si>
  <si>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</si>
  <si>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</si>
  <si>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</si>
  <si>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</si>
  <si>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</si>
  <si>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</si>
  <si>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</si>
  <si>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</si>
  <si>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</si>
  <si>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</si>
  <si>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</si>
  <si>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</si>
  <si>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</si>
  <si>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</si>
  <si>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</si>
  <si>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</si>
  <si>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</si>
  <si>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</si>
  <si>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</si>
  <si>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</si>
  <si>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</si>
  <si>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</si>
  <si>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</si>
  <si>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</si>
  <si>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</si>
  <si>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</si>
  <si>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</si>
  <si>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</si>
  <si>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</si>
  <si>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</si>
  <si>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</si>
  <si>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</si>
  <si>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</si>
  <si>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</si>
  <si>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</si>
  <si>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</si>
  <si>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</si>
  <si>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</si>
  <si>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</si>
  <si>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</si>
  <si>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</si>
  <si>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</si>
  <si>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</si>
  <si>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</si>
  <si>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</si>
  <si>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</si>
  <si>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</si>
  <si>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</si>
  <si>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</si>
  <si>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</si>
  <si>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</si>
  <si>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</si>
  <si>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</si>
  <si>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</si>
  <si>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</si>
  <si>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</si>
  <si>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</si>
  <si>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</si>
  <si>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</si>
  <si>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</si>
  <si>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</si>
  <si>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</si>
  <si>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</si>
  <si>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</si>
  <si>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</si>
  <si>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</si>
  <si>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</si>
  <si>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</si>
  <si>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</si>
  <si>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</si>
  <si>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</si>
  <si>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</si>
  <si>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</si>
  <si>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</si>
  <si>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</si>
  <si>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</si>
  <si>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</si>
  <si>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</si>
  <si>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</si>
  <si>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</si>
  <si>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</si>
  <si>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</si>
  <si>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</si>
  <si>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</si>
  <si>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</si>
  <si>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</si>
  <si>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</si>
  <si>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</si>
  <si>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</si>
  <si>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</si>
  <si>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</si>
  <si>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</si>
  <si>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</si>
  <si>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</si>
  <si>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</si>
  <si>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</si>
  <si>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</si>
  <si>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</si>
  <si>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</si>
  <si>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</si>
  <si>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</si>
  <si>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</si>
  <si>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</si>
  <si>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</si>
  <si>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</si>
  <si>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</si>
  <si>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</si>
  <si>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</si>
  <si>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</si>
  <si>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</si>
  <si>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</si>
  <si>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</si>
  <si>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</si>
  <si>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</si>
  <si>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</si>
  <si>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</si>
  <si>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</si>
  <si>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</si>
  <si>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</si>
  <si>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</si>
  <si>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</si>
  <si>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</si>
  <si>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</si>
  <si>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</si>
  <si>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</si>
  <si>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</si>
  <si>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</si>
  <si>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</si>
  <si>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</si>
  <si>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</si>
  <si>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</si>
  <si>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</si>
  <si>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</si>
  <si>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</si>
  <si>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</si>
  <si>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</si>
  <si>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</si>
  <si>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</si>
  <si>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</si>
  <si>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</si>
  <si>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</si>
  <si>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</si>
  <si>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</si>
  <si>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</si>
  <si>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</si>
  <si>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</si>
  <si>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</si>
  <si>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</si>
  <si>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</si>
  <si>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</si>
  <si>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</si>
  <si>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</si>
  <si>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</si>
  <si>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</si>
  <si>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</si>
  <si>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</si>
  <si>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</si>
  <si>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</si>
  <si>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</si>
  <si>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</si>
  <si>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</si>
  <si>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</si>
  <si>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</si>
  <si>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</si>
  <si>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</si>
  <si>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</si>
  <si>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</si>
  <si>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</si>
  <si>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</si>
  <si>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</si>
  <si>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</si>
  <si>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</si>
  <si>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</si>
  <si>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</si>
  <si>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</si>
  <si>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</si>
  <si>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</si>
  <si>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</si>
  <si>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</si>
  <si>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</si>
  <si>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</si>
  <si>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</si>
  <si>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</si>
  <si>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</si>
  <si>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</si>
  <si>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</si>
  <si>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</si>
  <si>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</si>
  <si>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</si>
  <si>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</si>
  <si>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</si>
  <si>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</si>
  <si>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</si>
  <si>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</si>
  <si>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</si>
  <si>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</si>
  <si>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</si>
  <si>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</si>
  <si>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</si>
  <si>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</si>
  <si>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</si>
  <si>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</si>
  <si>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</si>
  <si>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</si>
  <si>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</si>
  <si>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</si>
  <si>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</si>
  <si>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</si>
  <si>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</si>
  <si>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</si>
  <si>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</si>
  <si>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</si>
  <si>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</si>
  <si>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</si>
  <si>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</si>
  <si>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</si>
  <si>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</si>
  <si>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</si>
  <si>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</si>
  <si>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</si>
  <si>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</si>
  <si>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</si>
  <si>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</si>
  <si>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</si>
  <si>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</si>
  <si>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</si>
  <si>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</si>
  <si>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</si>
  <si>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</si>
  <si>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</si>
  <si>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</si>
  <si>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</si>
  <si>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</si>
  <si>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</si>
  <si>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</si>
  <si>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</si>
  <si>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</si>
  <si>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</si>
  <si>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</si>
  <si>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</si>
  <si>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</si>
  <si>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</si>
  <si>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</si>
  <si>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</si>
  <si>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</si>
  <si>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</si>
  <si>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</si>
  <si>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</si>
  <si>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</si>
  <si>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</si>
  <si>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</si>
  <si>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</si>
  <si>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</si>
  <si>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</si>
  <si>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</si>
  <si>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</si>
  <si>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</si>
  <si>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</si>
  <si>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</si>
  <si>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</si>
  <si>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</si>
  <si>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</si>
  <si>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</si>
  <si>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</si>
  <si>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</si>
  <si>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</si>
  <si>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</si>
  <si>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</si>
  <si>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</si>
  <si>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</si>
  <si>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</si>
  <si>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</si>
  <si>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</si>
  <si>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</si>
  <si>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</si>
  <si>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</si>
  <si>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</si>
  <si>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</si>
  <si>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</si>
  <si>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</si>
  <si>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</si>
  <si>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</si>
  <si>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</si>
  <si>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</si>
  <si>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</si>
  <si>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</si>
  <si>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</si>
  <si>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</si>
  <si>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</si>
  <si>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</si>
  <si>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</si>
  <si>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</si>
  <si>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</si>
  <si>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</si>
  <si>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</si>
  <si>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</si>
  <si>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</si>
  <si>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</si>
  <si>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</si>
  <si>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</si>
  <si>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</si>
  <si>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</si>
  <si>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</si>
  <si>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</si>
  <si>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</si>
  <si>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</si>
  <si>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</si>
  <si>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</si>
  <si>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</si>
  <si>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</si>
  <si>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</si>
  <si>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</si>
  <si>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</si>
  <si>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</si>
  <si>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</si>
  <si>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</si>
  <si>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</si>
  <si>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</si>
  <si>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</si>
  <si>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</si>
  <si>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</si>
  <si>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</si>
  <si>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</si>
  <si>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</si>
  <si>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</si>
  <si>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</si>
  <si>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</si>
  <si>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</si>
  <si>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</si>
  <si>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</si>
  <si>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</si>
  <si>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</si>
  <si>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</si>
  <si>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</si>
  <si>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</si>
  <si>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</si>
  <si>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</si>
  <si>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</si>
  <si>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</si>
  <si>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</si>
  <si>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</si>
  <si>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</si>
  <si>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</si>
  <si>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</si>
  <si>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</si>
  <si>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</si>
  <si>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</si>
  <si>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</si>
  <si>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</si>
  <si>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</si>
  <si>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</si>
  <si>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</si>
  <si>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</si>
  <si>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</si>
  <si>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</si>
  <si>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</si>
  <si>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</si>
  <si>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</si>
  <si>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</si>
  <si>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</si>
  <si>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</si>
  <si>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</si>
  <si>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</si>
  <si>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</si>
  <si>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</si>
  <si>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</si>
  <si>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</si>
  <si>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</si>
  <si>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</si>
  <si>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</si>
  <si>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</si>
  <si>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</si>
  <si>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</si>
  <si>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</si>
  <si>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</si>
  <si>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</si>
  <si>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</si>
  <si>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</si>
  <si>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</si>
  <si>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</si>
  <si>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</si>
  <si>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</si>
  <si>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</si>
  <si>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</si>
  <si>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</si>
  <si>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</si>
  <si>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</si>
  <si>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</si>
  <si>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</si>
  <si>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</si>
  <si>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</si>
  <si>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</si>
  <si>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</si>
  <si>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</si>
  <si>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</si>
  <si>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</si>
  <si>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</si>
  <si>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</si>
  <si>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</si>
  <si>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</si>
  <si>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</si>
  <si>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</si>
  <si>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</si>
  <si>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</si>
  <si>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</si>
  <si>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</si>
  <si>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</si>
  <si>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</si>
  <si>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</si>
  <si>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</si>
  <si>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</si>
  <si>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</si>
  <si>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</si>
  <si>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</si>
  <si>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</si>
  <si>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</si>
  <si>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</si>
  <si>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</si>
  <si>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</si>
  <si>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</si>
  <si>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</si>
  <si>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</si>
  <si>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</si>
  <si>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</si>
  <si>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</si>
  <si>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</si>
  <si>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</si>
  <si>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</si>
  <si>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</si>
  <si>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</si>
  <si>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</si>
  <si>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</si>
  <si>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</si>
  <si>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</si>
  <si>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</si>
  <si>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</si>
  <si>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</si>
  <si>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</si>
  <si>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</si>
  <si>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</si>
  <si>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</si>
  <si>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</si>
  <si>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</si>
  <si>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</si>
  <si>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</si>
  <si>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</si>
  <si>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</si>
  <si>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</si>
  <si>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</si>
  <si>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</si>
  <si>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</si>
  <si>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</si>
  <si>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</si>
  <si>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</si>
  <si>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</si>
  <si>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</si>
  <si>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</si>
  <si>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</si>
  <si>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</si>
  <si>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</si>
  <si>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</si>
  <si>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</si>
  <si>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</si>
  <si>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</si>
  <si>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</si>
  <si>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</si>
  <si>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</si>
  <si>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</si>
  <si>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</si>
  <si>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</si>
  <si>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</si>
  <si>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</si>
  <si>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</si>
  <si>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</si>
  <si>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</si>
  <si>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</si>
  <si>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</si>
  <si>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</si>
  <si>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</si>
  <si>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</si>
  <si>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</si>
  <si>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</si>
  <si>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</si>
  <si>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</si>
  <si>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</si>
  <si>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</si>
  <si>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</si>
  <si>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</si>
  <si>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</si>
  <si>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</si>
  <si>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</si>
  <si>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</si>
  <si>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</si>
  <si>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</si>
  <si>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</si>
  <si>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</si>
  <si>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</si>
  <si>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</si>
  <si>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</si>
  <si>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</si>
  <si>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</si>
  <si>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</si>
  <si>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</si>
  <si>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</si>
  <si>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</si>
  <si>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</si>
  <si>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</si>
  <si>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</si>
  <si>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</si>
  <si>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</si>
  <si>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</si>
  <si>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</si>
  <si>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</si>
  <si>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</si>
  <si>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</si>
  <si>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</si>
  <si>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</si>
  <si>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</si>
  <si>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</si>
  <si>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</si>
  <si>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</si>
  <si>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</si>
  <si>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</si>
  <si>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</si>
  <si>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</si>
  <si>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</si>
  <si>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</si>
  <si>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</si>
  <si>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</si>
  <si>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</si>
  <si>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</si>
  <si>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</si>
  <si>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</si>
  <si>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</si>
  <si>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</si>
  <si>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</si>
  <si>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</si>
  <si>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</si>
  <si>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</si>
  <si>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</si>
  <si>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</si>
  <si>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</si>
  <si>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</si>
  <si>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</si>
  <si>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</si>
  <si>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</si>
  <si>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</si>
  <si>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</si>
  <si>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</si>
  <si>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</si>
  <si>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</si>
  <si>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</si>
  <si>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</si>
  <si>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</si>
  <si>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</si>
  <si>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</si>
  <si>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</si>
  <si>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</si>
  <si>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</si>
  <si>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</si>
  <si>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</si>
  <si>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</si>
  <si>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</si>
  <si>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</si>
  <si>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</si>
  <si>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</si>
  <si>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</si>
  <si>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</si>
  <si>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</si>
  <si>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</si>
  <si>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</si>
  <si>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</si>
  <si>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</si>
  <si>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</si>
  <si>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</si>
  <si>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</si>
  <si>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</si>
  <si>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</si>
  <si>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</si>
  <si>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</si>
  <si>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</si>
  <si>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</si>
  <si>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</si>
  <si>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</si>
  <si>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</si>
  <si>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</si>
  <si>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</si>
  <si>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</si>
  <si>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</si>
  <si>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</si>
  <si>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</si>
  <si>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</si>
  <si>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</si>
  <si>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</si>
  <si>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</si>
  <si>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</si>
  <si>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</si>
  <si>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</si>
  <si>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</si>
  <si>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</si>
  <si>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</si>
  <si>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</si>
  <si>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</si>
  <si>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</si>
  <si>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</si>
  <si>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</si>
  <si>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</si>
  <si>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</si>
  <si>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</si>
  <si>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</si>
  <si>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</si>
  <si>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</si>
  <si>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</si>
  <si>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</si>
  <si>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</si>
  <si>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</si>
  <si>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</si>
  <si>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</si>
  <si>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</si>
  <si>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</si>
  <si>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</si>
  <si>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</si>
  <si>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</si>
  <si>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</si>
  <si>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</si>
  <si>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</si>
  <si>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</si>
  <si>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</si>
  <si>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</si>
  <si>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</si>
  <si>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</si>
  <si>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</si>
  <si>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</si>
  <si>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</si>
  <si>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</si>
  <si>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</si>
  <si>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</si>
  <si>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</si>
  <si>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</si>
  <si>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</si>
  <si>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</si>
  <si>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</si>
  <si>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</si>
  <si>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</si>
  <si>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</si>
  <si>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</si>
  <si>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</si>
  <si>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</si>
  <si>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</si>
  <si>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</si>
  <si>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</si>
  <si>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</si>
  <si>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</si>
  <si>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</si>
  <si>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</si>
  <si>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</si>
  <si>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</si>
  <si>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</si>
  <si>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</si>
  <si>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</si>
  <si>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</si>
  <si>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</si>
  <si>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</si>
  <si>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</si>
  <si>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</si>
  <si>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</si>
  <si>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</si>
  <si>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</si>
  <si>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</si>
  <si>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</si>
  <si>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</si>
  <si>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</si>
  <si>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</si>
  <si>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</si>
  <si>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</si>
  <si>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</si>
  <si>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</si>
  <si>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</si>
  <si>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</si>
  <si>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</si>
  <si>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</si>
  <si>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</si>
  <si>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</si>
  <si>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</si>
  <si>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</si>
  <si>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</si>
  <si>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</si>
  <si>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</si>
  <si>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</si>
  <si>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</si>
  <si>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</si>
  <si>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</si>
  <si>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</si>
  <si>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</si>
  <si>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</si>
  <si>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</si>
  <si>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</si>
  <si>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</si>
  <si>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</si>
  <si>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</si>
  <si>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</si>
  <si>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</si>
  <si>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</si>
  <si>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</si>
  <si>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</si>
  <si>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</si>
  <si>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</si>
  <si>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</si>
  <si>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</si>
  <si>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</si>
  <si>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</si>
  <si>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</si>
  <si>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</si>
  <si>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</si>
  <si>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</si>
  <si>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</si>
  <si>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</si>
  <si>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</si>
  <si>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</si>
  <si>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</si>
  <si>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</si>
  <si>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</si>
  <si>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</si>
  <si>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</si>
  <si>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</si>
  <si>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</si>
  <si>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</si>
  <si>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</si>
  <si>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</si>
  <si>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</si>
  <si>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</si>
  <si>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</si>
  <si>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</si>
  <si>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</si>
  <si>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</si>
  <si>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</si>
  <si>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</si>
  <si>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</si>
  <si>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</si>
  <si>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</si>
  <si>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</si>
  <si>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</si>
  <si>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</si>
  <si>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</si>
  <si>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</si>
  <si>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</si>
  <si>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</si>
  <si>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</si>
  <si>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</si>
  <si>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</si>
  <si>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</si>
  <si>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</si>
  <si>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</si>
  <si>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</si>
  <si>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</si>
  <si>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</si>
  <si>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</si>
  <si>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</si>
  <si>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</si>
  <si>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</si>
  <si>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</si>
  <si>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</si>
  <si>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</si>
  <si>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</si>
  <si>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</si>
  <si>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</si>
  <si>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</si>
  <si>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</si>
  <si>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</si>
  <si>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</si>
  <si>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</si>
  <si>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</si>
  <si>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</si>
  <si>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</si>
  <si>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</si>
  <si>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</si>
  <si>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</si>
  <si>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</si>
  <si>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</si>
  <si>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</si>
  <si>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</si>
  <si>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</si>
  <si>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</si>
  <si>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</si>
  <si>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</si>
  <si>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</si>
  <si>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</si>
  <si>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</si>
  <si>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</si>
  <si>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</si>
  <si>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</si>
  <si>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</si>
  <si>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</si>
  <si>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</si>
  <si>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</si>
  <si>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</si>
  <si>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</si>
  <si>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</si>
  <si>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</si>
  <si>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</si>
  <si>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</si>
  <si>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</si>
  <si>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</si>
  <si>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</si>
  <si>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</si>
  <si>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</si>
  <si>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</si>
  <si>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</si>
  <si>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</si>
  <si>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</si>
  <si>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</si>
  <si>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</si>
  <si>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</si>
  <si>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</si>
  <si>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</si>
  <si>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</si>
  <si>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</si>
  <si>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</si>
  <si>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</si>
  <si>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</si>
  <si>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</si>
  <si>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</si>
  <si>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</si>
  <si>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</si>
  <si>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</si>
  <si>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</si>
  <si>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</si>
  <si>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</si>
  <si>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</si>
  <si>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</si>
  <si>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</si>
  <si>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</si>
  <si>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</si>
  <si>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</si>
  <si>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</si>
  <si>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</si>
  <si>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</si>
  <si>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</si>
  <si>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</si>
  <si>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</si>
  <si>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</si>
  <si>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</si>
  <si>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</si>
  <si>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</si>
  <si>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</si>
  <si>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</si>
  <si>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</si>
  <si>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</si>
  <si>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</si>
  <si>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</si>
  <si>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</si>
  <si>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</si>
  <si>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</si>
  <si>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</si>
  <si>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</si>
  <si>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</si>
  <si>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</si>
  <si>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</si>
  <si>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</si>
  <si>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</si>
  <si>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</si>
  <si>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</si>
  <si>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</si>
  <si>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</si>
  <si>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</si>
  <si>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</si>
  <si>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</si>
  <si>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</si>
  <si>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</si>
  <si>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</si>
  <si>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</si>
  <si>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</si>
  <si>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</si>
  <si>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</si>
  <si>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</si>
  <si>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</si>
  <si>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</si>
  <si>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</si>
  <si>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</si>
  <si>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</si>
  <si>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</si>
  <si>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</si>
  <si>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</si>
  <si>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</si>
  <si>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</si>
  <si>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</si>
  <si>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</si>
  <si>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</si>
  <si>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</si>
  <si>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</si>
  <si>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</si>
  <si>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</si>
  <si>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</si>
  <si>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</si>
  <si>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</si>
  <si>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</si>
  <si>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</si>
  <si>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</si>
  <si>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</si>
  <si>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</si>
  <si>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</si>
  <si>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</si>
  <si>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</si>
  <si>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</si>
  <si>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</si>
  <si>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</si>
  <si>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</si>
  <si>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</si>
  <si>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</si>
  <si>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</si>
  <si>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</si>
  <si>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</si>
  <si>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</si>
  <si>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</si>
  <si>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</si>
  <si>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</si>
  <si>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</si>
  <si>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</si>
  <si>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</si>
  <si>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</si>
  <si>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</si>
  <si>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</si>
  <si>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</si>
  <si>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</si>
  <si>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</si>
  <si>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</si>
  <si>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</si>
  <si>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</si>
  <si>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</si>
  <si>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</si>
  <si>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</si>
  <si>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</si>
  <si>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</si>
  <si>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</si>
  <si>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</si>
  <si>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</si>
  <si>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</si>
  <si>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</si>
  <si>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</si>
  <si>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</si>
  <si>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</si>
  <si>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</si>
  <si>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</si>
  <si>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</si>
  <si>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</si>
  <si>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</si>
  <si>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</si>
  <si>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</si>
  <si>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</si>
  <si>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</si>
  <si>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</si>
  <si>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</si>
  <si>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</si>
  <si>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</si>
  <si>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</si>
  <si>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</si>
  <si>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</si>
  <si>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</si>
  <si>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</si>
  <si>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</si>
  <si>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</si>
  <si>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</si>
  <si>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</si>
  <si>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</si>
  <si>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</si>
  <si>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</si>
  <si>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</si>
  <si>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</si>
  <si>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</si>
  <si>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</si>
  <si>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</si>
  <si>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</si>
  <si>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</si>
  <si>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</si>
  <si>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</si>
  <si>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</si>
  <si>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</si>
  <si>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</si>
  <si>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</si>
  <si>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</si>
  <si>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</si>
  <si>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</si>
  <si>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</si>
  <si>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</si>
  <si>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</si>
  <si>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</si>
  <si>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</si>
  <si>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</si>
  <si>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</si>
  <si>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</si>
  <si>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</si>
  <si>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</si>
  <si>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</si>
  <si>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</si>
  <si>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</si>
  <si>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</si>
  <si>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</si>
  <si>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</si>
  <si>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</si>
  <si>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</si>
  <si>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</si>
  <si>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</si>
  <si>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</si>
  <si>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</si>
  <si>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</si>
  <si>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</si>
  <si>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</si>
  <si>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</si>
  <si>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</si>
  <si>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</si>
  <si>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</si>
  <si>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</si>
  <si>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</si>
  <si>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</si>
  <si>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</si>
  <si>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</si>
  <si>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</si>
  <si>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</si>
  <si>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</si>
  <si>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</si>
  <si>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</si>
  <si>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</si>
  <si>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</si>
  <si>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</si>
  <si>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</si>
  <si>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</si>
  <si>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</si>
  <si>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</si>
  <si>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</si>
  <si>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</si>
  <si>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</si>
  <si>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</si>
  <si>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</si>
  <si>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</si>
  <si>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</si>
  <si>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</si>
  <si>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</si>
  <si>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</si>
  <si>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</si>
  <si>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</si>
  <si>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</si>
  <si>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</si>
  <si>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</si>
  <si>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</si>
  <si>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</si>
  <si>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</si>
  <si>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</si>
  <si>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</si>
  <si>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</si>
  <si>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</si>
  <si>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</si>
  <si>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</si>
  <si>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</si>
  <si>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</si>
  <si>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</si>
  <si>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</si>
  <si>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</si>
  <si>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</si>
  <si>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</si>
  <si>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</si>
  <si>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</si>
  <si>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</si>
  <si>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</si>
  <si>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</si>
  <si>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</si>
  <si>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</si>
  <si>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</si>
  <si>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</si>
  <si>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</si>
  <si>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</si>
  <si>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</si>
  <si>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</si>
  <si>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</si>
  <si>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</si>
  <si>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</si>
  <si>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</si>
  <si>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</si>
  <si>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</si>
  <si>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</si>
  <si>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</si>
  <si>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</si>
  <si>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</si>
  <si>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</si>
  <si>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</si>
  <si>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</si>
  <si>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</si>
  <si>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</si>
  <si>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</si>
  <si>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</si>
  <si>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</si>
  <si>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</si>
  <si>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</si>
  <si>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</si>
  <si>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</si>
  <si>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</si>
  <si>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</si>
  <si>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</si>
  <si>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</si>
  <si>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</si>
  <si>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</si>
  <si>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</si>
  <si>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</si>
  <si>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</si>
  <si>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</si>
  <si>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</si>
  <si>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</si>
  <si>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</si>
  <si>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</si>
  <si>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</si>
  <si>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</si>
  <si>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</si>
  <si>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</si>
  <si>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</si>
  <si>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</si>
  <si>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</si>
  <si>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</si>
  <si>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</si>
  <si>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</si>
  <si>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</si>
  <si>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</si>
  <si>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</si>
  <si>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</si>
  <si>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</si>
  <si>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</si>
  <si>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</si>
  <si>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</si>
  <si>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</si>
  <si>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</si>
  <si>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</si>
  <si>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</si>
  <si>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</si>
  <si>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</si>
  <si>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</si>
  <si>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</si>
  <si>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</si>
  <si>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</si>
  <si>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</si>
  <si>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</si>
  <si>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</si>
  <si>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</si>
  <si>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</si>
  <si>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</si>
  <si>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</si>
  <si>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</si>
  <si>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</si>
  <si>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</si>
  <si>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</si>
  <si>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</si>
  <si>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</si>
  <si>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</si>
  <si>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</si>
  <si>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</si>
  <si>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</si>
  <si>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</si>
  <si>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</si>
  <si>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</si>
  <si>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</si>
  <si>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</si>
  <si>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</si>
  <si>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</si>
  <si>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</si>
  <si>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</si>
  <si>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</si>
  <si>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</si>
  <si>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</si>
  <si>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</si>
  <si>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</si>
  <si>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</si>
  <si>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</si>
  <si>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</si>
  <si>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</si>
  <si>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</si>
  <si>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</si>
  <si>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</si>
  <si>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</si>
  <si>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</si>
  <si>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</si>
  <si>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</si>
  <si>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</si>
  <si>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</si>
  <si>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</si>
  <si>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</si>
  <si>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</si>
  <si>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</si>
  <si>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</si>
  <si>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</si>
  <si>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</si>
  <si>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</si>
  <si>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</si>
  <si>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</si>
  <si>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</si>
  <si>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</si>
  <si>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</si>
  <si>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</si>
  <si>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</si>
  <si>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</si>
  <si>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</si>
  <si>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</si>
  <si>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</si>
  <si>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</si>
  <si>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</si>
  <si>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</si>
  <si>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</si>
  <si>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</si>
  <si>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</si>
  <si>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</si>
  <si>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</si>
  <si>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</si>
  <si>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</si>
  <si>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</si>
  <si>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</si>
  <si>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</si>
  <si>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</si>
  <si>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</si>
  <si>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</si>
  <si>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</si>
  <si>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</si>
  <si>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</si>
  <si>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</si>
  <si>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</si>
  <si>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</si>
  <si>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</si>
  <si>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</si>
  <si>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</si>
  <si>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</si>
  <si>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</si>
  <si>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</si>
  <si>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</si>
  <si>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</si>
  <si>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</si>
  <si>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</si>
  <si>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</si>
  <si>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</si>
  <si>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</si>
  <si>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</si>
  <si>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</si>
  <si>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</si>
  <si>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</si>
  <si>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</si>
  <si>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</si>
  <si>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</si>
  <si>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</si>
  <si>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</si>
  <si>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</si>
  <si>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</si>
  <si>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</si>
  <si>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</si>
  <si>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</si>
  <si>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</si>
  <si>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</si>
  <si>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</si>
  <si>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</si>
  <si>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</si>
  <si>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</si>
  <si>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</si>
  <si>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</si>
  <si>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</si>
  <si>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</si>
  <si>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</si>
  <si>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</si>
  <si>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</si>
  <si>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</si>
  <si>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</si>
  <si>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</si>
  <si>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</si>
  <si>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</si>
  <si>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</si>
  <si>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</si>
  <si>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</si>
  <si>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</si>
  <si>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</si>
  <si>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</si>
  <si>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</si>
  <si>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</si>
  <si>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</si>
  <si>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</si>
  <si>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</si>
  <si>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</si>
  <si>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</si>
  <si>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</si>
  <si>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</si>
  <si>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</si>
  <si>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</si>
  <si>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</si>
  <si>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</si>
  <si>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</si>
  <si>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</si>
  <si>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</si>
  <si>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</si>
  <si>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</si>
  <si>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</si>
  <si>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</si>
  <si>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</si>
  <si>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</si>
  <si>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</si>
  <si>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</si>
  <si>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</si>
  <si>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</si>
  <si>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</si>
  <si>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</si>
  <si>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</si>
  <si>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</si>
  <si>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</si>
  <si>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</si>
  <si>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</si>
  <si>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</si>
  <si>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</si>
  <si>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</si>
  <si>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</si>
  <si>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</si>
  <si>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</si>
  <si>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</si>
  <si>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</si>
  <si>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</si>
  <si>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</si>
  <si>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</si>
  <si>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</si>
  <si>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</si>
  <si>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</si>
  <si>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</si>
  <si>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</si>
  <si>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</si>
  <si>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</si>
  <si>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</si>
  <si>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</si>
  <si>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</si>
  <si>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</si>
  <si>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</si>
  <si>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</si>
  <si>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</si>
  <si>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</si>
  <si>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</si>
  <si>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</si>
  <si>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</si>
  <si>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</si>
  <si>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</si>
  <si>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</si>
  <si>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</si>
  <si>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</si>
  <si>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</si>
  <si>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</si>
  <si>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</si>
  <si>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</si>
  <si>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</si>
  <si>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</si>
  <si>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</si>
  <si>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</si>
  <si>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</si>
  <si>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</si>
  <si>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</si>
  <si>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</si>
  <si>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</si>
  <si>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</si>
  <si>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</si>
  <si>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</si>
  <si>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</si>
  <si>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</si>
  <si>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</si>
  <si>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</si>
  <si>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</si>
  <si>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</si>
  <si>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</si>
  <si>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</si>
  <si>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</si>
  <si>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</si>
  <si>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</si>
  <si>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</si>
  <si>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</si>
  <si>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</si>
  <si>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</si>
  <si>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</si>
  <si>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</si>
  <si>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</si>
  <si>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</si>
  <si>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</si>
  <si>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</si>
  <si>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</si>
  <si>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</si>
  <si>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</si>
  <si>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</si>
  <si>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</si>
  <si>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</si>
  <si>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</si>
  <si>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</si>
  <si>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</si>
  <si>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</si>
  <si>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</si>
  <si>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</si>
  <si>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</si>
  <si>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</si>
  <si>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</si>
  <si>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</si>
  <si>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</si>
  <si>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</si>
  <si>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</si>
  <si>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</si>
  <si>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</si>
  <si>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</si>
  <si>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</si>
  <si>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</si>
  <si>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</si>
  <si>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</si>
  <si>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</si>
  <si>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</si>
  <si>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</si>
  <si>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</si>
  <si>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</si>
  <si>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</si>
  <si>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</si>
  <si>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</si>
  <si>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</si>
  <si>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</si>
  <si>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</si>
  <si>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</si>
  <si>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</si>
  <si>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</si>
  <si>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</si>
  <si>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</si>
  <si>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</si>
  <si>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</si>
  <si>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</si>
  <si>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</si>
  <si>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</si>
  <si>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</si>
  <si>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</si>
  <si>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</si>
  <si>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</si>
  <si>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</si>
  <si>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</si>
  <si>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</si>
  <si>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</si>
  <si>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</si>
  <si>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</si>
  <si>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</si>
  <si>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</si>
  <si>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</si>
  <si>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</si>
  <si>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</si>
  <si>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</si>
  <si>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</si>
  <si>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</si>
  <si>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</si>
  <si>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</si>
  <si>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</si>
  <si>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</si>
  <si>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</si>
  <si>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</si>
  <si>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</si>
  <si>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</si>
  <si>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</si>
  <si>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</si>
  <si>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</si>
  <si>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</si>
  <si>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</si>
  <si>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</si>
  <si>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</si>
  <si>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</si>
  <si>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</si>
  <si>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</si>
  <si>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</si>
  <si>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</si>
  <si>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</si>
  <si>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</si>
  <si>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</si>
  <si>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</si>
  <si>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</si>
  <si>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</si>
  <si>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</si>
  <si>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</si>
  <si>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</si>
  <si>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</si>
  <si>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</si>
  <si>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</si>
  <si>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</si>
  <si>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</si>
  <si>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</si>
  <si>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</si>
  <si>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</si>
  <si>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</si>
  <si>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</si>
  <si>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</si>
  <si>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</si>
  <si>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</si>
  <si>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</si>
  <si>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</si>
  <si>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</si>
  <si>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</si>
  <si>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</si>
  <si>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</si>
  <si>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</si>
  <si>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</si>
  <si>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</si>
  <si>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</si>
  <si>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</si>
  <si>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</si>
  <si>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</si>
  <si>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</si>
  <si>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</si>
  <si>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</si>
  <si>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</si>
  <si>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</si>
  <si>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</si>
  <si>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</si>
  <si>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</si>
  <si>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</si>
  <si>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</si>
  <si>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</si>
  <si>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</si>
  <si>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</si>
  <si>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</si>
  <si>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</si>
  <si>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</si>
  <si>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</si>
  <si>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</si>
  <si>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</si>
  <si>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</si>
  <si>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</si>
  <si>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</si>
  <si>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</si>
  <si>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</si>
  <si>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</si>
  <si>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</si>
  <si>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</si>
  <si>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</si>
  <si>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</si>
  <si>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</si>
  <si>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</si>
  <si>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</si>
  <si>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</si>
  <si>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</si>
  <si>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</si>
  <si>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</si>
  <si>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</si>
  <si>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</si>
  <si>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</si>
  <si>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</si>
  <si>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</si>
  <si>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</si>
  <si>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</si>
  <si>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</si>
  <si>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</si>
  <si>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</si>
  <si>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</si>
  <si>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</si>
  <si>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</si>
  <si>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</si>
  <si>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</si>
  <si>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</si>
  <si>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</si>
  <si>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</si>
  <si>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</si>
  <si>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</si>
  <si>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</si>
  <si>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</si>
  <si>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</si>
  <si>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</si>
  <si>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</si>
  <si>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</si>
  <si>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</si>
  <si>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</si>
  <si>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</si>
  <si>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</si>
  <si>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</si>
  <si>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</si>
  <si>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</si>
  <si>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</si>
  <si>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</si>
  <si>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</si>
  <si>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</si>
  <si>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</si>
  <si>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</si>
  <si>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</si>
  <si>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</si>
  <si>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</si>
  <si>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</si>
  <si>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</si>
  <si>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</si>
  <si>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</si>
  <si>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</si>
  <si>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</si>
  <si>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</si>
  <si>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</si>
  <si>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</si>
  <si>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</si>
  <si>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</si>
  <si>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</si>
  <si>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</si>
  <si>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</si>
  <si>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</si>
  <si>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</si>
  <si>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</si>
  <si>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</si>
  <si>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</si>
  <si>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</si>
  <si>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</si>
  <si>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</si>
  <si>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</si>
  <si>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</si>
  <si>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</si>
  <si>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</si>
  <si>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</si>
  <si>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</si>
  <si>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</si>
  <si>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</si>
  <si>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</si>
  <si>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</si>
  <si>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</si>
  <si>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</si>
  <si>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</si>
  <si>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</si>
  <si>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</si>
  <si>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</si>
  <si>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</si>
  <si>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</si>
  <si>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</si>
  <si>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</si>
  <si>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</si>
  <si>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</si>
  <si>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</si>
  <si>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</si>
  <si>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</si>
  <si>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</si>
  <si>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</si>
  <si>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</si>
  <si>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</si>
  <si>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</si>
  <si>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</si>
  <si>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</si>
  <si>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</si>
  <si>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</si>
  <si>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</si>
  <si>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</si>
  <si>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</si>
  <si>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</si>
  <si>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</si>
  <si>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</si>
  <si>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</si>
  <si>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</si>
  <si>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</si>
  <si>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</si>
  <si>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</si>
  <si>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</si>
  <si>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</si>
  <si>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</si>
  <si>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</si>
  <si>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</si>
  <si>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</si>
  <si>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</si>
  <si>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</si>
  <si>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</si>
  <si>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</si>
  <si>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</si>
  <si>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</si>
  <si>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</si>
  <si>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</si>
  <si>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</si>
  <si>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</si>
  <si>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</si>
  <si>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</si>
  <si>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</si>
  <si>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</si>
  <si>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</si>
  <si>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</si>
  <si>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</si>
  <si>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</si>
  <si>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</si>
  <si>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</si>
  <si>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</si>
  <si>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</si>
  <si>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</si>
  <si>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</si>
  <si>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</si>
  <si>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</si>
  <si>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</si>
  <si>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</si>
  <si>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</si>
  <si>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</si>
  <si>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</si>
  <si>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</si>
  <si>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</si>
  <si>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</si>
  <si>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</si>
  <si>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</si>
  <si>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</si>
  <si>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</si>
  <si>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</si>
  <si>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</si>
  <si>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</si>
  <si>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</si>
  <si>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</si>
  <si>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</si>
  <si>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</si>
  <si>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</si>
  <si>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</si>
  <si>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</si>
  <si>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</si>
  <si>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</si>
  <si>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</si>
  <si>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</si>
  <si>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</si>
  <si>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</si>
  <si>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</si>
  <si>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</si>
  <si>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</si>
  <si>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</si>
  <si>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</si>
  <si>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</si>
  <si>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</si>
  <si>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</si>
  <si>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</si>
  <si>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</si>
  <si>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</si>
  <si>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</si>
  <si>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</si>
  <si>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</si>
  <si>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</si>
  <si>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</si>
  <si>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</si>
  <si>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</si>
  <si>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</si>
  <si>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</si>
  <si>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</si>
  <si>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</si>
  <si>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</si>
  <si>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</si>
  <si>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</si>
  <si>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</si>
  <si>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</si>
  <si>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</si>
  <si>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</si>
  <si>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</si>
  <si>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</si>
  <si>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</si>
  <si>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</si>
  <si>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</si>
  <si>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</si>
  <si>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</si>
  <si>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</si>
  <si>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</si>
  <si>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</si>
  <si>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</si>
  <si>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</si>
  <si>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</si>
  <si>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</si>
  <si>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</si>
  <si>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</si>
  <si>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</si>
  <si>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</si>
  <si>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</si>
  <si>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</si>
  <si>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</si>
  <si>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</si>
  <si>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</si>
  <si>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</si>
  <si>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</si>
  <si>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</si>
  <si>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</si>
  <si>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</si>
  <si>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</si>
  <si>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</si>
  <si>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</si>
  <si>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</si>
  <si>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</si>
  <si>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</si>
  <si>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</si>
  <si>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</si>
  <si>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</si>
  <si>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</si>
  <si>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</si>
  <si>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</si>
  <si>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</si>
  <si>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</si>
  <si>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</si>
  <si>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</si>
  <si>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</si>
  <si>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</si>
  <si>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</si>
  <si>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</si>
  <si>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</si>
  <si>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</si>
  <si>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</si>
  <si>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</si>
  <si>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</si>
  <si>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</si>
  <si>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</si>
  <si>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</si>
  <si>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</si>
  <si>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</si>
  <si>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</si>
  <si>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</si>
  <si>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</si>
  <si>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</si>
  <si>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</si>
  <si>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</si>
  <si>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</si>
  <si>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</si>
  <si>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</si>
  <si>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</si>
  <si>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</si>
  <si>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</si>
  <si>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</si>
  <si>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</si>
  <si>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</si>
  <si>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</si>
  <si>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</si>
  <si>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</si>
  <si>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</si>
  <si>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</si>
  <si>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</si>
  <si>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</si>
  <si>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</si>
  <si>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</si>
  <si>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</si>
  <si>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</si>
  <si>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</si>
  <si>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</si>
  <si>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</si>
  <si>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</si>
  <si>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</si>
  <si>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</si>
  <si>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</si>
  <si>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</si>
  <si>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</si>
  <si>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</si>
  <si>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</si>
  <si>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</si>
  <si>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</si>
  <si>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</si>
  <si>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</si>
  <si>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</si>
  <si>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</si>
  <si>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</si>
  <si>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</si>
  <si>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</si>
  <si>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</si>
  <si>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</si>
  <si>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</si>
  <si>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</si>
  <si>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</si>
  <si>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</si>
  <si>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</si>
  <si>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</si>
  <si>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</si>
  <si>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</si>
  <si>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</si>
  <si>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</si>
  <si>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</si>
  <si>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</si>
  <si>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</si>
  <si>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</si>
  <si>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</si>
  <si>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</si>
  <si>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</si>
  <si>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</si>
  <si>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</si>
  <si>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</si>
  <si>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</si>
  <si>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</si>
  <si>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</si>
  <si>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</si>
  <si>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</si>
  <si>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</si>
  <si>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</si>
  <si>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</si>
  <si>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</si>
  <si>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</si>
  <si>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</si>
  <si>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</si>
  <si>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</si>
  <si>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</si>
  <si>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</si>
  <si>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</si>
  <si>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</si>
  <si>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</si>
  <si>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</si>
  <si>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</si>
  <si>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</si>
  <si>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</si>
  <si>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</si>
  <si>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</si>
  <si>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</si>
  <si>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</si>
  <si>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</si>
  <si>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</si>
  <si>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</si>
  <si>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</si>
  <si>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</si>
  <si>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</si>
  <si>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</si>
  <si>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</si>
  <si>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</si>
  <si>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</si>
  <si>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</si>
  <si>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</si>
  <si>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</si>
  <si>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</si>
  <si>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</si>
  <si>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</si>
  <si>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</si>
  <si>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</si>
  <si>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</si>
  <si>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</si>
  <si>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</si>
  <si>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</si>
  <si>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</si>
  <si>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</si>
  <si>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</si>
  <si>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</si>
  <si>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</si>
  <si>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</si>
  <si>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</si>
  <si>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</si>
  <si>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</si>
  <si>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</si>
  <si>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</si>
  <si>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</si>
  <si>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</si>
  <si>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</si>
  <si>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</si>
  <si>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</si>
  <si>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</si>
  <si>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</si>
  <si>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</si>
  <si>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</si>
  <si>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</si>
  <si>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</si>
  <si>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</si>
  <si>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</si>
  <si>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</si>
  <si>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</si>
  <si>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</si>
  <si>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</si>
  <si>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</si>
  <si>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</si>
  <si>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</si>
  <si>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</si>
  <si>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</si>
  <si>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</si>
  <si>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</si>
  <si>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</si>
  <si>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</si>
  <si>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</si>
  <si>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</si>
  <si>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</si>
  <si>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</si>
  <si>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</si>
  <si>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</si>
  <si>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</si>
  <si>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</si>
  <si>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</si>
  <si>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</si>
  <si>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</si>
  <si>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</si>
  <si>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</si>
  <si>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</si>
  <si>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</si>
  <si>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</si>
  <si>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</si>
  <si>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</si>
  <si>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</si>
  <si>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</si>
  <si>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</si>
  <si>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</si>
  <si>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</si>
  <si>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</si>
  <si>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</si>
  <si>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</si>
  <si>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</si>
  <si>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</si>
  <si>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</si>
  <si>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</si>
  <si>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</si>
  <si>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</si>
  <si>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</si>
  <si>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</si>
  <si>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</si>
  <si>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</si>
  <si>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</si>
  <si>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</si>
  <si>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</si>
  <si>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</si>
  <si>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</si>
  <si>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</si>
  <si>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</si>
  <si>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</si>
  <si>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</si>
  <si>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</si>
  <si>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</si>
  <si>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</si>
  <si>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</si>
  <si>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labels</t>
  </si>
  <si>
    <t>definitions/rules for booking</t>
  </si>
  <si>
    <t>Shared, 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</si>
  <si>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</si>
  <si>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</si>
  <si>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</si>
  <si>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</si>
  <si>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</si>
  <si>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</si>
  <si>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</si>
  <si>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</si>
  <si>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</si>
  <si>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</si>
  <si>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</si>
  <si>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</si>
  <si>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</si>
  <si>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</si>
  <si>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</si>
  <si>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</si>
  <si>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</si>
  <si>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</si>
  <si>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</si>
  <si>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</si>
  <si>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</si>
  <si>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</si>
  <si>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</si>
  <si>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</si>
  <si>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</si>
  <si>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</si>
  <si>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</si>
  <si>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</si>
  <si>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</si>
  <si>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</si>
  <si>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</si>
  <si>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</si>
  <si>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</si>
  <si>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</si>
  <si>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</si>
  <si>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</si>
  <si>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</si>
  <si>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</si>
  <si>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</si>
  <si>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</si>
  <si>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</si>
  <si>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</si>
  <si>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</si>
  <si>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</si>
  <si>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</si>
  <si>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</si>
  <si>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</si>
  <si>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</si>
  <si>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</si>
  <si>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</si>
  <si>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</si>
  <si>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</si>
  <si>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</si>
  <si>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</si>
  <si>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</si>
  <si>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</si>
  <si>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</si>
  <si>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</si>
  <si>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</si>
  <si>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</si>
  <si>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</si>
  <si>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</si>
  <si>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</si>
  <si>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</si>
  <si>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</si>
  <si>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</si>
  <si>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</si>
  <si>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</si>
  <si>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</si>
  <si>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</si>
  <si>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</si>
  <si>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</si>
  <si>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</si>
  <si>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</si>
  <si>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</si>
  <si>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</si>
  <si>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</si>
  <si>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</si>
  <si>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</si>
  <si>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</si>
  <si>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</si>
  <si>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</si>
  <si>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</si>
  <si>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</si>
  <si>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</si>
  <si>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</si>
  <si>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</si>
  <si>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</si>
  <si>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</si>
  <si>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</si>
  <si>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</si>
  <si>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</si>
  <si>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</si>
  <si>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</si>
  <si>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</si>
  <si>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</si>
  <si>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</si>
  <si>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</si>
  <si>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</si>
  <si>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</si>
  <si>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</si>
  <si>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</si>
  <si>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</si>
  <si>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</si>
  <si>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</si>
  <si>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</si>
  <si>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</si>
  <si>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</si>
  <si>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</si>
  <si>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</si>
  <si>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</si>
  <si>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</si>
  <si>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</si>
  <si>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</si>
  <si>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</si>
  <si>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</si>
  <si>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</si>
  <si>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</si>
  <si>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</si>
  <si>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</si>
  <si>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</si>
  <si>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</si>
  <si>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</si>
  <si>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</si>
  <si>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</si>
  <si>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</si>
  <si>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</si>
  <si>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</si>
  <si>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</si>
  <si>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</si>
  <si>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</si>
  <si>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</si>
  <si>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</si>
  <si>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</si>
  <si>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</si>
  <si>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</si>
  <si>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</si>
  <si>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</si>
  <si>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</si>
  <si>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</si>
  <si>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</si>
  <si>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</si>
  <si>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</si>
  <si>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</si>
  <si>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</si>
  <si>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</si>
  <si>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</si>
  <si>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</si>
  <si>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</si>
  <si>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</si>
  <si>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</si>
  <si>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</si>
  <si>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</si>
  <si>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</si>
  <si>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</si>
  <si>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</si>
  <si>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</si>
  <si>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</si>
  <si>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</si>
  <si>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</si>
  <si>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</si>
  <si>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</si>
  <si>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Creation of rubric?</t>
  </si>
  <si>
    <t>invoices</t>
  </si>
  <si>
    <t>Status file?</t>
  </si>
  <si>
    <t>exchange rates for multi-ccy drawings</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</si>
  <si>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</si>
  <si>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</si>
  <si>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</si>
  <si>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</si>
  <si>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</si>
  <si>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</si>
  <si>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</si>
  <si>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</si>
  <si>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</si>
  <si>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</si>
  <si>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</si>
  <si>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</si>
  <si>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</si>
  <si>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</si>
  <si>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</si>
  <si>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</si>
  <si>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</si>
  <si>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</si>
  <si>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</si>
  <si>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</si>
  <si>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</si>
  <si>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</si>
  <si>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</si>
  <si>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</si>
  <si>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</si>
  <si>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</si>
  <si>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</si>
  <si>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</si>
  <si>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</si>
  <si>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</si>
  <si>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</si>
  <si>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</si>
  <si>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</si>
  <si>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</si>
  <si>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</si>
  <si>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</si>
  <si>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</si>
  <si>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</si>
  <si>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</si>
  <si>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</si>
  <si>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</si>
  <si>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</si>
  <si>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</si>
  <si>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</si>
  <si>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</si>
  <si>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</si>
  <si>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</si>
  <si>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</si>
  <si>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</si>
  <si>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</si>
  <si>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</si>
  <si>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balance per date</t>
  </si>
  <si>
    <t>balance per ledger</t>
  </si>
  <si>
    <t>GL?</t>
  </si>
  <si>
    <t>Product Mgmt?</t>
  </si>
  <si>
    <t>with FM?</t>
  </si>
  <si>
    <t>emit accounts from reporting</t>
  </si>
  <si>
    <t>contains booking dates (today date, branch currency, ….)</t>
  </si>
  <si>
    <t>intr&amp;cost calc results before they are booked. Not really history</t>
  </si>
  <si>
    <t>Cross Border (XBR) e.d.</t>
  </si>
  <si>
    <t>omgekeerde MECT (multiple european credit transfer) per day</t>
  </si>
  <si>
    <t>booking rules engine (Milan only)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</si>
  <si>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</si>
  <si>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</si>
  <si>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</si>
  <si>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</si>
  <si>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</si>
  <si>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</si>
  <si>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</si>
  <si>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</si>
  <si>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</si>
  <si>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</si>
  <si>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</si>
  <si>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</si>
  <si>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</si>
  <si>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</si>
  <si>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</si>
  <si>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</si>
  <si>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</si>
  <si>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</si>
  <si>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</si>
  <si>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</si>
  <si>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</si>
  <si>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</si>
  <si>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</si>
  <si>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</si>
  <si>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</si>
  <si>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</si>
  <si>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</si>
  <si>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</si>
  <si>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</si>
  <si>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</si>
  <si>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</si>
  <si>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Product_Ledger</t>
  </si>
  <si>
    <t>Collateral_management</t>
  </si>
  <si>
    <t>Consumer_Loans_Engine</t>
  </si>
  <si>
    <t>Mortgages_Engine</t>
  </si>
  <si>
    <t>Savings_Engine</t>
  </si>
  <si>
    <t>Trade_Finance_Engine</t>
  </si>
  <si>
    <t>Reference_Data_Manager</t>
  </si>
  <si>
    <t>CORE</t>
  </si>
  <si>
    <t>Business_Lending_Engine</t>
  </si>
  <si>
    <t>Corporate_and_FI_Lending_Engine</t>
  </si>
  <si>
    <t>Instruction_and_Order_Management</t>
  </si>
  <si>
    <t>LBB_from_LAA (sort order)</t>
  </si>
  <si>
    <t>IFS_Module (sort order)</t>
  </si>
  <si>
    <t>Logical View</t>
  </si>
  <si>
    <t>G vs H</t>
  </si>
  <si>
    <t>LBB should be Collateral?</t>
  </si>
  <si>
    <t>Wrong module?</t>
  </si>
  <si>
    <t>In use</t>
  </si>
  <si>
    <t>Unknown</t>
  </si>
  <si>
    <t>Tables in use</t>
  </si>
  <si>
    <t>Depricated tables</t>
  </si>
  <si>
    <t>security logging</t>
  </si>
  <si>
    <t>still checked by program but without real use</t>
  </si>
  <si>
    <t>Account selection descriptions</t>
  </si>
  <si>
    <t>iffco</t>
  </si>
  <si>
    <t xml:space="preserve">sec monitoring </t>
  </si>
  <si>
    <t>not active used</t>
  </si>
  <si>
    <t>lending parameter</t>
  </si>
  <si>
    <t>not used?</t>
  </si>
  <si>
    <t>Define under CORE or AM?</t>
  </si>
  <si>
    <t>system CORE</t>
  </si>
  <si>
    <t>UNUSED</t>
  </si>
  <si>
    <t>ICNFO is CM (recon engine)</t>
  </si>
  <si>
    <t>Cust margin added to spot rate per account - borrow to invest in shares</t>
  </si>
  <si>
    <t>Securitization</t>
  </si>
  <si>
    <t>RU</t>
  </si>
  <si>
    <t>CRUD</t>
  </si>
  <si>
    <t>R</t>
  </si>
  <si>
    <t>RUD</t>
  </si>
  <si>
    <t>RD</t>
  </si>
  <si>
    <t>D</t>
  </si>
  <si>
    <t>assigns programs to batches</t>
  </si>
  <si>
    <t>U</t>
  </si>
  <si>
    <t>CRU</t>
  </si>
  <si>
    <t>C</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</si>
</sst>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465</c:v>
                </c:pt>
                <c:pt idx="1">
                  <c:v>14</c:v>
                </c:pt>
                <c:pt idx="2">
                  <c:v>11</c:v>
                </c:pt>
              </c:numCache>
            </c:numRef>
          </c:val>
        </c:ser>
        <c:firstSliceAng val="0"/>
      </c:pieChart>
    </c:plotArea>
    <c:legend>
      <c:legendPos val="b"/>
      <c:layout/>
    </c:legend>
    <c:plotVisOnly val="1"/>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706"/>
          <c:h val="0.80772183293602218"/>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59</c:v>
                </c:pt>
                <c:pt idx="1">
                  <c:v>62</c:v>
                </c:pt>
                <c:pt idx="2">
                  <c:v>66</c:v>
                </c:pt>
                <c:pt idx="3">
                  <c:v>118</c:v>
                </c:pt>
                <c:pt idx="4">
                  <c:v>69</c:v>
                </c:pt>
                <c:pt idx="5">
                  <c:v>82</c:v>
                </c:pt>
              </c:numCache>
            </c:numRef>
          </c:val>
        </c:ser>
        <c:dLbls>
          <c:showVal val="1"/>
          <c:showCatName val="1"/>
        </c:dLbls>
        <c:firstSliceAng val="0"/>
      </c:pieChart>
    </c:plotArea>
    <c:plotVisOnly val="1"/>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2</c:v>
                </c:pt>
                <c:pt idx="1">
                  <c:v>35</c:v>
                </c:pt>
                <c:pt idx="2">
                  <c:v>453</c:v>
                </c:pt>
              </c:numCache>
            </c:numRef>
          </c:val>
        </c:ser>
        <c:firstSliceAng val="0"/>
      </c:pieChart>
    </c:plotArea>
    <c:legend>
      <c:legendPos val="r"/>
      <c:layout/>
    </c:legend>
    <c:plotVisOnly val="1"/>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4</xdr:col>
      <xdr:colOff>542925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15"/>
  <sheetViews>
    <sheetView topLeftCell="A10" zoomScaleNormal="100" workbookViewId="0">
      <selection activeCell="B34" sqref="A14:B34"/>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22655</v>
      </c>
    </row>
    <row r="3" spans="1:22">
      <c r="A3" t="s">
        <v>22640</v>
      </c>
    </row>
    <row r="4" spans="1:22">
      <c r="A4" t="s">
        <v>22641</v>
      </c>
    </row>
    <row r="5" spans="1:22">
      <c r="A5" t="s">
        <v>22642</v>
      </c>
    </row>
    <row r="6" spans="1:22">
      <c r="A6" t="s">
        <v>22643</v>
      </c>
    </row>
    <row r="7" spans="1:22">
      <c r="A7" t="s">
        <v>22656</v>
      </c>
    </row>
    <row r="8" spans="1:22">
      <c r="A8" t="s">
        <v>22644</v>
      </c>
    </row>
    <row r="9" spans="1:22">
      <c r="A9" t="s">
        <v>22645</v>
      </c>
    </row>
    <row r="10" spans="1:22" ht="27.75" customHeight="1">
      <c r="A10" s="24" t="s">
        <v>22646</v>
      </c>
      <c r="B10" s="24"/>
      <c r="C10" s="24"/>
      <c r="D10" s="24"/>
      <c r="E10" s="24"/>
      <c r="F10" s="24"/>
      <c r="G10" s="24"/>
      <c r="H10" s="24"/>
      <c r="I10" s="24"/>
      <c r="J10" s="24"/>
      <c r="K10" s="24"/>
      <c r="L10" s="24"/>
      <c r="M10" s="24"/>
      <c r="N10" s="24"/>
      <c r="O10" s="24"/>
      <c r="P10" s="24"/>
      <c r="Q10" s="24"/>
      <c r="R10" s="24"/>
      <c r="S10" s="24"/>
      <c r="T10" s="24"/>
      <c r="U10" s="24"/>
      <c r="V10" s="24"/>
    </row>
    <row r="11" spans="1:22">
      <c r="A11" t="s">
        <v>22647</v>
      </c>
    </row>
    <row r="15" spans="1:22">
      <c r="A15" s="8"/>
    </row>
  </sheetData>
  <mergeCells count="1">
    <mergeCell ref="A10: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30"/>
  <sheetViews>
    <sheetView topLeftCell="A10" workbookViewId="0">
      <selection activeCell="A7" sqref="A7:XFD7"/>
    </sheetView>
  </sheetViews>
  <sheetFormatPr defaultRowHeight="15"/>
  <cols>
    <col min="1" max="1" width="39.28515625" customWidth="1"/>
    <col min="2" max="2" width="47.85546875" customWidth="1"/>
    <col min="5" max="5" width="37" customWidth="1"/>
    <col min="6" max="6" width="46.5703125" customWidth="1"/>
  </cols>
  <sheetData>
    <row r="1" spans="1:6">
      <c r="A1" s="19" t="s">
        <v>22716</v>
      </c>
      <c r="B1" s="18" t="s">
        <v>22693</v>
      </c>
      <c r="E1" s="19" t="s">
        <v>22695</v>
      </c>
      <c r="F1" s="18" t="s">
        <v>22717</v>
      </c>
    </row>
    <row r="2" spans="1:6">
      <c r="A2" s="21" t="s">
        <v>22700</v>
      </c>
      <c r="B2" s="20" t="s">
        <v>22676</v>
      </c>
      <c r="E2" s="21" t="s">
        <v>22696</v>
      </c>
      <c r="F2" s="20" t="s">
        <v>22686</v>
      </c>
    </row>
    <row r="3" spans="1:6">
      <c r="A3" s="21" t="s">
        <v>22690</v>
      </c>
      <c r="B3" s="20" t="s">
        <v>22712</v>
      </c>
      <c r="E3" s="21" t="s">
        <v>22681</v>
      </c>
      <c r="F3" s="20" t="s">
        <v>22686</v>
      </c>
    </row>
    <row r="4" spans="1:6">
      <c r="A4" s="21" t="s">
        <v>22713</v>
      </c>
      <c r="B4" s="20" t="s">
        <v>21960</v>
      </c>
      <c r="E4" s="21" t="s">
        <v>22674</v>
      </c>
      <c r="F4" s="20" t="s">
        <v>22686</v>
      </c>
    </row>
    <row r="5" spans="1:6">
      <c r="A5" s="21" t="s">
        <v>22687</v>
      </c>
      <c r="B5" s="20" t="s">
        <v>22684</v>
      </c>
      <c r="E5" s="21" t="s">
        <v>22692</v>
      </c>
      <c r="F5" s="20" t="s">
        <v>22686</v>
      </c>
    </row>
    <row r="6" spans="1:6">
      <c r="A6" s="21" t="s">
        <v>22689</v>
      </c>
      <c r="B6" s="20" t="s">
        <v>22684</v>
      </c>
      <c r="E6" s="21" t="s">
        <v>22687</v>
      </c>
      <c r="F6" s="20" t="s">
        <v>22684</v>
      </c>
    </row>
    <row r="7" spans="1:6">
      <c r="A7" s="21" t="s">
        <v>22706</v>
      </c>
      <c r="B7" s="20" t="s">
        <v>21960</v>
      </c>
      <c r="E7" s="21" t="s">
        <v>22689</v>
      </c>
      <c r="F7" s="20" t="s">
        <v>22684</v>
      </c>
    </row>
    <row r="8" spans="1:6">
      <c r="A8" s="21" t="s">
        <v>22707</v>
      </c>
      <c r="B8" s="20" t="s">
        <v>21960</v>
      </c>
      <c r="E8" s="21" t="s">
        <v>22715</v>
      </c>
      <c r="F8" s="20" t="s">
        <v>22684</v>
      </c>
    </row>
    <row r="9" spans="1:6">
      <c r="A9" s="22" t="s">
        <v>22712</v>
      </c>
      <c r="B9" s="23" t="s">
        <v>22712</v>
      </c>
      <c r="E9" s="21" t="s">
        <v>22697</v>
      </c>
      <c r="F9" s="20" t="s">
        <v>22684</v>
      </c>
    </row>
    <row r="10" spans="1:6">
      <c r="A10" s="21" t="s">
        <v>22714</v>
      </c>
      <c r="B10" s="20" t="s">
        <v>21960</v>
      </c>
      <c r="E10" s="21" t="s">
        <v>22685</v>
      </c>
      <c r="F10" s="20" t="s">
        <v>22684</v>
      </c>
    </row>
    <row r="11" spans="1:6">
      <c r="A11" s="21" t="s">
        <v>22696</v>
      </c>
      <c r="B11" s="20" t="s">
        <v>22686</v>
      </c>
      <c r="E11" s="21" t="s">
        <v>22690</v>
      </c>
      <c r="F11" s="20" t="s">
        <v>22712</v>
      </c>
    </row>
    <row r="12" spans="1:6">
      <c r="A12" s="21" t="s">
        <v>22681</v>
      </c>
      <c r="B12" s="20" t="s">
        <v>22686</v>
      </c>
      <c r="E12" s="22" t="s">
        <v>22712</v>
      </c>
      <c r="F12" s="23" t="s">
        <v>22712</v>
      </c>
    </row>
    <row r="13" spans="1:6">
      <c r="A13" s="21" t="s">
        <v>22674</v>
      </c>
      <c r="B13" s="20" t="s">
        <v>22686</v>
      </c>
      <c r="E13" s="21" t="s">
        <v>22679</v>
      </c>
      <c r="F13" s="21" t="s">
        <v>22712</v>
      </c>
    </row>
    <row r="14" spans="1:6">
      <c r="A14" s="21" t="s">
        <v>22698</v>
      </c>
      <c r="B14" s="20" t="s">
        <v>22677</v>
      </c>
      <c r="E14" s="21" t="s">
        <v>22711</v>
      </c>
      <c r="F14" s="20" t="s">
        <v>22712</v>
      </c>
    </row>
    <row r="15" spans="1:6">
      <c r="A15" s="21" t="s">
        <v>22676</v>
      </c>
      <c r="B15" s="20" t="s">
        <v>22676</v>
      </c>
      <c r="E15" s="21" t="s">
        <v>22698</v>
      </c>
      <c r="F15" s="20" t="s">
        <v>22677</v>
      </c>
    </row>
    <row r="16" spans="1:6">
      <c r="A16" s="21" t="s">
        <v>22715</v>
      </c>
      <c r="B16" s="20" t="s">
        <v>22684</v>
      </c>
      <c r="E16" s="21" t="s">
        <v>22699</v>
      </c>
      <c r="F16" s="21" t="s">
        <v>22677</v>
      </c>
    </row>
    <row r="17" spans="1:6">
      <c r="A17" s="21" t="s">
        <v>22701</v>
      </c>
      <c r="B17" s="20" t="s">
        <v>22676</v>
      </c>
      <c r="E17" s="21" t="s">
        <v>22700</v>
      </c>
      <c r="F17" s="20" t="s">
        <v>22676</v>
      </c>
    </row>
    <row r="18" spans="1:6">
      <c r="A18" s="21" t="s">
        <v>22702</v>
      </c>
      <c r="B18" s="20" t="s">
        <v>22676</v>
      </c>
      <c r="E18" s="21" t="s">
        <v>22676</v>
      </c>
      <c r="F18" s="20" t="s">
        <v>22676</v>
      </c>
    </row>
    <row r="19" spans="1:6">
      <c r="A19" s="21" t="s">
        <v>22703</v>
      </c>
      <c r="B19" s="20" t="s">
        <v>22676</v>
      </c>
      <c r="E19" s="21" t="s">
        <v>22701</v>
      </c>
      <c r="F19" s="20" t="s">
        <v>22676</v>
      </c>
    </row>
    <row r="20" spans="1:6">
      <c r="A20" s="21" t="s">
        <v>22704</v>
      </c>
      <c r="B20" s="20" t="s">
        <v>22676</v>
      </c>
      <c r="E20" s="21" t="s">
        <v>22702</v>
      </c>
      <c r="F20" s="20" t="s">
        <v>22676</v>
      </c>
    </row>
    <row r="21" spans="1:6">
      <c r="A21" s="21" t="s">
        <v>22708</v>
      </c>
      <c r="B21" s="20" t="s">
        <v>21960</v>
      </c>
      <c r="E21" s="21" t="s">
        <v>22703</v>
      </c>
      <c r="F21" s="20" t="s">
        <v>22676</v>
      </c>
    </row>
    <row r="22" spans="1:6">
      <c r="A22" s="21" t="s">
        <v>22692</v>
      </c>
      <c r="B22" s="20" t="s">
        <v>22686</v>
      </c>
      <c r="E22" s="21" t="s">
        <v>22704</v>
      </c>
      <c r="F22" s="20" t="s">
        <v>22676</v>
      </c>
    </row>
    <row r="23" spans="1:6">
      <c r="A23" s="21" t="s">
        <v>22697</v>
      </c>
      <c r="B23" s="20" t="s">
        <v>22684</v>
      </c>
      <c r="E23" s="21" t="s">
        <v>22705</v>
      </c>
      <c r="F23" s="20" t="s">
        <v>22676</v>
      </c>
    </row>
    <row r="24" spans="1:6">
      <c r="A24" s="21" t="s">
        <v>22705</v>
      </c>
      <c r="B24" s="20" t="s">
        <v>22676</v>
      </c>
      <c r="E24" s="21" t="s">
        <v>22713</v>
      </c>
      <c r="F24" s="20" t="s">
        <v>21960</v>
      </c>
    </row>
    <row r="25" spans="1:6">
      <c r="A25" s="21" t="s">
        <v>22679</v>
      </c>
      <c r="B25" s="21" t="s">
        <v>22712</v>
      </c>
      <c r="E25" s="21" t="s">
        <v>22706</v>
      </c>
      <c r="F25" s="20" t="s">
        <v>21960</v>
      </c>
    </row>
    <row r="26" spans="1:6">
      <c r="A26" s="21" t="s">
        <v>22685</v>
      </c>
      <c r="B26" s="20" t="s">
        <v>22684</v>
      </c>
      <c r="E26" s="21" t="s">
        <v>22707</v>
      </c>
      <c r="F26" s="20" t="s">
        <v>21960</v>
      </c>
    </row>
    <row r="27" spans="1:6">
      <c r="A27" s="21" t="s">
        <v>22711</v>
      </c>
      <c r="B27" s="20" t="s">
        <v>22712</v>
      </c>
      <c r="E27" s="21" t="s">
        <v>22714</v>
      </c>
      <c r="F27" s="20" t="s">
        <v>21960</v>
      </c>
    </row>
    <row r="28" spans="1:6">
      <c r="A28" s="21" t="s">
        <v>22709</v>
      </c>
      <c r="B28" s="20" t="s">
        <v>21960</v>
      </c>
      <c r="E28" s="21" t="s">
        <v>22708</v>
      </c>
      <c r="F28" s="20" t="s">
        <v>21960</v>
      </c>
    </row>
    <row r="29" spans="1:6">
      <c r="A29" s="21" t="s">
        <v>22699</v>
      </c>
      <c r="B29" s="21" t="s">
        <v>22677</v>
      </c>
      <c r="E29" s="21" t="s">
        <v>22709</v>
      </c>
      <c r="F29" s="20" t="s">
        <v>21960</v>
      </c>
    </row>
    <row r="30" spans="1:6">
      <c r="A30" s="21" t="s">
        <v>22710</v>
      </c>
      <c r="B30" s="21" t="s">
        <v>21960</v>
      </c>
      <c r="E30" s="21" t="s">
        <v>22710</v>
      </c>
      <c r="F30" s="21" t="s">
        <v>21960</v>
      </c>
    </row>
  </sheetData>
  <sortState ref="E2:F30">
    <sortCondition ref="F2:F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C5" sqref="C5"/>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General_Ledger</v>
      </c>
    </row>
    <row r="5" spans="1:3">
      <c r="A5" t="str">
        <f>'Tables info'!D6</f>
        <v>AASPL</v>
      </c>
      <c r="B5" t="str">
        <f>'Tables info'!F6</f>
        <v>General_Ledger</v>
      </c>
      <c r="C5" t="str">
        <f>'Tables info'!H6</f>
        <v>General_Ledger</v>
      </c>
    </row>
    <row r="6" spans="1:3">
      <c r="A6" t="str">
        <f>'Tables info'!D7</f>
        <v>AASPS</v>
      </c>
      <c r="B6" t="str">
        <f>'Tables info'!F7</f>
        <v>CORE</v>
      </c>
      <c r="C6" t="str">
        <f>'Tables info'!H7</f>
        <v>CORE</v>
      </c>
    </row>
    <row r="7" spans="1:3">
      <c r="A7" t="str">
        <f>'Tables info'!D8</f>
        <v>ABA1L</v>
      </c>
      <c r="B7" t="str">
        <f>'Tables info'!F8</f>
        <v>General_Ledger</v>
      </c>
      <c r="C7" t="str">
        <f>'Tables info'!H8</f>
        <v>General_Ledger</v>
      </c>
    </row>
    <row r="8" spans="1:3">
      <c r="A8" t="str">
        <f>'Tables info'!D9</f>
        <v>ABA1S</v>
      </c>
      <c r="B8" t="str">
        <f>'Tables info'!F9</f>
        <v>General_Ledger</v>
      </c>
      <c r="C8" t="str">
        <f>'Tables info'!H9</f>
        <v>General_Ledger</v>
      </c>
    </row>
    <row r="9" spans="1:3">
      <c r="A9" t="str">
        <f>'Tables info'!D10</f>
        <v>ABASL</v>
      </c>
      <c r="B9" t="str">
        <f>'Tables info'!F10</f>
        <v>General_Ledger</v>
      </c>
      <c r="C9" t="str">
        <f>'Tables info'!H10</f>
        <v>General_Ledger</v>
      </c>
    </row>
    <row r="10" spans="1:3">
      <c r="A10" t="str">
        <f>'Tables info'!D11</f>
        <v>ABASS</v>
      </c>
      <c r="B10" t="str">
        <f>'Tables info'!F11</f>
        <v>General_Ledger</v>
      </c>
      <c r="C10" t="str">
        <f>'Tables info'!H11</f>
        <v>General_Ledger</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General_Ledger</v>
      </c>
    </row>
    <row r="14" spans="1:3">
      <c r="A14" t="str">
        <f>'Tables info'!D15</f>
        <v>ABKTS</v>
      </c>
      <c r="B14" t="str">
        <f>'Tables info'!F15</f>
        <v>General_ledger</v>
      </c>
      <c r="C14" t="str">
        <f>'Tables info'!H15</f>
        <v>General_Ledger</v>
      </c>
    </row>
    <row r="15" spans="1:3">
      <c r="A15" t="str">
        <f>'Tables info'!D16</f>
        <v>ABUDL</v>
      </c>
      <c r="B15" t="str">
        <f>'Tables info'!F16</f>
        <v>General_Ledger</v>
      </c>
      <c r="C15" t="str">
        <f>'Tables info'!H16</f>
        <v>General_Ledger</v>
      </c>
    </row>
    <row r="16" spans="1:3">
      <c r="A16" t="str">
        <f>'Tables info'!D17</f>
        <v>ABUDS</v>
      </c>
      <c r="B16" t="str">
        <f>'Tables info'!F17</f>
        <v>General_ledger</v>
      </c>
      <c r="C16" t="str">
        <f>'Tables info'!H17</f>
        <v>General_Ledger</v>
      </c>
    </row>
    <row r="17" spans="1:3">
      <c r="A17" t="str">
        <f>'Tables info'!D18</f>
        <v>ACLOG</v>
      </c>
      <c r="B17" t="str">
        <f>'Tables info'!F18</f>
        <v>CORE</v>
      </c>
      <c r="C17" t="str">
        <f>'Tables info'!H18</f>
        <v>CORE</v>
      </c>
    </row>
    <row r="18" spans="1:3">
      <c r="A18" t="str">
        <f>'Tables info'!D19</f>
        <v>ACVRO</v>
      </c>
      <c r="B18" t="str">
        <f>'Tables info'!F19</f>
        <v>Reference_Data_Manager</v>
      </c>
      <c r="C18" t="str">
        <f>'Tables info'!H19</f>
        <v>CORE</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General_Ledger</v>
      </c>
    </row>
    <row r="23" spans="1:3">
      <c r="A23" t="str">
        <f>'Tables info'!D24</f>
        <v>ADLGS</v>
      </c>
      <c r="B23" t="str">
        <f>'Tables info'!F24</f>
        <v>General_ledger</v>
      </c>
      <c r="C23" t="str">
        <f>'Tables info'!H24</f>
        <v>General_Ledger</v>
      </c>
    </row>
    <row r="24" spans="1:3">
      <c r="A24" t="str">
        <f>'Tables info'!D25</f>
        <v>ADSNL</v>
      </c>
      <c r="B24" t="str">
        <f>'Tables info'!F25</f>
        <v>General_Ledger</v>
      </c>
      <c r="C24" t="str">
        <f>'Tables info'!H25</f>
        <v>General_Ledger</v>
      </c>
    </row>
    <row r="25" spans="1:3">
      <c r="A25" t="str">
        <f>'Tables info'!D26</f>
        <v>ADSNS</v>
      </c>
      <c r="B25" t="str">
        <f>'Tables info'!F26</f>
        <v>General_ledger</v>
      </c>
      <c r="C25" t="str">
        <f>'Tables info'!H26</f>
        <v>General_Ledger</v>
      </c>
    </row>
    <row r="26" spans="1:3">
      <c r="A26" t="str">
        <f>'Tables info'!D27</f>
        <v>AEVTO</v>
      </c>
      <c r="B26" t="str">
        <f>'Tables info'!F27</f>
        <v>Current_Account_Engine</v>
      </c>
      <c r="C26" t="str">
        <f>'Tables info'!H27</f>
        <v>Account_Management</v>
      </c>
    </row>
    <row r="27" spans="1:3">
      <c r="A27" t="str">
        <f>'Tables info'!D28</f>
        <v>AEXRL</v>
      </c>
      <c r="B27" t="str">
        <f>'Tables info'!F28</f>
        <v>CORE</v>
      </c>
      <c r="C27" t="str">
        <f>'Tables info'!H28</f>
        <v>CORE</v>
      </c>
    </row>
    <row r="28" spans="1:3">
      <c r="A28" t="str">
        <f>'Tables info'!D29</f>
        <v>AEXRS</v>
      </c>
      <c r="B28" t="str">
        <f>'Tables info'!F29</f>
        <v>Reference_Data_Manager</v>
      </c>
      <c r="C28" t="str">
        <f>'Tables info'!H29</f>
        <v>CORE</v>
      </c>
    </row>
    <row r="29" spans="1:3">
      <c r="A29" t="str">
        <f>'Tables info'!D30</f>
        <v>AFOLO</v>
      </c>
      <c r="B29" t="str">
        <f>'Tables info'!F30</f>
        <v>General_Ledger</v>
      </c>
      <c r="C29" t="str">
        <f>'Tables info'!H30</f>
        <v>General_Ledger</v>
      </c>
    </row>
    <row r="30" spans="1:3">
      <c r="A30" t="str">
        <f>'Tables info'!D31</f>
        <v>AGEXL</v>
      </c>
      <c r="B30" t="str">
        <f>'Tables info'!F31</f>
        <v>General_Ledger</v>
      </c>
      <c r="C30" t="str">
        <f>'Tables info'!H31</f>
        <v>General_Ledger</v>
      </c>
    </row>
    <row r="31" spans="1:3">
      <c r="A31" t="str">
        <f>'Tables info'!D32</f>
        <v>AGEXS</v>
      </c>
      <c r="B31" t="str">
        <f>'Tables info'!F32</f>
        <v>General_ledger</v>
      </c>
      <c r="C31" t="str">
        <f>'Tables info'!H32</f>
        <v>General_Ledger</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t="str">
        <f>'Tables info'!F35</f>
        <v>Reference_Data_Manager</v>
      </c>
      <c r="C34" t="str">
        <f>'Tables info'!H35</f>
        <v>CORE</v>
      </c>
    </row>
    <row r="35" spans="1:3">
      <c r="A35" t="str">
        <f>'Tables info'!D36</f>
        <v>AIBRO</v>
      </c>
      <c r="B35" t="str">
        <f>'Tables info'!F36</f>
        <v>Reference_Data_Manager</v>
      </c>
      <c r="C35" t="str">
        <f>'Tables info'!H36</f>
        <v>CORE</v>
      </c>
    </row>
    <row r="36" spans="1:3">
      <c r="A36" t="str">
        <f>'Tables info'!D37</f>
        <v>AINIO</v>
      </c>
      <c r="B36" t="str">
        <f>'Tables info'!F37</f>
        <v>Customer_Reporting</v>
      </c>
      <c r="C36" t="str">
        <f>'Tables info'!H37</f>
        <v>Account_Management</v>
      </c>
    </row>
    <row r="37" spans="1:3">
      <c r="A37" t="str">
        <f>'Tables info'!D38</f>
        <v>AINTL</v>
      </c>
      <c r="B37" t="str">
        <f>'Tables info'!F38</f>
        <v>CORE</v>
      </c>
      <c r="C37" t="str">
        <f>'Tables info'!H38</f>
        <v>CORE</v>
      </c>
    </row>
    <row r="38" spans="1:3">
      <c r="A38" t="str">
        <f>'Tables info'!D39</f>
        <v>AINTS</v>
      </c>
      <c r="B38" t="str">
        <f>'Tables info'!F39</f>
        <v>Arrangement_Management</v>
      </c>
      <c r="C38" t="str">
        <f>'Tables info'!H39</f>
        <v>CORE</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General_Ledger</v>
      </c>
    </row>
    <row r="41" spans="1:3">
      <c r="A41" t="str">
        <f>'Tables info'!D42</f>
        <v>AJSTO</v>
      </c>
      <c r="B41" t="str">
        <f>'Tables info'!F42</f>
        <v>General_Ledger</v>
      </c>
      <c r="C41" t="str">
        <f>'Tables info'!H42</f>
        <v>General_Ledger</v>
      </c>
    </row>
    <row r="42" spans="1:3">
      <c r="A42" t="str">
        <f>'Tables info'!D43</f>
        <v>ALGRL</v>
      </c>
      <c r="B42" t="str">
        <f>'Tables info'!F43</f>
        <v>General_Ledger</v>
      </c>
      <c r="C42" t="str">
        <f>'Tables info'!H43</f>
        <v>General_Ledger</v>
      </c>
    </row>
    <row r="43" spans="1:3">
      <c r="A43" t="str">
        <f>'Tables info'!D44</f>
        <v>ALGRS</v>
      </c>
      <c r="B43" t="str">
        <f>'Tables info'!F44</f>
        <v>General_ledger</v>
      </c>
      <c r="C43" t="str">
        <f>'Tables info'!H44</f>
        <v>General_Ledger</v>
      </c>
    </row>
    <row r="44" spans="1:3">
      <c r="A44" t="str">
        <f>'Tables info'!D45</f>
        <v>AMDCO</v>
      </c>
      <c r="B44" t="str">
        <f>'Tables info'!F45</f>
        <v>General_Ledger</v>
      </c>
      <c r="C44" t="str">
        <f>'Tables info'!H45</f>
        <v>General_Ledger</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General_Ledger</v>
      </c>
    </row>
    <row r="47" spans="1:3">
      <c r="A47" t="str">
        <f>'Tables info'!D48</f>
        <v>ANEUO</v>
      </c>
      <c r="B47" t="str">
        <f>'Tables info'!F48</f>
        <v>General_Ledger</v>
      </c>
      <c r="C47" t="str">
        <f>'Tables info'!H48</f>
        <v>General_Ledger</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CORE</v>
      </c>
      <c r="C50" t="str">
        <f>'Tables info'!H51</f>
        <v>CORE</v>
      </c>
    </row>
    <row r="51" spans="1:3">
      <c r="A51" t="str">
        <f>'Tables info'!D52</f>
        <v>APPNO</v>
      </c>
      <c r="B51" t="str">
        <f>'Tables info'!F52</f>
        <v>Product_Management</v>
      </c>
      <c r="C51" t="str">
        <f>'Tables info'!H52</f>
        <v>CORE</v>
      </c>
    </row>
    <row r="52" spans="1:3">
      <c r="A52" t="str">
        <f>'Tables info'!D53</f>
        <v>ARBRL</v>
      </c>
      <c r="B52" t="str">
        <f>'Tables info'!F53</f>
        <v>General_Ledger</v>
      </c>
      <c r="C52" t="str">
        <f>'Tables info'!H53</f>
        <v>General_Ledger</v>
      </c>
    </row>
    <row r="53" spans="1:3">
      <c r="A53" t="str">
        <f>'Tables info'!D54</f>
        <v>ARBRO</v>
      </c>
      <c r="B53" t="str">
        <f>'Tables info'!F54</f>
        <v>General_Ledger</v>
      </c>
      <c r="C53" t="str">
        <f>'Tables info'!H54</f>
        <v>General_Ledger</v>
      </c>
    </row>
    <row r="54" spans="1:3">
      <c r="A54" t="str">
        <f>'Tables info'!D55</f>
        <v>ARCDL</v>
      </c>
      <c r="B54" t="str">
        <f>'Tables info'!F55</f>
        <v>General_Ledger</v>
      </c>
      <c r="C54" t="str">
        <f>'Tables info'!H55</f>
        <v>General_Ledger</v>
      </c>
    </row>
    <row r="55" spans="1:3">
      <c r="A55" t="str">
        <f>'Tables info'!D56</f>
        <v>ARCDO</v>
      </c>
      <c r="B55" t="str">
        <f>'Tables info'!F56</f>
        <v>General_Ledger</v>
      </c>
      <c r="C55" t="str">
        <f>'Tables info'!H56</f>
        <v>General_Ledger</v>
      </c>
    </row>
    <row r="56" spans="1:3">
      <c r="A56" t="str">
        <f>'Tables info'!D57</f>
        <v>AREIO</v>
      </c>
      <c r="B56" t="str">
        <f>'Tables info'!F57</f>
        <v>Current_Account_Engine</v>
      </c>
      <c r="C56" t="str">
        <f>'Tables info'!H57</f>
        <v>Account_Management</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General_Ledger</v>
      </c>
    </row>
    <row r="62" spans="1:3">
      <c r="A62" t="str">
        <f>'Tables info'!D63</f>
        <v>AROTO</v>
      </c>
      <c r="B62" t="str">
        <f>'Tables info'!F63</f>
        <v>General_Ledger</v>
      </c>
      <c r="C62" t="str">
        <f>'Tables info'!H63</f>
        <v>General_Ledger</v>
      </c>
    </row>
    <row r="63" spans="1:3">
      <c r="A63" t="str">
        <f>'Tables info'!D64</f>
        <v>ARPPO</v>
      </c>
      <c r="B63" t="str">
        <f>'Tables info'!F64</f>
        <v>Reference_Data_Manager</v>
      </c>
      <c r="C63" t="str">
        <f>'Tables info'!H64</f>
        <v>CORE</v>
      </c>
    </row>
    <row r="64" spans="1:3">
      <c r="A64" t="str">
        <f>'Tables info'!D65</f>
        <v>ASELL</v>
      </c>
      <c r="B64" t="str">
        <f>'Tables info'!F65</f>
        <v>Financial_Markets_Trade_engine</v>
      </c>
      <c r="C64" t="str">
        <f>'Tables info'!H65</f>
        <v>Financial_Markets</v>
      </c>
    </row>
    <row r="65" spans="1:3">
      <c r="A65" t="str">
        <f>'Tables info'!D66</f>
        <v>ASELO</v>
      </c>
      <c r="B65" t="str">
        <f>'Tables info'!F66</f>
        <v>Financial_Markets_Trade_engine</v>
      </c>
      <c r="C65" t="str">
        <f>'Tables info'!H66</f>
        <v>Financial_Markets</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t="str">
        <f>'Tables info'!F69</f>
        <v>Customer_Reporting</v>
      </c>
      <c r="C68" t="str">
        <f>'Tables info'!H69</f>
        <v>Account_Management</v>
      </c>
    </row>
    <row r="69" spans="1:3">
      <c r="A69" t="str">
        <f>'Tables info'!D70</f>
        <v>ASTDO</v>
      </c>
      <c r="B69" t="str">
        <f>'Tables info'!F70</f>
        <v>General_Ledger</v>
      </c>
      <c r="C69" t="str">
        <f>'Tables info'!H70</f>
        <v>General_Ledger</v>
      </c>
    </row>
    <row r="70" spans="1:3">
      <c r="A70" t="str">
        <f>'Tables info'!D71</f>
        <v>ASTMO</v>
      </c>
      <c r="B70" t="str">
        <f>'Tables info'!F71</f>
        <v>Reference_Data_Manager</v>
      </c>
      <c r="C70" t="str">
        <f>'Tables info'!H71</f>
        <v>CORE</v>
      </c>
    </row>
    <row r="71" spans="1:3">
      <c r="A71" t="str">
        <f>'Tables info'!D72</f>
        <v>ASTMS</v>
      </c>
      <c r="B71" t="str">
        <f>'Tables info'!F72</f>
        <v>Customer_Reporting</v>
      </c>
      <c r="C71" t="str">
        <f>'Tables info'!H72</f>
        <v>Account_Management</v>
      </c>
    </row>
    <row r="72" spans="1:3">
      <c r="A72" t="str">
        <f>'Tables info'!D73</f>
        <v>ATADL</v>
      </c>
      <c r="B72" t="str">
        <f>'Tables info'!F73</f>
        <v>Current_Account_Engine</v>
      </c>
      <c r="C72" t="str">
        <f>'Tables info'!H73</f>
        <v>Account_Management</v>
      </c>
    </row>
    <row r="73" spans="1:3">
      <c r="A73" t="str">
        <f>'Tables info'!D74</f>
        <v>ATADO</v>
      </c>
      <c r="B73" t="str">
        <f>'Tables info'!F74</f>
        <v>Current_Account_Engine</v>
      </c>
      <c r="C73" t="str">
        <f>'Tables info'!H74</f>
        <v>Account_Management</v>
      </c>
    </row>
    <row r="74" spans="1:3">
      <c r="A74" t="str">
        <f>'Tables info'!D75</f>
        <v>ATAHL</v>
      </c>
      <c r="B74" t="str">
        <f>'Tables info'!F75</f>
        <v>Current_Account_Engine</v>
      </c>
      <c r="C74" t="str">
        <f>'Tables info'!H75</f>
        <v>Account_Management</v>
      </c>
    </row>
    <row r="75" spans="1:3">
      <c r="A75" t="str">
        <f>'Tables info'!D76</f>
        <v>ATAHS</v>
      </c>
      <c r="B75" t="str">
        <f>'Tables info'!F76</f>
        <v>Current_Account_Engine</v>
      </c>
      <c r="C75" t="str">
        <f>'Tables info'!H76</f>
        <v>Account_Management</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CORE</v>
      </c>
    </row>
    <row r="79" spans="1:3">
      <c r="A79" t="str">
        <f>'Tables info'!D80</f>
        <v>ATDCS</v>
      </c>
      <c r="B79" t="str">
        <f>'Tables info'!F80</f>
        <v>Reference_Data_Manager</v>
      </c>
      <c r="C79" t="str">
        <f>'Tables info'!H80</f>
        <v>CORE</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General_Ledger</v>
      </c>
    </row>
    <row r="82" spans="1:3">
      <c r="A82" t="str">
        <f>'Tables info'!D83</f>
        <v>ATRCS</v>
      </c>
      <c r="B82" t="str">
        <f>'Tables info'!F83</f>
        <v>General_Ledger</v>
      </c>
      <c r="C82" t="str">
        <f>'Tables info'!H83</f>
        <v>General_Ledger</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General_Ledger</v>
      </c>
    </row>
    <row r="85" spans="1:3">
      <c r="A85" t="str">
        <f>'Tables info'!D86</f>
        <v>ATRTS</v>
      </c>
      <c r="B85" t="str">
        <f>'Tables info'!F86</f>
        <v>General_ledger</v>
      </c>
      <c r="C85" t="str">
        <f>'Tables info'!H86</f>
        <v>General_Ledger</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t="str">
        <f>'Tables info'!F90</f>
        <v>CORE</v>
      </c>
      <c r="C89" t="str">
        <f>'Tables info'!H90</f>
        <v>CORE</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t="str">
        <f>'Tables info'!F107</f>
        <v>UNUSED</v>
      </c>
      <c r="C106" t="str">
        <f>'Tables info'!H107</f>
        <v>Lending</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t="str">
        <f>'Tables info'!F111</f>
        <v>Business_Lending_Engine</v>
      </c>
      <c r="C110" t="str">
        <f>'Tables info'!H111</f>
        <v>Lending</v>
      </c>
    </row>
    <row r="111" spans="1:3">
      <c r="A111" t="str">
        <f>'Tables info'!D112</f>
        <v>CCDIS</v>
      </c>
      <c r="B111" t="str">
        <f>'Tables info'!F112</f>
        <v>Business_Lending_Engine</v>
      </c>
      <c r="C111" t="str">
        <f>'Tables info'!H112</f>
        <v>Lending</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UNUSED</v>
      </c>
      <c r="C117" t="str">
        <f>'Tables info'!H118</f>
        <v>Lending</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UNUSED</v>
      </c>
      <c r="C124" t="str">
        <f>'Tables info'!H125</f>
        <v>Lending</v>
      </c>
    </row>
    <row r="125" spans="1:3">
      <c r="A125" t="str">
        <f>'Tables info'!D126</f>
        <v>CCUSO</v>
      </c>
      <c r="B125" t="str">
        <f>'Tables info'!F126</f>
        <v>Financial_Markets_Trade_engine</v>
      </c>
      <c r="C125" t="str">
        <f>'Tables info'!H126</f>
        <v>Financial_Markets</v>
      </c>
    </row>
    <row r="126" spans="1:3">
      <c r="A126" t="str">
        <f>'Tables info'!D127</f>
        <v>CDFAO</v>
      </c>
      <c r="B126" t="str">
        <f>'Tables info'!F127</f>
        <v>Business_Lending_Engine</v>
      </c>
      <c r="C126" t="str">
        <f>'Tables info'!H127</f>
        <v>Lending</v>
      </c>
    </row>
    <row r="127" spans="1:3">
      <c r="A127" t="str">
        <f>'Tables info'!D128</f>
        <v>CDIAL</v>
      </c>
      <c r="B127" t="str">
        <f>'Tables info'!F128</f>
        <v>Business_Lending_Engine</v>
      </c>
      <c r="C127" t="str">
        <f>'Tables info'!H128</f>
        <v>Lending</v>
      </c>
    </row>
    <row r="128" spans="1:3">
      <c r="A128" t="str">
        <f>'Tables info'!D129</f>
        <v>CDIAO</v>
      </c>
      <c r="B128" t="str">
        <f>'Tables info'!F129</f>
        <v>Business_Lending_Engine</v>
      </c>
      <c r="C128" t="str">
        <f>'Tables info'!H129</f>
        <v>Lending</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t="str">
        <f>'Tables info'!F144</f>
        <v>Business_Lending_Engine</v>
      </c>
      <c r="C143" t="str">
        <f>'Tables info'!H144</f>
        <v>Lending</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t="str">
        <f>'Tables info'!F155</f>
        <v>Business_Lending_Engine</v>
      </c>
      <c r="C154" t="str">
        <f>'Tables info'!H155</f>
        <v>Lending</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t="str">
        <f>'Tables info'!F162</f>
        <v>Business_Lending_Engine</v>
      </c>
      <c r="C161" t="str">
        <f>'Tables info'!H162</f>
        <v>Lending</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t="str">
        <f>'Tables info'!F167</f>
        <v>Financial_Markets_Trade_engine</v>
      </c>
      <c r="C166" t="str">
        <f>'Tables info'!H167</f>
        <v>Financial_Markets</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t="str">
        <f>'Tables info'!F188</f>
        <v>Financial_Markets_Trade_engine</v>
      </c>
      <c r="C187" t="str">
        <f>'Tables info'!H188</f>
        <v>Financial_Markets</v>
      </c>
    </row>
    <row r="188" spans="1:3">
      <c r="A188" t="str">
        <f>'Tables info'!D189</f>
        <v>CSHMO</v>
      </c>
      <c r="B188" t="str">
        <f>'Tables info'!F189</f>
        <v>Financial_Markets_Trade_engine</v>
      </c>
      <c r="C188" t="str">
        <f>'Tables info'!H189</f>
        <v>Financial_Markets</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t="str">
        <f>'Tables info'!F192</f>
        <v>Financial_Markets_Trade_engine</v>
      </c>
      <c r="C191" t="str">
        <f>'Tables info'!H192</f>
        <v>Financial_Markets</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Cash_Management</v>
      </c>
    </row>
    <row r="201" spans="1:3">
      <c r="A201" t="str">
        <f>'Tables info'!D202</f>
        <v>DCBMO</v>
      </c>
      <c r="B201" t="str">
        <f>'Tables info'!F202</f>
        <v>Payments_Execution_Engine</v>
      </c>
      <c r="C201" t="str">
        <f>'Tables info'!H202</f>
        <v>Cash_Management</v>
      </c>
    </row>
    <row r="202" spans="1:3">
      <c r="A202" t="str">
        <f>'Tables info'!D203</f>
        <v>DCBRO</v>
      </c>
      <c r="B202" t="str">
        <f>'Tables info'!F203</f>
        <v>Local_Regulatory_Reporting_Layer</v>
      </c>
      <c r="C202" t="str">
        <f>'Tables info'!H203</f>
        <v>General_Ledger</v>
      </c>
    </row>
    <row r="203" spans="1:3">
      <c r="A203" t="str">
        <f>'Tables info'!D204</f>
        <v>DCLHO</v>
      </c>
      <c r="B203" t="str">
        <f>'Tables info'!F204</f>
        <v>Payments_Execution_Engine</v>
      </c>
      <c r="C203" t="str">
        <f>'Tables info'!H204</f>
        <v>Cash_Management</v>
      </c>
    </row>
    <row r="204" spans="1:3">
      <c r="A204" t="str">
        <f>'Tables info'!D205</f>
        <v>DCLTO</v>
      </c>
      <c r="B204" t="str">
        <f>'Tables info'!F205</f>
        <v>Payments_Execution_Engine</v>
      </c>
      <c r="C204" t="str">
        <f>'Tables info'!H205</f>
        <v>Cash_Management</v>
      </c>
    </row>
    <row r="205" spans="1:3">
      <c r="A205" t="str">
        <f>'Tables info'!D206</f>
        <v>DCNDL</v>
      </c>
      <c r="B205" t="str">
        <f>'Tables info'!F206</f>
        <v>Payments_Execution_Engine</v>
      </c>
      <c r="C205" t="str">
        <f>'Tables info'!H206</f>
        <v>Cash_Management</v>
      </c>
    </row>
    <row r="206" spans="1:3">
      <c r="A206" t="str">
        <f>'Tables info'!D207</f>
        <v>DCNDO</v>
      </c>
      <c r="B206" t="str">
        <f>'Tables info'!F207</f>
        <v>Payments_Execution_Engine</v>
      </c>
      <c r="C206" t="str">
        <f>'Tables info'!H207</f>
        <v>Cash_Management</v>
      </c>
    </row>
    <row r="207" spans="1:3">
      <c r="A207" t="str">
        <f>'Tables info'!D208</f>
        <v>DCNIO</v>
      </c>
      <c r="B207" t="str">
        <f>'Tables info'!F208</f>
        <v>Payments_Execution_Engine</v>
      </c>
      <c r="C207" t="str">
        <f>'Tables info'!H208</f>
        <v>Cash_Management</v>
      </c>
    </row>
    <row r="208" spans="1:3">
      <c r="A208" t="str">
        <f>'Tables info'!D209</f>
        <v>DCNTL</v>
      </c>
      <c r="B208" t="str">
        <f>'Tables info'!F209</f>
        <v>Payments_Execution_Engine</v>
      </c>
      <c r="C208" t="str">
        <f>'Tables info'!H209</f>
        <v>Cash_Management</v>
      </c>
    </row>
    <row r="209" spans="1:3">
      <c r="A209" t="str">
        <f>'Tables info'!D210</f>
        <v>DCNTO</v>
      </c>
      <c r="B209" t="str">
        <f>'Tables info'!F210</f>
        <v>Payments_Execution_Engine</v>
      </c>
      <c r="C209" t="str">
        <f>'Tables info'!H210</f>
        <v>Cash_Management</v>
      </c>
    </row>
    <row r="210" spans="1:3">
      <c r="A210" t="str">
        <f>'Tables info'!D211</f>
        <v>DCONO</v>
      </c>
      <c r="B210" t="str">
        <f>'Tables info'!F211</f>
        <v>Payments_Execution_Engine</v>
      </c>
      <c r="C210" t="str">
        <f>'Tables info'!H211</f>
        <v>Cash_Management</v>
      </c>
    </row>
    <row r="211" spans="1:3">
      <c r="A211" t="str">
        <f>'Tables info'!D212</f>
        <v>DCOVO</v>
      </c>
      <c r="B211" t="str">
        <f>'Tables info'!F212</f>
        <v>Payments_Execution_Engine</v>
      </c>
      <c r="C211" t="str">
        <f>'Tables info'!H212</f>
        <v>Cash_Management</v>
      </c>
    </row>
    <row r="212" spans="1:3">
      <c r="A212" t="str">
        <f>'Tables info'!D213</f>
        <v>DCPOO</v>
      </c>
      <c r="B212" t="str">
        <f>'Tables info'!F213</f>
        <v>Cash_Management_Engine</v>
      </c>
      <c r="C212" t="str">
        <f>'Tables info'!H213</f>
        <v>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Cash_Management</v>
      </c>
    </row>
    <row r="216" spans="1:3">
      <c r="A216" t="str">
        <f>'Tables info'!D217</f>
        <v>DDDCO</v>
      </c>
      <c r="B216" t="str">
        <f>'Tables info'!F217</f>
        <v>Instruction_and_Order_Management</v>
      </c>
      <c r="C216" t="str">
        <f>'Tables info'!H217</f>
        <v>Cash_Management</v>
      </c>
    </row>
    <row r="217" spans="1:3">
      <c r="A217" t="str">
        <f>'Tables info'!D218</f>
        <v>DDETO</v>
      </c>
      <c r="B217" t="str">
        <f>'Tables info'!F218</f>
        <v>Payments_Execution_Engine</v>
      </c>
      <c r="C217" t="str">
        <f>'Tables info'!H218</f>
        <v>Cash_Management</v>
      </c>
    </row>
    <row r="218" spans="1:3">
      <c r="A218" t="str">
        <f>'Tables info'!D219</f>
        <v>DEBFO</v>
      </c>
      <c r="B218" t="str">
        <f>'Tables info'!F219</f>
        <v>Instruction_and_Order_Management</v>
      </c>
      <c r="C218" t="str">
        <f>'Tables info'!H219</f>
        <v>Cash_Management</v>
      </c>
    </row>
    <row r="219" spans="1:3">
      <c r="A219" t="str">
        <f>'Tables info'!D220</f>
        <v>DEFIN</v>
      </c>
      <c r="B219" t="str">
        <f>'Tables info'!F220</f>
        <v>CORE</v>
      </c>
      <c r="C219" t="str">
        <f>'Tables info'!H220</f>
        <v>CORE</v>
      </c>
    </row>
    <row r="220" spans="1:3">
      <c r="A220" t="str">
        <f>'Tables info'!D221</f>
        <v>DFIDO</v>
      </c>
      <c r="B220" t="str">
        <f>'Tables info'!F221</f>
        <v>Payments_Execution_Engine</v>
      </c>
      <c r="C220" t="str">
        <f>'Tables info'!H221</f>
        <v>Cash_Management</v>
      </c>
    </row>
    <row r="221" spans="1:3">
      <c r="A221" t="str">
        <f>'Tables info'!D222</f>
        <v>DFIMO</v>
      </c>
      <c r="B221" t="str">
        <f>'Tables info'!F222</f>
        <v>Payments_Execution_Engine</v>
      </c>
      <c r="C221" t="str">
        <f>'Tables info'!H222</f>
        <v>Cash_Management</v>
      </c>
    </row>
    <row r="222" spans="1:3">
      <c r="A222" t="str">
        <f>'Tables info'!D223</f>
        <v>DFRTO</v>
      </c>
      <c r="B222" t="str">
        <f>'Tables info'!F223</f>
        <v>Payments_Execution_Engine</v>
      </c>
      <c r="C222" t="str">
        <f>'Tables info'!H223</f>
        <v>Cash_Management</v>
      </c>
    </row>
    <row r="223" spans="1:3">
      <c r="A223" t="str">
        <f>'Tables info'!D224</f>
        <v>DFSCI</v>
      </c>
      <c r="B223" t="str">
        <f>'Tables info'!F224</f>
        <v>Payments_Execution_Engine</v>
      </c>
      <c r="C223" t="str">
        <f>'Tables info'!H224</f>
        <v>Cash_Management</v>
      </c>
    </row>
    <row r="224" spans="1:3">
      <c r="A224" t="str">
        <f>'Tables info'!D225</f>
        <v>DFSCL</v>
      </c>
      <c r="B224" t="str">
        <f>'Tables info'!F225</f>
        <v>Payments_Execution_Engine</v>
      </c>
      <c r="C224" t="str">
        <f>'Tables info'!H225</f>
        <v>Cash_Management</v>
      </c>
    </row>
    <row r="225" spans="1:3">
      <c r="A225" t="str">
        <f>'Tables info'!D226</f>
        <v>DFSCO</v>
      </c>
      <c r="B225" t="str">
        <f>'Tables info'!F226</f>
        <v>Payments_Execution_Engine</v>
      </c>
      <c r="C225" t="str">
        <f>'Tables info'!H226</f>
        <v>Cash_Management</v>
      </c>
    </row>
    <row r="226" spans="1:3">
      <c r="A226" t="str">
        <f>'Tables info'!D227</f>
        <v>DFSII</v>
      </c>
      <c r="B226" t="str">
        <f>'Tables info'!F227</f>
        <v>Payments_Execution_Engine</v>
      </c>
      <c r="C226" t="str">
        <f>'Tables info'!H227</f>
        <v>Cash_Management</v>
      </c>
    </row>
    <row r="227" spans="1:3">
      <c r="A227" t="str">
        <f>'Tables info'!D228</f>
        <v>DFSIL</v>
      </c>
      <c r="B227" t="str">
        <f>'Tables info'!F228</f>
        <v>Payments_Execution_Engine</v>
      </c>
      <c r="C227" t="str">
        <f>'Tables info'!H228</f>
        <v>Cash_Management</v>
      </c>
    </row>
    <row r="228" spans="1:3">
      <c r="A228" t="str">
        <f>'Tables info'!D229</f>
        <v>DFSIO</v>
      </c>
      <c r="B228" t="str">
        <f>'Tables info'!F229</f>
        <v>Payments_Execution_Engine</v>
      </c>
      <c r="C228" t="str">
        <f>'Tables info'!H229</f>
        <v>Cash_Management</v>
      </c>
    </row>
    <row r="229" spans="1:3">
      <c r="A229" t="str">
        <f>'Tables info'!D230</f>
        <v>DGCAL</v>
      </c>
      <c r="B229" t="str">
        <f>'Tables info'!F230</f>
        <v>Payments_Execution_Engine</v>
      </c>
      <c r="C229" t="str">
        <f>'Tables info'!H230</f>
        <v>Cash_Management</v>
      </c>
    </row>
    <row r="230" spans="1:3">
      <c r="A230" t="str">
        <f>'Tables info'!D231</f>
        <v>DGCAO</v>
      </c>
      <c r="B230" t="str">
        <f>'Tables info'!F231</f>
        <v>Payments_Execution_Engine</v>
      </c>
      <c r="C230" t="str">
        <f>'Tables info'!H231</f>
        <v>Cash_Management</v>
      </c>
    </row>
    <row r="231" spans="1:3">
      <c r="A231" t="str">
        <f>'Tables info'!D232</f>
        <v>DIPTL</v>
      </c>
      <c r="B231" t="str">
        <f>'Tables info'!F232</f>
        <v>Payments_Execution_Engine</v>
      </c>
      <c r="C231" t="str">
        <f>'Tables info'!H232</f>
        <v>Cash_Management</v>
      </c>
    </row>
    <row r="232" spans="1:3">
      <c r="A232" t="str">
        <f>'Tables info'!D233</f>
        <v>DIPTO</v>
      </c>
      <c r="B232" t="str">
        <f>'Tables info'!F233</f>
        <v>Payments_Execution_Engine</v>
      </c>
      <c r="C232" t="str">
        <f>'Tables info'!H233</f>
        <v>Cash_Management</v>
      </c>
    </row>
    <row r="233" spans="1:3">
      <c r="A233" t="str">
        <f>'Tables info'!D234</f>
        <v>DMSTO</v>
      </c>
      <c r="B233" t="str">
        <f>'Tables info'!F234</f>
        <v>Cash_Management_Engine</v>
      </c>
      <c r="C233" t="str">
        <f>'Tables info'!H234</f>
        <v>Cash_Management</v>
      </c>
    </row>
    <row r="234" spans="1:3">
      <c r="A234" t="str">
        <f>'Tables info'!D235</f>
        <v>DPBDO</v>
      </c>
      <c r="B234" t="str">
        <f>'Tables info'!F235</f>
        <v>Payments_Execution_Engine</v>
      </c>
      <c r="C234" t="str">
        <f>'Tables info'!H235</f>
        <v>Cash_Management</v>
      </c>
    </row>
    <row r="235" spans="1:3">
      <c r="A235" t="str">
        <f>'Tables info'!D236</f>
        <v>DPFBK</v>
      </c>
      <c r="B235" t="str">
        <f>'Tables info'!F236</f>
        <v>Payments_Execution_Engine</v>
      </c>
      <c r="C235" t="str">
        <f>'Tables info'!H236</f>
        <v>Cash_Management</v>
      </c>
    </row>
    <row r="236" spans="1:3">
      <c r="A236" t="str">
        <f>'Tables info'!D237</f>
        <v>DPTRL</v>
      </c>
      <c r="B236" t="str">
        <f>'Tables info'!F237</f>
        <v>Payments_Execution_Engine</v>
      </c>
      <c r="C236" t="str">
        <f>'Tables info'!H237</f>
        <v>Cash_Management</v>
      </c>
    </row>
    <row r="237" spans="1:3">
      <c r="A237" t="str">
        <f>'Tables info'!D238</f>
        <v>DPTRO</v>
      </c>
      <c r="B237" t="str">
        <f>'Tables info'!F238</f>
        <v>Payments_Execution_Engine</v>
      </c>
      <c r="C237" t="str">
        <f>'Tables info'!H238</f>
        <v>Cash_Management</v>
      </c>
    </row>
    <row r="238" spans="1:3">
      <c r="A238" t="str">
        <f>'Tables info'!D239</f>
        <v>DRDIL</v>
      </c>
      <c r="B238" t="str">
        <f>'Tables info'!F239</f>
        <v>Payments_Execution_Engine</v>
      </c>
      <c r="C238" t="str">
        <f>'Tables info'!H239</f>
        <v>Cash_Management</v>
      </c>
    </row>
    <row r="239" spans="1:3">
      <c r="A239" t="str">
        <f>'Tables info'!D240</f>
        <v>DRDIO</v>
      </c>
      <c r="B239" t="str">
        <f>'Tables info'!F240</f>
        <v>Payments_Execution_Engine</v>
      </c>
      <c r="C239" t="str">
        <f>'Tables info'!H240</f>
        <v>Cash_Management</v>
      </c>
    </row>
    <row r="240" spans="1:3">
      <c r="A240" t="str">
        <f>'Tables info'!D241</f>
        <v>DRPTO</v>
      </c>
      <c r="B240" t="str">
        <f>'Tables info'!F241</f>
        <v>Payments_Execution_Engine</v>
      </c>
      <c r="C240" t="str">
        <f>'Tables info'!H241</f>
        <v>Cash_Management</v>
      </c>
    </row>
    <row r="241" spans="1:3">
      <c r="A241" t="str">
        <f>'Tables info'!D242</f>
        <v>DRSDO</v>
      </c>
      <c r="B241" t="str">
        <f>'Tables info'!F242</f>
        <v>Instruction_and_Order_Management</v>
      </c>
      <c r="C241" t="str">
        <f>'Tables info'!H242</f>
        <v>Cash_Management</v>
      </c>
    </row>
    <row r="242" spans="1:3">
      <c r="A242" t="str">
        <f>'Tables info'!D243</f>
        <v>DRSMO</v>
      </c>
      <c r="B242" t="str">
        <f>'Tables info'!F243</f>
        <v>Instruction_and_Order_Management</v>
      </c>
      <c r="C242" t="str">
        <f>'Tables info'!H243</f>
        <v>Cash_Management</v>
      </c>
    </row>
    <row r="243" spans="1:3">
      <c r="A243" t="str">
        <f>'Tables info'!D244</f>
        <v>DSLVO</v>
      </c>
      <c r="B243" t="str">
        <f>'Tables info'!F244</f>
        <v>Cash_Management_Engine</v>
      </c>
      <c r="C243" t="str">
        <f>'Tables info'!H244</f>
        <v>Cash_Management</v>
      </c>
    </row>
    <row r="244" spans="1:3">
      <c r="A244" t="str">
        <f>'Tables info'!D245</f>
        <v>DSTAO</v>
      </c>
      <c r="B244" t="str">
        <f>'Tables info'!F245</f>
        <v>Payments_Execution_Engine</v>
      </c>
      <c r="C244" t="str">
        <f>'Tables info'!H245</f>
        <v>Cash_Management</v>
      </c>
    </row>
    <row r="245" spans="1:3">
      <c r="A245" t="str">
        <f>'Tables info'!D246</f>
        <v>DSTIO</v>
      </c>
      <c r="B245" t="str">
        <f>'Tables info'!F246</f>
        <v>Payments_Execution_Engine</v>
      </c>
      <c r="C245" t="str">
        <f>'Tables info'!H246</f>
        <v>Cash_Management</v>
      </c>
    </row>
    <row r="246" spans="1:3">
      <c r="A246" t="str">
        <f>'Tables info'!D247</f>
        <v>DSTOL</v>
      </c>
      <c r="B246" t="str">
        <f>'Tables info'!F247</f>
        <v>Payments_Execution_Engine</v>
      </c>
      <c r="C246" t="str">
        <f>'Tables info'!H247</f>
        <v>Cash_Management</v>
      </c>
    </row>
    <row r="247" spans="1:3">
      <c r="A247" t="str">
        <f>'Tables info'!D248</f>
        <v>DSTOO</v>
      </c>
      <c r="B247" t="str">
        <f>'Tables info'!F248</f>
        <v>Payments_Execution_Engine</v>
      </c>
      <c r="C247" t="str">
        <f>'Tables info'!H248</f>
        <v>Cash_Management</v>
      </c>
    </row>
    <row r="248" spans="1:3">
      <c r="A248" t="str">
        <f>'Tables info'!D249</f>
        <v>DSTSO</v>
      </c>
      <c r="B248" t="str">
        <f>'Tables info'!F249</f>
        <v>Payments_Execution_Engine</v>
      </c>
      <c r="C248" t="str">
        <f>'Tables info'!H249</f>
        <v>Cash_Management</v>
      </c>
    </row>
    <row r="249" spans="1:3">
      <c r="A249" t="str">
        <f>'Tables info'!D250</f>
        <v>GBTDS</v>
      </c>
      <c r="B249" t="str">
        <f>'Tables info'!F250</f>
        <v>CORE</v>
      </c>
      <c r="C249" t="str">
        <f>'Tables info'!H250</f>
        <v>CORE</v>
      </c>
    </row>
    <row r="250" spans="1:3">
      <c r="A250" t="str">
        <f>'Tables info'!D251</f>
        <v>GBTPS</v>
      </c>
      <c r="B250" t="str">
        <f>'Tables info'!F251</f>
        <v>CORE</v>
      </c>
      <c r="C250" t="str">
        <f>'Tables info'!H251</f>
        <v>CORE</v>
      </c>
    </row>
    <row r="251" spans="1:3">
      <c r="A251" t="str">
        <f>'Tables info'!D252</f>
        <v>GBTRO</v>
      </c>
      <c r="B251" t="str">
        <f>'Tables info'!F252</f>
        <v>CORE</v>
      </c>
      <c r="C251" t="str">
        <f>'Tables info'!H252</f>
        <v>CORE</v>
      </c>
    </row>
    <row r="252" spans="1:3">
      <c r="A252" t="str">
        <f>'Tables info'!D253</f>
        <v>GCNVO</v>
      </c>
      <c r="B252" t="str">
        <f>'Tables info'!F253</f>
        <v>CORE</v>
      </c>
      <c r="C252" t="str">
        <f>'Tables info'!H253</f>
        <v>CORE</v>
      </c>
    </row>
    <row r="253" spans="1:3">
      <c r="A253" t="str">
        <f>'Tables info'!D254</f>
        <v>GMONO</v>
      </c>
      <c r="B253" t="str">
        <f>'Tables info'!F254</f>
        <v>CORE</v>
      </c>
      <c r="C253" t="str">
        <f>'Tables info'!H254</f>
        <v>CORE</v>
      </c>
    </row>
    <row r="254" spans="1:3">
      <c r="A254" t="str">
        <f>'Tables info'!D255</f>
        <v>GMSGS</v>
      </c>
      <c r="B254" t="str">
        <f>'Tables info'!F255</f>
        <v>CORE</v>
      </c>
      <c r="C254" t="str">
        <f>'Tables info'!H255</f>
        <v>CORE</v>
      </c>
    </row>
    <row r="255" spans="1:3">
      <c r="A255" t="str">
        <f>'Tables info'!D256</f>
        <v>GPAIO</v>
      </c>
      <c r="B255" t="str">
        <f>'Tables info'!F256</f>
        <v>CORE</v>
      </c>
      <c r="C255" t="str">
        <f>'Tables info'!H256</f>
        <v>CORE</v>
      </c>
    </row>
    <row r="256" spans="1:3">
      <c r="A256" t="str">
        <f>'Tables info'!D257</f>
        <v>GPARL</v>
      </c>
      <c r="B256" t="str">
        <f>'Tables info'!F257</f>
        <v>CORE</v>
      </c>
      <c r="C256" t="str">
        <f>'Tables info'!H257</f>
        <v>CORE</v>
      </c>
    </row>
    <row r="257" spans="1:3">
      <c r="A257" t="str">
        <f>'Tables info'!D258</f>
        <v>GPARO</v>
      </c>
      <c r="B257" t="str">
        <f>'Tables info'!F258</f>
        <v>CORE</v>
      </c>
      <c r="C257" t="str">
        <f>'Tables info'!H258</f>
        <v>CORE</v>
      </c>
    </row>
    <row r="258" spans="1:3">
      <c r="A258" t="str">
        <f>'Tables info'!D259</f>
        <v>GPRTO</v>
      </c>
      <c r="B258" t="str">
        <f>'Tables info'!F259</f>
        <v>Customer_Reporting</v>
      </c>
      <c r="C258" t="str">
        <f>'Tables info'!H259</f>
        <v>Account_Management</v>
      </c>
    </row>
    <row r="259" spans="1:3">
      <c r="A259" t="str">
        <f>'Tables info'!D260</f>
        <v>GRTPO</v>
      </c>
      <c r="B259" t="str">
        <f>'Tables info'!F260</f>
        <v>CORE</v>
      </c>
      <c r="C259" t="str">
        <f>'Tables info'!H260</f>
        <v>CORE</v>
      </c>
    </row>
    <row r="260" spans="1:3">
      <c r="A260" t="str">
        <f>'Tables info'!D261</f>
        <v>GSADO</v>
      </c>
      <c r="B260" t="str">
        <f>'Tables info'!F261</f>
        <v>Reference_Data_Manager</v>
      </c>
      <c r="C260" t="str">
        <f>'Tables info'!H261</f>
        <v>CORE</v>
      </c>
    </row>
    <row r="261" spans="1:3">
      <c r="A261" t="str">
        <f>'Tables info'!D262</f>
        <v>GSAMO</v>
      </c>
      <c r="B261" t="str">
        <f>'Tables info'!F262</f>
        <v>Reference_Data_Manager</v>
      </c>
      <c r="C261" t="str">
        <f>'Tables info'!H262</f>
        <v>CORE</v>
      </c>
    </row>
    <row r="262" spans="1:3">
      <c r="A262" t="str">
        <f>'Tables info'!D263</f>
        <v>GSBRO</v>
      </c>
      <c r="B262" t="str">
        <f>'Tables info'!F263</f>
        <v>CORE</v>
      </c>
      <c r="C262" t="str">
        <f>'Tables info'!H263</f>
        <v>CORE</v>
      </c>
    </row>
    <row r="263" spans="1:3">
      <c r="A263" t="str">
        <f>'Tables info'!D264</f>
        <v>GSBSO</v>
      </c>
      <c r="B263" t="str">
        <f>'Tables info'!F264</f>
        <v>CORE</v>
      </c>
      <c r="C263" t="str">
        <f>'Tables info'!H264</f>
        <v>CORE</v>
      </c>
    </row>
    <row r="264" spans="1:3">
      <c r="A264" t="str">
        <f>'Tables info'!D265</f>
        <v>GSEML</v>
      </c>
      <c r="B264" t="str">
        <f>'Tables info'!F265</f>
        <v>CORE</v>
      </c>
      <c r="C264" t="str">
        <f>'Tables info'!H265</f>
        <v>CORE</v>
      </c>
    </row>
    <row r="265" spans="1:3">
      <c r="A265" t="str">
        <f>'Tables info'!D266</f>
        <v>GSEMO</v>
      </c>
      <c r="B265" t="str">
        <f>'Tables info'!F266</f>
        <v>CORE</v>
      </c>
      <c r="C265" t="str">
        <f>'Tables info'!H266</f>
        <v>CORE</v>
      </c>
    </row>
    <row r="266" spans="1:3">
      <c r="A266" t="str">
        <f>'Tables info'!D267</f>
        <v>GSWMO</v>
      </c>
      <c r="B266" t="str">
        <f>'Tables info'!F267</f>
        <v>Reference_Data_Manager</v>
      </c>
      <c r="C266" t="str">
        <f>'Tables info'!H267</f>
        <v>CORE</v>
      </c>
    </row>
    <row r="267" spans="1:3">
      <c r="A267" t="str">
        <f>'Tables info'!D268</f>
        <v>GXMLO</v>
      </c>
      <c r="B267" t="str">
        <f>'Tables info'!F268</f>
        <v>CORE</v>
      </c>
      <c r="C267" t="str">
        <f>'Tables info'!H268</f>
        <v>CORE</v>
      </c>
    </row>
    <row r="268" spans="1:3">
      <c r="A268" t="str">
        <f>'Tables info'!D269</f>
        <v>IACCO</v>
      </c>
      <c r="B268" t="str">
        <f>'Tables info'!F269</f>
        <v>Reconciliation_Engine</v>
      </c>
      <c r="C268" t="str">
        <f>'Tables info'!H269</f>
        <v>Cash_Management</v>
      </c>
    </row>
    <row r="269" spans="1:3">
      <c r="A269" t="str">
        <f>'Tables info'!D270</f>
        <v>IAUTL</v>
      </c>
      <c r="B269" t="str">
        <f>'Tables info'!F270</f>
        <v>Payments_Execution_Engine</v>
      </c>
      <c r="C269" t="str">
        <f>'Tables info'!H270</f>
        <v>Cash_Management</v>
      </c>
    </row>
    <row r="270" spans="1:3">
      <c r="A270" t="str">
        <f>'Tables info'!D271</f>
        <v>IAUTO</v>
      </c>
      <c r="B270" t="str">
        <f>'Tables info'!F271</f>
        <v>Payments_Execution_Engine</v>
      </c>
      <c r="C270" t="str">
        <f>'Tables info'!H271</f>
        <v>Cash_Management</v>
      </c>
    </row>
    <row r="271" spans="1:3">
      <c r="A271" t="str">
        <f>'Tables info'!D272</f>
        <v>IBATO</v>
      </c>
      <c r="B271" t="str">
        <f>'Tables info'!F272</f>
        <v>Current_Account_Engine</v>
      </c>
      <c r="C271" t="str">
        <f>'Tables info'!H272</f>
        <v>Account_Management</v>
      </c>
    </row>
    <row r="272" spans="1:3">
      <c r="A272" t="str">
        <f>'Tables info'!D273</f>
        <v>IBBDO</v>
      </c>
      <c r="B272" t="str">
        <f>'Tables info'!F273</f>
        <v>UNUSED</v>
      </c>
      <c r="C272" t="str">
        <f>'Tables info'!H273</f>
        <v>Lending</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Cash_Management</v>
      </c>
    </row>
    <row r="277" spans="1:3">
      <c r="A277" t="str">
        <f>'Tables info'!D278</f>
        <v>ICNDO</v>
      </c>
      <c r="B277" t="str">
        <f>'Tables info'!F278</f>
        <v>Reconciliation_Engine</v>
      </c>
      <c r="C277" t="str">
        <f>'Tables info'!H278</f>
        <v>Cash_Management</v>
      </c>
    </row>
    <row r="278" spans="1:3">
      <c r="A278" t="str">
        <f>'Tables info'!D279</f>
        <v>ICNFL</v>
      </c>
      <c r="B278" t="str">
        <f>'Tables info'!F279</f>
        <v>Reference_Data_Manager</v>
      </c>
      <c r="C278" t="str">
        <f>'Tables info'!H279</f>
        <v>CORE</v>
      </c>
    </row>
    <row r="279" spans="1:3">
      <c r="A279" t="str">
        <f>'Tables info'!D280</f>
        <v>ICNFO</v>
      </c>
      <c r="B279" t="str">
        <f>'Tables info'!F280</f>
        <v>Reconciliation_Engine</v>
      </c>
      <c r="C279" t="str">
        <f>'Tables info'!H280</f>
        <v>Cash_Management</v>
      </c>
    </row>
    <row r="280" spans="1:3">
      <c r="A280" t="str">
        <f>'Tables info'!D281</f>
        <v>ICNFS</v>
      </c>
      <c r="B280" t="str">
        <f>'Tables info'!F281</f>
        <v>Reference_Data_Manager</v>
      </c>
      <c r="C280" t="str">
        <f>'Tables info'!H281</f>
        <v>CORE</v>
      </c>
    </row>
    <row r="281" spans="1:3">
      <c r="A281" t="str">
        <f>'Tables info'!D282</f>
        <v>ICOPL</v>
      </c>
      <c r="B281" t="str">
        <f>'Tables info'!F282</f>
        <v>Reconciliation_Engine</v>
      </c>
      <c r="C281" t="str">
        <f>'Tables info'!H282</f>
        <v>Cash_Management</v>
      </c>
    </row>
    <row r="282" spans="1:3">
      <c r="A282" t="str">
        <f>'Tables info'!D283</f>
        <v>ICOPO</v>
      </c>
      <c r="B282" t="str">
        <f>'Tables info'!F283</f>
        <v>Reconciliation_Engine</v>
      </c>
      <c r="C282" t="str">
        <f>'Tables info'!H283</f>
        <v>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General_Ledger</v>
      </c>
    </row>
    <row r="285" spans="1:3">
      <c r="A285" t="str">
        <f>'Tables info'!D286</f>
        <v>IERBS</v>
      </c>
      <c r="B285" t="str">
        <f>'Tables info'!F286</f>
        <v>Financial_Markets_Trade_engine</v>
      </c>
      <c r="C285" t="str">
        <f>'Tables info'!H286</f>
        <v>Financial_Markets</v>
      </c>
    </row>
    <row r="286" spans="1:3">
      <c r="A286" t="str">
        <f>'Tables info'!D287</f>
        <v>IERMO</v>
      </c>
      <c r="B286" t="str">
        <f>'Tables info'!F287</f>
        <v>Financial_Markets_Trade_engine</v>
      </c>
      <c r="C286" t="str">
        <f>'Tables info'!H287</f>
        <v>Financial_Markets</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Cash_Management</v>
      </c>
    </row>
    <row r="290" spans="1:3">
      <c r="A290" t="str">
        <f>'Tables info'!D291</f>
        <v>IFCSO</v>
      </c>
      <c r="B290" t="str">
        <f>'Tables info'!F291</f>
        <v>Reconciliation_Engine</v>
      </c>
      <c r="C290" t="str">
        <f>'Tables info'!H291</f>
        <v>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Financial_Markets</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t="str">
        <f>'Tables info'!F318</f>
        <v>Financial_Markets_Trade_engine</v>
      </c>
      <c r="C317" t="str">
        <f>'Tables info'!H318</f>
        <v>Financial_Markets</v>
      </c>
    </row>
    <row r="318" spans="1:3">
      <c r="A318" t="str">
        <f>'Tables info'!D319</f>
        <v>IHMCS</v>
      </c>
      <c r="B318" t="str">
        <f>'Tables info'!F319</f>
        <v>Financial_Markets_Trade_engine</v>
      </c>
      <c r="C318" t="str">
        <f>'Tables info'!H319</f>
        <v>Financial_Markets</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t="str">
        <f>'Tables info'!F324</f>
        <v>Financial_Markets_Trade_engine</v>
      </c>
      <c r="C323" t="str">
        <f>'Tables info'!H324</f>
        <v>Financial_Markets</v>
      </c>
    </row>
    <row r="324" spans="1:3">
      <c r="A324" t="str">
        <f>'Tables info'!D325</f>
        <v>IINIO</v>
      </c>
      <c r="B324" t="str">
        <f>'Tables info'!F325</f>
        <v>Current_Account_Engine</v>
      </c>
      <c r="C324" t="str">
        <f>'Tables info'!H325</f>
        <v>Account_Management</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Cash_Management</v>
      </c>
    </row>
    <row r="332" spans="1:3">
      <c r="A332" t="str">
        <f>'Tables info'!D333</f>
        <v>ILDCO</v>
      </c>
      <c r="B332" t="str">
        <f>'Tables info'!F333</f>
        <v>Reconciliation_Engine</v>
      </c>
      <c r="C332" t="str">
        <f>'Tables info'!H333</f>
        <v>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t="str">
        <f>'Tables info'!F336</f>
        <v>Financial_Markets_Trade_engine</v>
      </c>
      <c r="C335" t="str">
        <f>'Tables info'!H336</f>
        <v>Financial_Markets</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t="str">
        <f>'Tables info'!F373</f>
        <v>CORE</v>
      </c>
      <c r="C372" t="str">
        <f>'Tables info'!H373</f>
        <v>CORE</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Cash_Management</v>
      </c>
    </row>
    <row r="379" spans="1:3">
      <c r="A379" t="str">
        <f>'Tables info'!D380</f>
        <v>ISTMO</v>
      </c>
      <c r="B379" t="str">
        <f>'Tables info'!F380</f>
        <v>Reconciliation_Engine</v>
      </c>
      <c r="C379" t="str">
        <f>'Tables info'!H380</f>
        <v>Cash_Management</v>
      </c>
    </row>
    <row r="380" spans="1:3">
      <c r="A380" t="str">
        <f>'Tables info'!D381</f>
        <v>ISWCO</v>
      </c>
      <c r="B380" t="str">
        <f>'Tables info'!F381</f>
        <v>Reference_Data_Manager</v>
      </c>
      <c r="C380" t="str">
        <f>'Tables info'!H381</f>
        <v>CORE</v>
      </c>
    </row>
    <row r="381" spans="1:3">
      <c r="A381" t="str">
        <f>'Tables info'!D382</f>
        <v>ITCFO</v>
      </c>
      <c r="B381" t="str">
        <f>'Tables info'!F382</f>
        <v>Reconciliation_Engine</v>
      </c>
      <c r="C381" t="str">
        <f>'Tables info'!H382</f>
        <v>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Cash_Management</v>
      </c>
    </row>
    <row r="388" spans="1:3">
      <c r="A388" t="str">
        <f>'Tables info'!D389</f>
        <v>ITOLO</v>
      </c>
      <c r="B388" t="str">
        <f>'Tables info'!F389</f>
        <v>Reconciliation_Engine</v>
      </c>
      <c r="C388" t="str">
        <f>'Tables info'!H389</f>
        <v>Cash_Management</v>
      </c>
    </row>
    <row r="389" spans="1:3">
      <c r="A389" t="str">
        <f>'Tables info'!D390</f>
        <v>ITXTO</v>
      </c>
      <c r="B389" t="str">
        <f>'Tables info'!F390</f>
        <v>CORE</v>
      </c>
      <c r="C389" t="str">
        <f>'Tables info'!H390</f>
        <v>CORE</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CORE</v>
      </c>
      <c r="C395" t="str">
        <f>'Tables info'!H396</f>
        <v>CORE</v>
      </c>
    </row>
    <row r="396" spans="1:3">
      <c r="A396" t="str">
        <f>'Tables info'!D397</f>
        <v>LBGRS</v>
      </c>
      <c r="B396" t="str">
        <f>'Tables info'!F397</f>
        <v>Reference_Data_Manager</v>
      </c>
      <c r="C396" t="str">
        <f>'Tables info'!H397</f>
        <v>CORE</v>
      </c>
    </row>
    <row r="397" spans="1:3">
      <c r="A397" t="str">
        <f>'Tables info'!D398</f>
        <v>LBIRO</v>
      </c>
      <c r="B397" t="str">
        <f>'Tables info'!F398</f>
        <v>Payments_Execution_Engine</v>
      </c>
      <c r="C397" t="str">
        <f>'Tables info'!H398</f>
        <v>Cash_Management</v>
      </c>
    </row>
    <row r="398" spans="1:3">
      <c r="A398" t="str">
        <f>'Tables info'!D399</f>
        <v>LBRAL</v>
      </c>
      <c r="B398" t="str">
        <f>'Tables info'!F399</f>
        <v>CORE</v>
      </c>
      <c r="C398" t="str">
        <f>'Tables info'!H399</f>
        <v>CORE</v>
      </c>
    </row>
    <row r="399" spans="1:3">
      <c r="A399" t="str">
        <f>'Tables info'!D400</f>
        <v>LBRAS</v>
      </c>
      <c r="B399" t="str">
        <f>'Tables info'!F400</f>
        <v>Reference_Data_Manager</v>
      </c>
      <c r="C399" t="str">
        <f>'Tables info'!H400</f>
        <v>CORE</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Account_Management</v>
      </c>
    </row>
    <row r="403" spans="1:3">
      <c r="A403" t="str">
        <f>'Tables info'!D404</f>
        <v>LBROS</v>
      </c>
      <c r="B403" t="str">
        <f>'Tables info'!F404</f>
        <v>Party_Management</v>
      </c>
      <c r="C403" t="str">
        <f>'Tables info'!H404</f>
        <v>Account_Management</v>
      </c>
    </row>
    <row r="404" spans="1:3">
      <c r="A404" t="str">
        <f>'Tables info'!D405</f>
        <v>LBSKL</v>
      </c>
      <c r="B404" t="str">
        <f>'Tables info'!F405</f>
        <v>UNUSED</v>
      </c>
      <c r="C404" t="str">
        <f>'Tables info'!H405</f>
        <v>Lending</v>
      </c>
    </row>
    <row r="405" spans="1:3">
      <c r="A405" t="str">
        <f>'Tables info'!D406</f>
        <v>LBSKS</v>
      </c>
      <c r="B405" t="str">
        <f>'Tables info'!F406</f>
        <v>UNUSED</v>
      </c>
      <c r="C405" t="str">
        <f>'Tables info'!H406</f>
        <v>Lending</v>
      </c>
    </row>
    <row r="406" spans="1:3">
      <c r="A406" t="str">
        <f>'Tables info'!D407</f>
        <v>LCBNL</v>
      </c>
      <c r="B406" t="str">
        <f>'Tables info'!F407</f>
        <v>Party_Management</v>
      </c>
      <c r="C406" t="str">
        <f>'Tables info'!H407</f>
        <v>Account_Management</v>
      </c>
    </row>
    <row r="407" spans="1:3">
      <c r="A407" t="str">
        <f>'Tables info'!D408</f>
        <v>LCBNS</v>
      </c>
      <c r="B407" t="str">
        <f>'Tables info'!F408</f>
        <v>Party_Management</v>
      </c>
      <c r="C407" t="str">
        <f>'Tables info'!H408</f>
        <v>Account_Management</v>
      </c>
    </row>
    <row r="408" spans="1:3">
      <c r="A408" t="str">
        <f>'Tables info'!D409</f>
        <v>LCCCL</v>
      </c>
      <c r="B408" t="str">
        <f>'Tables info'!F409</f>
        <v>Reference_Data_Manager</v>
      </c>
      <c r="C408" t="str">
        <f>'Tables info'!H409</f>
        <v>CORE</v>
      </c>
    </row>
    <row r="409" spans="1:3">
      <c r="A409" t="str">
        <f>'Tables info'!D410</f>
        <v>LCCCS</v>
      </c>
      <c r="B409" t="str">
        <f>'Tables info'!F410</f>
        <v>Reference_Data_Manager</v>
      </c>
      <c r="C409" t="str">
        <f>'Tables info'!H410</f>
        <v>CORE</v>
      </c>
    </row>
    <row r="410" spans="1:3">
      <c r="A410" t="str">
        <f>'Tables info'!D411</f>
        <v>LCCYL</v>
      </c>
      <c r="B410" t="str">
        <f>'Tables info'!F411</f>
        <v>Reference_Data_Manager</v>
      </c>
      <c r="C410" t="str">
        <f>'Tables info'!H411</f>
        <v>CORE</v>
      </c>
    </row>
    <row r="411" spans="1:3">
      <c r="A411" t="str">
        <f>'Tables info'!D412</f>
        <v>LCCYS</v>
      </c>
      <c r="B411" t="str">
        <f>'Tables info'!F412</f>
        <v>Reference_Data_Manager</v>
      </c>
      <c r="C411" t="str">
        <f>'Tables info'!H412</f>
        <v>CORE</v>
      </c>
    </row>
    <row r="412" spans="1:3">
      <c r="A412" t="str">
        <f>'Tables info'!D413</f>
        <v>LCGRL</v>
      </c>
      <c r="B412" t="str">
        <f>'Tables info'!F413</f>
        <v>Reference_Data_Manager</v>
      </c>
      <c r="C412" t="str">
        <f>'Tables info'!H413</f>
        <v>CORE</v>
      </c>
    </row>
    <row r="413" spans="1:3">
      <c r="A413" t="str">
        <f>'Tables info'!D414</f>
        <v>LCGRS</v>
      </c>
      <c r="B413" t="str">
        <f>'Tables info'!F414</f>
        <v>Reference_Data_Manager</v>
      </c>
      <c r="C413" t="str">
        <f>'Tables info'!H414</f>
        <v>CORE</v>
      </c>
    </row>
    <row r="414" spans="1:3">
      <c r="A414" t="str">
        <f>'Tables info'!D415</f>
        <v>LCIYL</v>
      </c>
      <c r="B414" t="str">
        <f>'Tables info'!F415</f>
        <v>Reference_Data_Manager</v>
      </c>
      <c r="C414" t="str">
        <f>'Tables info'!H415</f>
        <v>CORE</v>
      </c>
    </row>
    <row r="415" spans="1:3">
      <c r="A415" t="str">
        <f>'Tables info'!D416</f>
        <v>LCIYS</v>
      </c>
      <c r="B415" t="str">
        <f>'Tables info'!F416</f>
        <v>Reference_Data_Manager</v>
      </c>
      <c r="C415" t="str">
        <f>'Tables info'!H416</f>
        <v>CORE</v>
      </c>
    </row>
    <row r="416" spans="1:3">
      <c r="A416" t="str">
        <f>'Tables info'!D417</f>
        <v>LCLIL</v>
      </c>
      <c r="B416" t="str">
        <f>'Tables info'!F417</f>
        <v>Reference_Data_Manager</v>
      </c>
      <c r="C416" t="str">
        <f>'Tables info'!H417</f>
        <v>CORE</v>
      </c>
    </row>
    <row r="417" spans="1:3">
      <c r="A417" t="str">
        <f>'Tables info'!D418</f>
        <v>LCLIS</v>
      </c>
      <c r="B417" t="str">
        <f>'Tables info'!F418</f>
        <v>Reference_Data_Manager</v>
      </c>
      <c r="C417" t="str">
        <f>'Tables info'!H418</f>
        <v>CORE</v>
      </c>
    </row>
    <row r="418" spans="1:3">
      <c r="A418" t="str">
        <f>'Tables info'!D419</f>
        <v>LCORO</v>
      </c>
      <c r="B418" t="str">
        <f>'Tables info'!F419</f>
        <v>Party_Management</v>
      </c>
      <c r="C418" t="str">
        <f>'Tables info'!H419</f>
        <v>Account_Management</v>
      </c>
    </row>
    <row r="419" spans="1:3">
      <c r="A419" t="str">
        <f>'Tables info'!D420</f>
        <v>LCPSL</v>
      </c>
      <c r="B419" t="str">
        <f>'Tables info'!F420</f>
        <v>Party_Management</v>
      </c>
      <c r="C419" t="str">
        <f>'Tables info'!H420</f>
        <v>Account_Management</v>
      </c>
    </row>
    <row r="420" spans="1:3">
      <c r="A420" t="str">
        <f>'Tables info'!D421</f>
        <v>LCPSS</v>
      </c>
      <c r="B420" t="str">
        <f>'Tables info'!F421</f>
        <v>Party_Management</v>
      </c>
      <c r="C420" t="str">
        <f>'Tables info'!H421</f>
        <v>Account_Management</v>
      </c>
    </row>
    <row r="421" spans="1:3">
      <c r="A421" t="str">
        <f>'Tables info'!D422</f>
        <v>LCRYL</v>
      </c>
      <c r="B421" t="str">
        <f>'Tables info'!F422</f>
        <v>Reference_Data_Manager</v>
      </c>
      <c r="C421" t="str">
        <f>'Tables info'!H422</f>
        <v>CORE</v>
      </c>
    </row>
    <row r="422" spans="1:3">
      <c r="A422" t="str">
        <f>'Tables info'!D423</f>
        <v>LCRYS</v>
      </c>
      <c r="B422" t="str">
        <f>'Tables info'!F423</f>
        <v>Reference_Data_Manager</v>
      </c>
      <c r="C422" t="str">
        <f>'Tables info'!H423</f>
        <v>CORE</v>
      </c>
    </row>
    <row r="423" spans="1:3">
      <c r="A423" t="str">
        <f>'Tables info'!D424</f>
        <v>LCSTL</v>
      </c>
      <c r="B423" t="str">
        <f>'Tables info'!F424</f>
        <v>Reference_Data_Manager</v>
      </c>
      <c r="C423" t="str">
        <f>'Tables info'!H424</f>
        <v>CORE</v>
      </c>
    </row>
    <row r="424" spans="1:3">
      <c r="A424" t="str">
        <f>'Tables info'!D425</f>
        <v>LCSTS</v>
      </c>
      <c r="B424" t="str">
        <f>'Tables info'!F425</f>
        <v>Reference_Data_Manager</v>
      </c>
      <c r="C424" t="str">
        <f>'Tables info'!H425</f>
        <v>CORE</v>
      </c>
    </row>
    <row r="425" spans="1:3">
      <c r="A425" t="str">
        <f>'Tables info'!D426</f>
        <v>LCTIO</v>
      </c>
      <c r="B425" t="str">
        <f>'Tables info'!F426</f>
        <v>Party_Management</v>
      </c>
      <c r="C425" t="str">
        <f>'Tables info'!H426</f>
        <v>Account_Management</v>
      </c>
    </row>
    <row r="426" spans="1:3">
      <c r="A426" t="str">
        <f>'Tables info'!D427</f>
        <v>LCTPL</v>
      </c>
      <c r="B426" t="str">
        <f>'Tables info'!F427</f>
        <v>Party_Management</v>
      </c>
      <c r="C426" t="str">
        <f>'Tables info'!H427</f>
        <v>Account_Management</v>
      </c>
    </row>
    <row r="427" spans="1:3">
      <c r="A427" t="str">
        <f>'Tables info'!D428</f>
        <v>LCTPS</v>
      </c>
      <c r="B427" t="str">
        <f>'Tables info'!F428</f>
        <v>Party_Management</v>
      </c>
      <c r="C427" t="str">
        <f>'Tables info'!H428</f>
        <v>Account_Management</v>
      </c>
    </row>
    <row r="428" spans="1:3">
      <c r="A428" t="str">
        <f>'Tables info'!D429</f>
        <v>LCTSL</v>
      </c>
      <c r="B428" t="str">
        <f>'Tables info'!F429</f>
        <v>Party_Management</v>
      </c>
      <c r="C428" t="str">
        <f>'Tables info'!H429</f>
        <v>Account_Management</v>
      </c>
    </row>
    <row r="429" spans="1:3">
      <c r="A429" t="str">
        <f>'Tables info'!D430</f>
        <v>LCTSO</v>
      </c>
      <c r="B429" t="str">
        <f>'Tables info'!F430</f>
        <v>Party_Management</v>
      </c>
      <c r="C429" t="str">
        <f>'Tables info'!H430</f>
        <v>Account_Management</v>
      </c>
    </row>
    <row r="430" spans="1:3">
      <c r="A430" t="str">
        <f>'Tables info'!D431</f>
        <v>LEBAO</v>
      </c>
      <c r="B430" t="str">
        <f>'Tables info'!F431</f>
        <v>Party_Management</v>
      </c>
      <c r="C430" t="str">
        <f>'Tables info'!H431</f>
        <v>Account_Management</v>
      </c>
    </row>
    <row r="431" spans="1:3">
      <c r="A431" t="str">
        <f>'Tables info'!D432</f>
        <v>LELCL</v>
      </c>
      <c r="B431" t="str">
        <f>'Tables info'!F432</f>
        <v>Party_Management</v>
      </c>
      <c r="C431" t="str">
        <f>'Tables info'!H432</f>
        <v>Account_Management</v>
      </c>
    </row>
    <row r="432" spans="1:3">
      <c r="A432" t="str">
        <f>'Tables info'!D433</f>
        <v>LELCS</v>
      </c>
      <c r="B432" t="str">
        <f>'Tables info'!F433</f>
        <v>Party_Management</v>
      </c>
      <c r="C432" t="str">
        <f>'Tables info'!H433</f>
        <v>Account_Management</v>
      </c>
    </row>
    <row r="433" spans="1:3">
      <c r="A433" t="str">
        <f>'Tables info'!D434</f>
        <v>LELIO</v>
      </c>
      <c r="B433" t="str">
        <f>'Tables info'!F434</f>
        <v>Party_Management</v>
      </c>
      <c r="C433" t="str">
        <f>'Tables info'!H434</f>
        <v>Account_Management</v>
      </c>
    </row>
    <row r="434" spans="1:3">
      <c r="A434" t="str">
        <f>'Tables info'!D435</f>
        <v>LGRDL</v>
      </c>
      <c r="B434" t="str">
        <f>'Tables info'!F435</f>
        <v>Reference_Data_Manager</v>
      </c>
      <c r="C434" t="str">
        <f>'Tables info'!H435</f>
        <v>CORE</v>
      </c>
    </row>
    <row r="435" spans="1:3">
      <c r="A435" t="str">
        <f>'Tables info'!D436</f>
        <v>LGRDO</v>
      </c>
      <c r="B435" t="str">
        <f>'Tables info'!F436</f>
        <v>Reference_Data_Manager</v>
      </c>
      <c r="C435" t="str">
        <f>'Tables info'!H436</f>
        <v>CORE</v>
      </c>
    </row>
    <row r="436" spans="1:3">
      <c r="A436" t="str">
        <f>'Tables info'!D437</f>
        <v>LGXFL</v>
      </c>
      <c r="B436" t="str">
        <f>'Tables info'!F437</f>
        <v>Reference_Data_Manager</v>
      </c>
      <c r="C436" t="str">
        <f>'Tables info'!H437</f>
        <v>CORE</v>
      </c>
    </row>
    <row r="437" spans="1:3">
      <c r="A437" t="str">
        <f>'Tables info'!D438</f>
        <v>LGXFO</v>
      </c>
      <c r="B437" t="str">
        <f>'Tables info'!F438</f>
        <v>Reference_Data_Manager</v>
      </c>
      <c r="C437" t="str">
        <f>'Tables info'!H438</f>
        <v>CORE</v>
      </c>
    </row>
    <row r="438" spans="1:3">
      <c r="A438" t="str">
        <f>'Tables info'!D439</f>
        <v>LHOLL</v>
      </c>
      <c r="B438" t="str">
        <f>'Tables info'!F439</f>
        <v>Reference_Data_Manager</v>
      </c>
      <c r="C438" t="str">
        <f>'Tables info'!H439</f>
        <v>CORE</v>
      </c>
    </row>
    <row r="439" spans="1:3">
      <c r="A439" t="str">
        <f>'Tables info'!D440</f>
        <v>LHOLO</v>
      </c>
      <c r="B439" t="str">
        <f>'Tables info'!F440</f>
        <v>Reference_Data_Manager</v>
      </c>
      <c r="C439" t="str">
        <f>'Tables info'!H440</f>
        <v>CORE</v>
      </c>
    </row>
    <row r="440" spans="1:3">
      <c r="A440" t="str">
        <f>'Tables info'!D441</f>
        <v>LPHIO</v>
      </c>
      <c r="B440" t="str">
        <f>'Tables info'!F441</f>
        <v>Party_Management</v>
      </c>
      <c r="C440" t="str">
        <f>'Tables info'!H441</f>
        <v>Account_Management</v>
      </c>
    </row>
    <row r="441" spans="1:3">
      <c r="A441" t="str">
        <f>'Tables info'!D442</f>
        <v>LPHYL</v>
      </c>
      <c r="B441" t="str">
        <f>'Tables info'!F442</f>
        <v>Party_Management</v>
      </c>
      <c r="C441" t="str">
        <f>'Tables info'!H442</f>
        <v>Account_Management</v>
      </c>
    </row>
    <row r="442" spans="1:3">
      <c r="A442" t="str">
        <f>'Tables info'!D443</f>
        <v>LPHYS</v>
      </c>
      <c r="B442" t="str">
        <f>'Tables info'!F443</f>
        <v>Party_Management</v>
      </c>
      <c r="C442" t="str">
        <f>'Tables info'!H443</f>
        <v>Account_Management</v>
      </c>
    </row>
    <row r="443" spans="1:3">
      <c r="A443" t="str">
        <f>'Tables info'!D444</f>
        <v>LPMML</v>
      </c>
      <c r="B443" t="str">
        <f>'Tables info'!F444</f>
        <v>CORE</v>
      </c>
      <c r="C443" t="str">
        <f>'Tables info'!H444</f>
        <v>CORE</v>
      </c>
    </row>
    <row r="444" spans="1:3">
      <c r="A444" t="str">
        <f>'Tables info'!D445</f>
        <v>LPRCL</v>
      </c>
      <c r="B444" t="str">
        <f>'Tables info'!F445</f>
        <v>CORE</v>
      </c>
      <c r="C444" t="str">
        <f>'Tables info'!H445</f>
        <v>CORE</v>
      </c>
    </row>
    <row r="445" spans="1:3">
      <c r="A445" t="str">
        <f>'Tables info'!D446</f>
        <v>LPRCO</v>
      </c>
      <c r="B445" t="str">
        <f>'Tables info'!F446</f>
        <v>CORE</v>
      </c>
      <c r="C445" t="str">
        <f>'Tables info'!H446</f>
        <v>CORE</v>
      </c>
    </row>
    <row r="446" spans="1:3">
      <c r="A446" t="str">
        <f>'Tables info'!D447</f>
        <v>LPRDL</v>
      </c>
      <c r="B446" t="str">
        <f>'Tables info'!F447</f>
        <v>Product_Management</v>
      </c>
      <c r="C446" t="str">
        <f>'Tables info'!H447</f>
        <v>CORE</v>
      </c>
    </row>
    <row r="447" spans="1:3">
      <c r="A447" t="str">
        <f>'Tables info'!D448</f>
        <v>LPRDS</v>
      </c>
      <c r="B447" t="str">
        <f>'Tables info'!F448</f>
        <v>Product_Management</v>
      </c>
      <c r="C447" t="str">
        <f>'Tables info'!H448</f>
        <v>CORE</v>
      </c>
    </row>
    <row r="448" spans="1:3">
      <c r="A448" t="str">
        <f>'Tables info'!D449</f>
        <v>LPRFS</v>
      </c>
      <c r="B448" t="str">
        <f>'Tables info'!F449</f>
        <v>General_Ledger</v>
      </c>
      <c r="C448" t="str">
        <f>'Tables info'!H449</f>
        <v>General_Ledger</v>
      </c>
    </row>
    <row r="449" spans="1:3">
      <c r="A449" t="str">
        <f>'Tables info'!D450</f>
        <v>LPSIO</v>
      </c>
      <c r="B449" t="str">
        <f>'Tables info'!F450</f>
        <v>Party_Management</v>
      </c>
      <c r="C449" t="str">
        <f>'Tables info'!H450</f>
        <v>Account_Management</v>
      </c>
    </row>
    <row r="450" spans="1:3">
      <c r="A450" t="str">
        <f>'Tables info'!D451</f>
        <v>LPSNL</v>
      </c>
      <c r="B450" t="str">
        <f>'Tables info'!F451</f>
        <v>Party_Management</v>
      </c>
      <c r="C450" t="str">
        <f>'Tables info'!H451</f>
        <v>Account_Management</v>
      </c>
    </row>
    <row r="451" spans="1:3">
      <c r="A451" t="str">
        <f>'Tables info'!D452</f>
        <v>LPSNS</v>
      </c>
      <c r="B451" t="str">
        <f>'Tables info'!F452</f>
        <v>Party_Management</v>
      </c>
      <c r="C451" t="str">
        <f>'Tables info'!H452</f>
        <v>Account_Management</v>
      </c>
    </row>
    <row r="452" spans="1:3">
      <c r="A452" t="str">
        <f>'Tables info'!D453</f>
        <v>LRCEL</v>
      </c>
      <c r="B452" t="str">
        <f>'Tables info'!F453</f>
        <v>General_Ledger</v>
      </c>
      <c r="C452" t="str">
        <f>'Tables info'!H453</f>
        <v>General_Ledger</v>
      </c>
    </row>
    <row r="453" spans="1:3">
      <c r="A453" t="str">
        <f>'Tables info'!D454</f>
        <v>LRCEO</v>
      </c>
      <c r="B453" t="str">
        <f>'Tables info'!F454</f>
        <v>General_Ledger</v>
      </c>
      <c r="C453" t="str">
        <f>'Tables info'!H454</f>
        <v>General_Ledger</v>
      </c>
    </row>
    <row r="454" spans="1:3">
      <c r="A454" t="str">
        <f>'Tables info'!D455</f>
        <v>LRCES</v>
      </c>
      <c r="B454" t="str">
        <f>'Tables info'!F455</f>
        <v>General_Ledger</v>
      </c>
      <c r="C454" t="str">
        <f>'Tables info'!H455</f>
        <v>General_Ledger</v>
      </c>
    </row>
    <row r="455" spans="1:3">
      <c r="A455" t="str">
        <f>'Tables info'!D456</f>
        <v>LRCLL</v>
      </c>
      <c r="B455" t="str">
        <f>'Tables info'!F456</f>
        <v>Reference_Data_Manager</v>
      </c>
      <c r="C455" t="str">
        <f>'Tables info'!H456</f>
        <v>CORE</v>
      </c>
    </row>
    <row r="456" spans="1:3">
      <c r="A456" t="str">
        <f>'Tables info'!D457</f>
        <v>LRESS</v>
      </c>
      <c r="B456" t="str">
        <f>'Tables info'!F457</f>
        <v>Reference_Data_Manager</v>
      </c>
      <c r="C456" t="str">
        <f>'Tables info'!H457</f>
        <v>CORE</v>
      </c>
    </row>
    <row r="457" spans="1:3">
      <c r="A457" t="str">
        <f>'Tables info'!D458</f>
        <v>LSUPL</v>
      </c>
      <c r="B457" t="str">
        <f>'Tables info'!F458</f>
        <v>General_Ledger</v>
      </c>
      <c r="C457" t="str">
        <f>'Tables info'!H458</f>
        <v>General_Ledger</v>
      </c>
    </row>
    <row r="458" spans="1:3">
      <c r="A458" t="str">
        <f>'Tables info'!D459</f>
        <v>LSUPS</v>
      </c>
      <c r="B458" t="str">
        <f>'Tables info'!F459</f>
        <v>General_Ledger</v>
      </c>
      <c r="C458" t="str">
        <f>'Tables info'!H459</f>
        <v>General_Ledger</v>
      </c>
    </row>
    <row r="459" spans="1:3">
      <c r="A459" t="str">
        <f>'Tables info'!D460</f>
        <v>LTARO</v>
      </c>
      <c r="B459" t="str">
        <f>'Tables info'!F460</f>
        <v>Payments_Execution_Engine</v>
      </c>
      <c r="C459" t="str">
        <f>'Tables info'!H460</f>
        <v>Cash_Management</v>
      </c>
    </row>
    <row r="460" spans="1:3">
      <c r="A460" t="str">
        <f>'Tables info'!D461</f>
        <v>MNDEF</v>
      </c>
      <c r="B460" t="str">
        <f>'Tables info'!F461</f>
        <v>CORE</v>
      </c>
      <c r="C460" t="str">
        <f>'Tables info'!H461</f>
        <v>CORE</v>
      </c>
    </row>
    <row r="461" spans="1:3">
      <c r="A461" t="str">
        <f>'Tables info'!D462</f>
        <v>NWSMN</v>
      </c>
      <c r="B461" t="str">
        <f>'Tables info'!F462</f>
        <v>CORE</v>
      </c>
      <c r="C461" t="str">
        <f>'Tables info'!H462</f>
        <v>CORE</v>
      </c>
    </row>
    <row r="462" spans="1:3">
      <c r="A462" t="str">
        <f>'Tables info'!D463</f>
        <v>PRNTR</v>
      </c>
      <c r="B462" t="str">
        <f>'Tables info'!F463</f>
        <v>CORE</v>
      </c>
      <c r="C462" t="str">
        <f>'Tables info'!H463</f>
        <v>CORE</v>
      </c>
    </row>
    <row r="463" spans="1:3">
      <c r="A463" t="str">
        <f>'Tables info'!D464</f>
        <v>PRSIO</v>
      </c>
      <c r="B463" t="str">
        <f>'Tables info'!F464</f>
        <v>CORE</v>
      </c>
      <c r="C463" t="str">
        <f>'Tables info'!H464</f>
        <v>CORE</v>
      </c>
    </row>
    <row r="464" spans="1:3">
      <c r="A464" t="str">
        <f>'Tables info'!D465</f>
        <v>PRSNL</v>
      </c>
      <c r="B464" t="str">
        <f>'Tables info'!F465</f>
        <v>CORE</v>
      </c>
      <c r="C464" t="str">
        <f>'Tables info'!H465</f>
        <v>CORE</v>
      </c>
    </row>
    <row r="465" spans="1:3">
      <c r="A465" t="str">
        <f>'Tables info'!D466</f>
        <v>RCHDS</v>
      </c>
      <c r="B465" t="str">
        <f>'Tables info'!F466</f>
        <v>Payments_Execution_Engine</v>
      </c>
      <c r="C465" t="str">
        <f>'Tables info'!H466</f>
        <v>Cash_Management</v>
      </c>
    </row>
    <row r="466" spans="1:3">
      <c r="A466" t="str">
        <f>'Tables info'!D467</f>
        <v>RCHQS</v>
      </c>
      <c r="B466" t="str">
        <f>'Tables info'!F467</f>
        <v>Payments_Execution_Engine</v>
      </c>
      <c r="C466" t="str">
        <f>'Tables info'!H467</f>
        <v>Cash_Management</v>
      </c>
    </row>
    <row r="467" spans="1:3">
      <c r="A467" t="str">
        <f>'Tables info'!D468</f>
        <v>RCHRO</v>
      </c>
      <c r="B467" t="str">
        <f>'Tables info'!F468</f>
        <v>Payments_Execution_Engine</v>
      </c>
      <c r="C467" t="str">
        <f>'Tables info'!H468</f>
        <v>Cash_Management</v>
      </c>
    </row>
    <row r="468" spans="1:3">
      <c r="A468" t="str">
        <f>'Tables info'!D469</f>
        <v>REFFL</v>
      </c>
      <c r="B468" t="str">
        <f>'Tables info'!F469</f>
        <v>Reference_Data_Manager</v>
      </c>
      <c r="C468" t="str">
        <f>'Tables info'!H469</f>
        <v>CORE</v>
      </c>
    </row>
    <row r="469" spans="1:3">
      <c r="A469" t="str">
        <f>'Tables info'!D470</f>
        <v>RPDEF</v>
      </c>
      <c r="B469" t="str">
        <f>'Tables info'!F470</f>
        <v>CORE</v>
      </c>
      <c r="C469" t="str">
        <f>'Tables info'!H470</f>
        <v>CORE</v>
      </c>
    </row>
    <row r="470" spans="1:3">
      <c r="A470" t="str">
        <f>'Tables info'!D471</f>
        <v>RPSCH</v>
      </c>
      <c r="B470" t="str">
        <f>'Tables info'!F471</f>
        <v>CORE</v>
      </c>
      <c r="C470" t="str">
        <f>'Tables info'!H471</f>
        <v>CORE</v>
      </c>
    </row>
    <row r="471" spans="1:3">
      <c r="A471" t="str">
        <f>'Tables info'!D472</f>
        <v>RSTRT</v>
      </c>
      <c r="B471" t="str">
        <f>'Tables info'!F472</f>
        <v>CORE</v>
      </c>
      <c r="C471" t="str">
        <f>'Tables info'!H472</f>
        <v>CORE</v>
      </c>
    </row>
    <row r="472" spans="1:3">
      <c r="A472" t="str">
        <f>'Tables info'!D473</f>
        <v>SECIO</v>
      </c>
      <c r="B472" t="str">
        <f>'Tables info'!F473</f>
        <v>CORE</v>
      </c>
      <c r="C472" t="str">
        <f>'Tables info'!H473</f>
        <v>CORE</v>
      </c>
    </row>
    <row r="473" spans="1:3">
      <c r="A473" t="str">
        <f>'Tables info'!D474</f>
        <v>SECRL</v>
      </c>
      <c r="B473" t="str">
        <f>'Tables info'!F474</f>
        <v>CORE</v>
      </c>
      <c r="C473" t="str">
        <f>'Tables info'!H474</f>
        <v>CORE</v>
      </c>
    </row>
    <row r="474" spans="1:3">
      <c r="A474" t="str">
        <f>'Tables info'!D475</f>
        <v>SECUR</v>
      </c>
      <c r="B474" t="str">
        <f>'Tables info'!F475</f>
        <v>CORE</v>
      </c>
      <c r="C474" t="str">
        <f>'Tables info'!H475</f>
        <v>CORE</v>
      </c>
    </row>
    <row r="475" spans="1:3">
      <c r="A475" t="str">
        <f>'Tables info'!D476</f>
        <v>TSHNO</v>
      </c>
      <c r="B475" t="str">
        <f>'Tables info'!F476</f>
        <v>Reference_Data_Manager</v>
      </c>
      <c r="C475" t="str">
        <f>'Tables info'!H476</f>
        <v>CORE</v>
      </c>
    </row>
    <row r="476" spans="1:3">
      <c r="A476" t="str">
        <f>'Tables info'!D477</f>
        <v>XFXAS</v>
      </c>
      <c r="B476" t="str">
        <f>'Tables info'!F477</f>
        <v>General_Ledger</v>
      </c>
      <c r="C476" t="str">
        <f>'Tables info'!H477</f>
        <v>General_Ledger</v>
      </c>
    </row>
    <row r="477" spans="1:3">
      <c r="A477" t="str">
        <f>'Tables info'!D478</f>
        <v>XFXCO</v>
      </c>
      <c r="B477" t="str">
        <f>'Tables info'!F478</f>
        <v>General_Ledger</v>
      </c>
      <c r="C477" t="str">
        <f>'Tables info'!H478</f>
        <v>General_Ledger</v>
      </c>
    </row>
    <row r="478" spans="1:3">
      <c r="A478" t="str">
        <f>'Tables info'!D479</f>
        <v>XFXTO</v>
      </c>
      <c r="B478" t="str">
        <f>'Tables info'!F479</f>
        <v>General_Ledger</v>
      </c>
      <c r="C478" t="str">
        <f>'Tables info'!H479</f>
        <v>General_Ledger</v>
      </c>
    </row>
    <row r="479" spans="1:3">
      <c r="A479" t="str">
        <f>'Tables info'!D480</f>
        <v>XGBAO</v>
      </c>
      <c r="B479" t="str">
        <f>'Tables info'!F480</f>
        <v>General_Ledger</v>
      </c>
      <c r="C479" t="str">
        <f>'Tables info'!H480</f>
        <v>General_Ledger</v>
      </c>
    </row>
    <row r="480" spans="1:3">
      <c r="A480" t="str">
        <f>'Tables info'!D481</f>
        <v>XGBUL</v>
      </c>
      <c r="B480" t="str">
        <f>'Tables info'!F481</f>
        <v>General_Ledger</v>
      </c>
      <c r="C480" t="str">
        <f>'Tables info'!H481</f>
        <v>General_Ledger</v>
      </c>
    </row>
    <row r="481" spans="1:3">
      <c r="A481" t="str">
        <f>'Tables info'!D482</f>
        <v>XGBUO</v>
      </c>
      <c r="B481" t="str">
        <f>'Tables info'!F482</f>
        <v>General_Ledger</v>
      </c>
      <c r="C481" t="str">
        <f>'Tables info'!H482</f>
        <v>General_Ledger</v>
      </c>
    </row>
    <row r="482" spans="1:3">
      <c r="A482" t="str">
        <f>'Tables info'!D483</f>
        <v>XGDCL</v>
      </c>
      <c r="B482" t="str">
        <f>'Tables info'!F483</f>
        <v>General_Ledger</v>
      </c>
      <c r="C482" t="str">
        <f>'Tables info'!H483</f>
        <v>General_Ledger</v>
      </c>
    </row>
    <row r="483" spans="1:3">
      <c r="A483" t="str">
        <f>'Tables info'!D484</f>
        <v>XGDCS</v>
      </c>
      <c r="B483" t="str">
        <f>'Tables info'!F484</f>
        <v>General_Ledger</v>
      </c>
      <c r="C483" t="str">
        <f>'Tables info'!H484</f>
        <v>General_Ledger</v>
      </c>
    </row>
    <row r="484" spans="1:3">
      <c r="A484" t="str">
        <f>'Tables info'!D485</f>
        <v>XGMVL</v>
      </c>
      <c r="B484" t="str">
        <f>'Tables info'!F485</f>
        <v>General_Ledger</v>
      </c>
      <c r="C484" t="str">
        <f>'Tables info'!H485</f>
        <v>General_Ledger</v>
      </c>
    </row>
    <row r="485" spans="1:3">
      <c r="A485" t="str">
        <f>'Tables info'!D486</f>
        <v>XGMVO</v>
      </c>
      <c r="B485" t="str">
        <f>'Tables info'!F486</f>
        <v>General_Ledger</v>
      </c>
      <c r="C485" t="str">
        <f>'Tables info'!H486</f>
        <v>General_Ledger</v>
      </c>
    </row>
    <row r="486" spans="1:3">
      <c r="A486" t="str">
        <f>'Tables info'!D487</f>
        <v>XGPAL</v>
      </c>
      <c r="B486" t="str">
        <f>'Tables info'!F487</f>
        <v>General_Ledger</v>
      </c>
      <c r="C486" t="str">
        <f>'Tables info'!H487</f>
        <v>General_Ledger</v>
      </c>
    </row>
    <row r="487" spans="1:3">
      <c r="A487" t="str">
        <f>'Tables info'!D488</f>
        <v>XGPAO</v>
      </c>
      <c r="B487" t="str">
        <f>'Tables info'!F488</f>
        <v>General_Ledger</v>
      </c>
      <c r="C487" t="str">
        <f>'Tables info'!H488</f>
        <v>General_Ledger</v>
      </c>
    </row>
    <row r="488" spans="1:3">
      <c r="A488" t="str">
        <f>'Tables info'!D489</f>
        <v>XGPML</v>
      </c>
      <c r="B488" t="str">
        <f>'Tables info'!F489</f>
        <v>General_Ledger</v>
      </c>
      <c r="C488" t="str">
        <f>'Tables info'!H489</f>
        <v>General_Ledger</v>
      </c>
    </row>
    <row r="489" spans="1:3">
      <c r="A489" t="str">
        <f>'Tables info'!D490</f>
        <v>XGPMO</v>
      </c>
      <c r="B489" t="str">
        <f>'Tables info'!F490</f>
        <v>General_Ledger</v>
      </c>
      <c r="C489" t="str">
        <f>'Tables info'!H490</f>
        <v>General_Ledger</v>
      </c>
    </row>
    <row r="490" spans="1:3">
      <c r="A490" t="str">
        <f>'Tables info'!D491</f>
        <v>XHVBO</v>
      </c>
      <c r="B490" t="str">
        <f>'Tables info'!F491</f>
        <v>General_Ledger</v>
      </c>
      <c r="C490" t="str">
        <f>'Tables info'!H491</f>
        <v>General_Ledger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22648</v>
      </c>
    </row>
    <row r="5" spans="19:20" ht="15.75" thickBot="1">
      <c r="S5" s="15" t="s">
        <v>22649</v>
      </c>
      <c r="T5" s="16" t="s">
        <v>22650</v>
      </c>
    </row>
    <row r="6" spans="19:20" ht="15.75" thickBot="1">
      <c r="T6" s="17" t="s">
        <v>22651</v>
      </c>
    </row>
    <row r="7" spans="19:20" ht="15.75" thickBot="1">
      <c r="S7" s="15" t="s">
        <v>22652</v>
      </c>
      <c r="T7" s="16" t="s">
        <v>22653</v>
      </c>
    </row>
    <row r="8" spans="19:20" ht="15.75" thickBot="1">
      <c r="T8" s="17" t="s">
        <v>22654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workbookViewId="0">
      <selection activeCell="O16" sqref="O16"/>
    </sheetView>
  </sheetViews>
  <sheetFormatPr defaultRowHeight="15"/>
  <cols>
    <col min="1" max="1" width="21.140625" bestFit="1" customWidth="1"/>
  </cols>
  <sheetData>
    <row r="5" spans="1:16">
      <c r="J5" s="25"/>
      <c r="K5" s="25"/>
    </row>
    <row r="6" spans="1:16">
      <c r="A6" t="s">
        <v>22535</v>
      </c>
      <c r="B6">
        <f>COUNTIFS('Tables info'!C:C,"1")</f>
        <v>465</v>
      </c>
      <c r="J6" t="s">
        <v>22615</v>
      </c>
      <c r="K6">
        <f>COUNTIFS('Tables info'!G:G,"General_Ledger")</f>
        <v>59</v>
      </c>
      <c r="O6" t="s">
        <v>22723</v>
      </c>
      <c r="P6">
        <f>COUNTIF('Tables info'!B:B,0.5)</f>
        <v>2</v>
      </c>
    </row>
    <row r="7" spans="1:16">
      <c r="A7" t="s">
        <v>22536</v>
      </c>
      <c r="B7">
        <f>COUNTIFS('Tables info'!C:C,"0,5")</f>
        <v>14</v>
      </c>
      <c r="J7" t="s">
        <v>22616</v>
      </c>
      <c r="K7">
        <f>COUNTIFS('Tables info'!G:G,"Account_Management")</f>
        <v>62</v>
      </c>
      <c r="O7" t="s">
        <v>22725</v>
      </c>
      <c r="P7">
        <f>COUNTIF('Tables info'!B:B,0)</f>
        <v>35</v>
      </c>
    </row>
    <row r="8" spans="1:16">
      <c r="A8" t="s">
        <v>22537</v>
      </c>
      <c r="B8">
        <f>COUNTIFS('Tables info'!C:C,"0")</f>
        <v>11</v>
      </c>
      <c r="J8" t="s">
        <v>22617</v>
      </c>
      <c r="K8">
        <f>COUNTIFS('Tables info'!G:G,"Cash_Management")</f>
        <v>66</v>
      </c>
      <c r="O8" t="s">
        <v>22724</v>
      </c>
      <c r="P8">
        <f>COUNTIF('Tables info'!B:B,1)</f>
        <v>453</v>
      </c>
    </row>
    <row r="9" spans="1:16">
      <c r="A9" t="s">
        <v>22538</v>
      </c>
      <c r="B9">
        <f>SUM(B6:B8)</f>
        <v>490</v>
      </c>
      <c r="J9" t="s">
        <v>22618</v>
      </c>
      <c r="K9">
        <f>COUNTIFS('Tables info'!G:G,"Financial_Markets")</f>
        <v>118</v>
      </c>
    </row>
    <row r="10" spans="1:16">
      <c r="J10" t="s">
        <v>21960</v>
      </c>
      <c r="K10">
        <f>COUNTIFS('Tables info'!G:G,"Lending")</f>
        <v>69</v>
      </c>
    </row>
    <row r="11" spans="1:16">
      <c r="J11" t="s">
        <v>22614</v>
      </c>
      <c r="K11">
        <f>COUNTIFS('Tables info'!G:G,"Core")</f>
        <v>82</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538"/>
  <sheetViews>
    <sheetView tabSelected="1" topLeftCell="B1" zoomScale="85" zoomScaleNormal="85" workbookViewId="0">
      <pane ySplit="1" topLeftCell="A380" activePane="bottomLeft" state="frozen"/>
      <selection pane="bottomLeft" activeCell="L411" sqref="L411"/>
    </sheetView>
  </sheetViews>
  <sheetFormatPr defaultRowHeight="15"/>
  <cols>
    <col min="1" max="1" width="9.5703125" style="7" customWidth="1"/>
    <col min="2" max="2" width="9.7109375" style="7" customWidth="1"/>
    <col min="3" max="3" width="9.42578125" style="7" customWidth="1"/>
    <col min="4" max="4" width="18" customWidth="1"/>
    <col min="5" max="5" width="30.140625" customWidth="1"/>
    <col min="6" max="6" width="33.7109375" customWidth="1"/>
    <col min="7" max="7" width="22.5703125" customWidth="1"/>
    <col min="8" max="8" width="24.5703125" customWidth="1"/>
    <col min="9" max="9" width="8.42578125" customWidth="1"/>
    <col min="10" max="10" width="54.28515625" customWidth="1"/>
    <col min="11" max="11" width="9" style="7" customWidth="1"/>
    <col min="12" max="12" width="8.5703125" style="7" customWidth="1"/>
    <col min="13" max="13" width="29.7109375" customWidth="1"/>
    <col min="14" max="14" width="9.28515625" customWidth="1"/>
    <col min="15" max="15" width="13.28515625" customWidth="1"/>
    <col min="16" max="16" width="15.85546875" customWidth="1"/>
  </cols>
  <sheetData>
    <row r="1" spans="1:15" s="11" customFormat="1" ht="37.5" customHeight="1">
      <c r="A1" s="12" t="s">
        <v>22718</v>
      </c>
      <c r="B1" s="12" t="s">
        <v>22722</v>
      </c>
      <c r="C1" s="11" t="s">
        <v>21966</v>
      </c>
      <c r="D1" s="11" t="s">
        <v>21970</v>
      </c>
      <c r="E1" s="11" t="s">
        <v>21963</v>
      </c>
      <c r="F1" s="11" t="s">
        <v>22675</v>
      </c>
      <c r="G1" s="11" t="s">
        <v>22693</v>
      </c>
      <c r="H1" s="11" t="s">
        <v>22694</v>
      </c>
      <c r="I1" s="11" t="s">
        <v>22719</v>
      </c>
      <c r="J1" s="11" t="s">
        <v>21967</v>
      </c>
      <c r="K1" s="12" t="s">
        <v>22445</v>
      </c>
      <c r="L1" s="12" t="s">
        <v>22741</v>
      </c>
      <c r="M1" s="11" t="s">
        <v>21968</v>
      </c>
      <c r="N1" s="12" t="s">
        <v>22440</v>
      </c>
      <c r="O1" s="11" t="s">
        <v>21969</v>
      </c>
    </row>
    <row r="2" spans="1:15">
      <c r="A2" s="7">
        <v>1</v>
      </c>
      <c r="B2" s="7">
        <v>1</v>
      </c>
      <c r="C2" s="7">
        <v>1</v>
      </c>
      <c r="D2" t="s">
        <v>0</v>
      </c>
      <c r="E2" t="s">
        <v>22439</v>
      </c>
      <c r="F2" t="s">
        <v>22674</v>
      </c>
      <c r="G2" t="s">
        <v>22686</v>
      </c>
      <c r="H2" t="str">
        <f>LOOKUP(F2,LBB2IFS!$A$1:$A$34,LBB2IFS!$B$1:$B$34)</f>
        <v>Account_Management</v>
      </c>
      <c r="I2" s="7">
        <f>IF(G2&lt;&gt;H2,0,1)</f>
        <v>1</v>
      </c>
      <c r="J2" t="s">
        <v>22442</v>
      </c>
      <c r="N2" t="s">
        <v>21962</v>
      </c>
    </row>
    <row r="3" spans="1:15">
      <c r="A3" s="7">
        <v>0</v>
      </c>
      <c r="B3" s="7">
        <v>1</v>
      </c>
      <c r="C3" s="7">
        <v>1</v>
      </c>
      <c r="D3" t="s">
        <v>23</v>
      </c>
      <c r="E3" t="s">
        <v>21971</v>
      </c>
      <c r="F3" t="s">
        <v>22674</v>
      </c>
      <c r="G3" t="s">
        <v>22686</v>
      </c>
      <c r="H3" t="str">
        <f>LOOKUP(F3,LBB2IFS!$A$1:$A$34,LBB2IFS!$B$1:$B$34)</f>
        <v>Account_Management</v>
      </c>
      <c r="I3" s="7">
        <f t="shared" ref="I3:I11" si="0">IF(G3&lt;&gt;H3,0,1)</f>
        <v>1</v>
      </c>
    </row>
    <row r="4" spans="1:15">
      <c r="A4" s="7">
        <v>0</v>
      </c>
      <c r="B4" s="7">
        <v>1</v>
      </c>
      <c r="C4" s="7">
        <v>1</v>
      </c>
      <c r="D4" t="s">
        <v>43</v>
      </c>
      <c r="E4" t="s">
        <v>21972</v>
      </c>
      <c r="F4" t="s">
        <v>22674</v>
      </c>
      <c r="G4" t="s">
        <v>22686</v>
      </c>
      <c r="H4" t="str">
        <f>LOOKUP(F4,LBB2IFS!$A$1:$A$34,LBB2IFS!$B$1:$B$34)</f>
        <v>Account_Management</v>
      </c>
      <c r="I4" s="7">
        <f t="shared" si="0"/>
        <v>1</v>
      </c>
    </row>
    <row r="5" spans="1:15">
      <c r="A5" s="7">
        <v>1</v>
      </c>
      <c r="B5" s="7">
        <v>1</v>
      </c>
      <c r="C5" s="7">
        <v>1</v>
      </c>
      <c r="D5" t="s">
        <v>51</v>
      </c>
      <c r="E5" t="s">
        <v>21973</v>
      </c>
      <c r="F5" t="s">
        <v>22676</v>
      </c>
      <c r="G5" t="s">
        <v>22676</v>
      </c>
      <c r="H5" t="str">
        <f>LOOKUP(F5,LBB2IFS!$A$1:$A$34,LBB2IFS!$B$1:$B$34)</f>
        <v>General_Ledger</v>
      </c>
      <c r="I5" s="7">
        <f t="shared" si="0"/>
        <v>1</v>
      </c>
      <c r="N5" t="s">
        <v>21962</v>
      </c>
    </row>
    <row r="6" spans="1:15">
      <c r="A6" s="7">
        <v>0</v>
      </c>
      <c r="B6" s="7">
        <v>1</v>
      </c>
      <c r="C6" s="7">
        <v>1</v>
      </c>
      <c r="D6" t="s">
        <v>92</v>
      </c>
      <c r="E6" t="s">
        <v>21974</v>
      </c>
      <c r="F6" t="s">
        <v>22676</v>
      </c>
      <c r="G6" t="s">
        <v>22676</v>
      </c>
      <c r="H6" t="str">
        <f>LOOKUP(F6,LBB2IFS!$A$1:$A$34,LBB2IFS!$B$1:$B$34)</f>
        <v>General_Ledger</v>
      </c>
      <c r="I6" s="7">
        <f t="shared" si="0"/>
        <v>1</v>
      </c>
    </row>
    <row r="7" spans="1:15">
      <c r="A7" s="7">
        <v>1</v>
      </c>
      <c r="B7" s="7">
        <v>1</v>
      </c>
      <c r="C7" s="7">
        <v>1</v>
      </c>
      <c r="D7" t="s">
        <v>318</v>
      </c>
      <c r="E7" t="s">
        <v>21975</v>
      </c>
      <c r="F7" t="s">
        <v>22712</v>
      </c>
      <c r="G7" t="s">
        <v>22712</v>
      </c>
      <c r="H7" t="str">
        <f>LOOKUP(F7,LBB2IFS!$A$1:$A$34,LBB2IFS!$B$1:$B$34)</f>
        <v>CORE</v>
      </c>
      <c r="I7" s="7">
        <f t="shared" si="0"/>
        <v>1</v>
      </c>
      <c r="J7" t="s">
        <v>22669</v>
      </c>
      <c r="K7" s="7" t="s">
        <v>22559</v>
      </c>
      <c r="L7" s="7" t="s">
        <v>22740</v>
      </c>
    </row>
    <row r="8" spans="1:15">
      <c r="A8" s="7">
        <v>0</v>
      </c>
      <c r="B8" s="7">
        <v>1</v>
      </c>
      <c r="C8" s="7">
        <v>1</v>
      </c>
      <c r="D8" t="s">
        <v>432</v>
      </c>
      <c r="E8" t="s">
        <v>21976</v>
      </c>
      <c r="F8" t="s">
        <v>22676</v>
      </c>
      <c r="G8" t="s">
        <v>22676</v>
      </c>
      <c r="H8" t="str">
        <f>LOOKUP(F8,LBB2IFS!$A$1:$A$34,LBB2IFS!$B$1:$B$34)</f>
        <v>General_Ledger</v>
      </c>
      <c r="I8" s="7">
        <f t="shared" si="0"/>
        <v>1</v>
      </c>
      <c r="K8" s="7" t="s">
        <v>22559</v>
      </c>
      <c r="L8" s="7" t="s">
        <v>22742</v>
      </c>
    </row>
    <row r="9" spans="1:15">
      <c r="A9" s="7">
        <v>1</v>
      </c>
      <c r="B9" s="7">
        <v>1</v>
      </c>
      <c r="C9" s="7">
        <v>1</v>
      </c>
      <c r="D9" t="s">
        <v>562</v>
      </c>
      <c r="E9" t="s">
        <v>21977</v>
      </c>
      <c r="F9" t="s">
        <v>22676</v>
      </c>
      <c r="G9" t="s">
        <v>22676</v>
      </c>
      <c r="H9" t="str">
        <f>LOOKUP(F9,LBB2IFS!$A$1:$A$34,LBB2IFS!$B$1:$B$34)</f>
        <v>General_Ledger</v>
      </c>
      <c r="I9" s="7">
        <f t="shared" si="0"/>
        <v>1</v>
      </c>
      <c r="J9" t="s">
        <v>22639</v>
      </c>
      <c r="K9" s="7" t="s">
        <v>22559</v>
      </c>
      <c r="L9" s="7" t="s">
        <v>22742</v>
      </c>
      <c r="M9" s="7"/>
      <c r="N9" t="s">
        <v>21962</v>
      </c>
    </row>
    <row r="10" spans="1:15">
      <c r="A10" s="7">
        <v>0</v>
      </c>
      <c r="B10" s="7">
        <v>1</v>
      </c>
      <c r="C10" s="7">
        <v>1</v>
      </c>
      <c r="D10" t="s">
        <v>630</v>
      </c>
      <c r="E10" t="s">
        <v>21978</v>
      </c>
      <c r="F10" t="s">
        <v>22676</v>
      </c>
      <c r="G10" t="s">
        <v>22676</v>
      </c>
      <c r="H10" t="str">
        <f>LOOKUP(F10,LBB2IFS!$A$1:$A$34,LBB2IFS!$B$1:$B$34)</f>
        <v>General_Ledger</v>
      </c>
      <c r="I10" s="7">
        <f t="shared" si="0"/>
        <v>1</v>
      </c>
    </row>
    <row r="11" spans="1:15">
      <c r="A11" s="7">
        <v>0</v>
      </c>
      <c r="B11" s="7">
        <v>1</v>
      </c>
      <c r="C11" s="7">
        <v>1</v>
      </c>
      <c r="D11" t="s">
        <v>689</v>
      </c>
      <c r="E11" t="s">
        <v>21979</v>
      </c>
      <c r="F11" t="s">
        <v>22676</v>
      </c>
      <c r="G11" t="s">
        <v>22676</v>
      </c>
      <c r="H11" t="str">
        <f>LOOKUP(F11,LBB2IFS!$A$1:$A$34,LBB2IFS!$B$1:$B$34)</f>
        <v>General_Ledger</v>
      </c>
      <c r="I11" s="7">
        <f t="shared" si="0"/>
        <v>1</v>
      </c>
      <c r="J11" t="s">
        <v>562</v>
      </c>
    </row>
    <row r="12" spans="1:15">
      <c r="A12" s="7">
        <v>0</v>
      </c>
      <c r="B12" s="7">
        <v>1</v>
      </c>
      <c r="C12" s="7">
        <v>1</v>
      </c>
      <c r="D12" t="s">
        <v>718</v>
      </c>
      <c r="E12" t="s">
        <v>21980</v>
      </c>
      <c r="F12" t="s">
        <v>22698</v>
      </c>
      <c r="G12" t="s">
        <v>22677</v>
      </c>
      <c r="H12" t="str">
        <f>LOOKUP(F12,LBB2IFS!$A$1:$A$34,LBB2IFS!$B$1:$B$34)</f>
        <v>Financial_Markets</v>
      </c>
      <c r="I12" s="7">
        <f t="shared" ref="I12:I19" si="1">IF(G12&lt;&gt;H12,0,1)</f>
        <v>1</v>
      </c>
    </row>
    <row r="13" spans="1:15">
      <c r="A13" s="7">
        <v>1</v>
      </c>
      <c r="B13" s="7">
        <v>1</v>
      </c>
      <c r="C13" s="7">
        <v>1</v>
      </c>
      <c r="D13" t="s">
        <v>734</v>
      </c>
      <c r="E13" t="s">
        <v>21981</v>
      </c>
      <c r="F13" t="s">
        <v>22698</v>
      </c>
      <c r="G13" t="s">
        <v>22677</v>
      </c>
      <c r="H13" t="str">
        <f>LOOKUP(F13,LBB2IFS!$A$1:$A$34,LBB2IFS!$B$1:$B$34)</f>
        <v>Financial_Markets</v>
      </c>
      <c r="I13" s="7">
        <f t="shared" si="1"/>
        <v>1</v>
      </c>
      <c r="J13" t="s">
        <v>22558</v>
      </c>
      <c r="N13" t="s">
        <v>21962</v>
      </c>
    </row>
    <row r="14" spans="1:15">
      <c r="A14" s="7">
        <v>0</v>
      </c>
      <c r="B14" s="7">
        <v>1</v>
      </c>
      <c r="C14" s="7">
        <v>1</v>
      </c>
      <c r="D14" t="s">
        <v>752</v>
      </c>
      <c r="E14" t="s">
        <v>21982</v>
      </c>
      <c r="F14" t="s">
        <v>22676</v>
      </c>
      <c r="G14" t="s">
        <v>22676</v>
      </c>
      <c r="H14" t="str">
        <f>LOOKUP(F14,LBB2IFS!$A$1:$A$34,LBB2IFS!$B$1:$B$34)</f>
        <v>General_Ledger</v>
      </c>
      <c r="I14" s="7">
        <f t="shared" si="1"/>
        <v>1</v>
      </c>
    </row>
    <row r="15" spans="1:15">
      <c r="A15" s="7">
        <v>1</v>
      </c>
      <c r="B15" s="7">
        <v>1</v>
      </c>
      <c r="C15" s="7">
        <v>1</v>
      </c>
      <c r="D15" t="s">
        <v>838</v>
      </c>
      <c r="E15" t="s">
        <v>21983</v>
      </c>
      <c r="F15" t="s">
        <v>22678</v>
      </c>
      <c r="G15" t="s">
        <v>22676</v>
      </c>
      <c r="H15" t="str">
        <f>LOOKUP(F15,LBB2IFS!$A$1:$A$34,LBB2IFS!$B$1:$B$34)</f>
        <v>General_Ledger</v>
      </c>
      <c r="I15" s="7">
        <f t="shared" si="1"/>
        <v>1</v>
      </c>
      <c r="J15" t="s">
        <v>22444</v>
      </c>
      <c r="K15" s="7" t="s">
        <v>22559</v>
      </c>
      <c r="L15" s="7" t="s">
        <v>22742</v>
      </c>
      <c r="N15" t="s">
        <v>21962</v>
      </c>
    </row>
    <row r="16" spans="1:15">
      <c r="A16" s="7">
        <v>0</v>
      </c>
      <c r="B16" s="7">
        <v>1</v>
      </c>
      <c r="C16" s="7">
        <v>1</v>
      </c>
      <c r="D16" t="s">
        <v>897</v>
      </c>
      <c r="E16" t="s">
        <v>21984</v>
      </c>
      <c r="F16" t="s">
        <v>22676</v>
      </c>
      <c r="G16" t="s">
        <v>22676</v>
      </c>
      <c r="H16" t="str">
        <f>LOOKUP(F16,LBB2IFS!$A$1:$A$34,LBB2IFS!$B$1:$B$34)</f>
        <v>General_Ledger</v>
      </c>
      <c r="I16" s="7">
        <f t="shared" si="1"/>
        <v>1</v>
      </c>
    </row>
    <row r="17" spans="1:14">
      <c r="A17" s="7">
        <v>1</v>
      </c>
      <c r="B17" s="7">
        <v>1</v>
      </c>
      <c r="C17" s="7">
        <v>1</v>
      </c>
      <c r="D17" t="s">
        <v>914</v>
      </c>
      <c r="E17" t="s">
        <v>21985</v>
      </c>
      <c r="F17" t="s">
        <v>22678</v>
      </c>
      <c r="G17" t="s">
        <v>22676</v>
      </c>
      <c r="H17" t="str">
        <f>LOOKUP(F17,LBB2IFS!$A$1:$A$34,LBB2IFS!$B$1:$B$34)</f>
        <v>General_Ledger</v>
      </c>
      <c r="I17" s="7">
        <f t="shared" si="1"/>
        <v>1</v>
      </c>
      <c r="N17" t="s">
        <v>21962</v>
      </c>
    </row>
    <row r="18" spans="1:14">
      <c r="A18" s="7">
        <v>0</v>
      </c>
      <c r="B18" s="7">
        <v>1</v>
      </c>
      <c r="C18" s="7">
        <v>1</v>
      </c>
      <c r="D18" t="s">
        <v>923</v>
      </c>
      <c r="E18" t="s">
        <v>21986</v>
      </c>
      <c r="F18" t="s">
        <v>22712</v>
      </c>
      <c r="G18" t="s">
        <v>22712</v>
      </c>
      <c r="H18" t="str">
        <f>LOOKUP(F18,LBB2IFS!$A$1:$A$34,LBB2IFS!$B$1:$B$34)</f>
        <v>CORE</v>
      </c>
      <c r="I18" s="7">
        <f t="shared" si="1"/>
        <v>1</v>
      </c>
      <c r="J18" t="s">
        <v>22726</v>
      </c>
    </row>
    <row r="19" spans="1:14">
      <c r="A19" s="7">
        <v>0</v>
      </c>
      <c r="B19" s="7">
        <v>1</v>
      </c>
      <c r="C19" s="7">
        <v>1</v>
      </c>
      <c r="D19" t="s">
        <v>941</v>
      </c>
      <c r="E19" t="s">
        <v>21987</v>
      </c>
      <c r="F19" t="s">
        <v>22711</v>
      </c>
      <c r="G19" t="s">
        <v>22712</v>
      </c>
      <c r="H19" t="str">
        <f>LOOKUP(F19,LBB2IFS!$A$1:$A$34,LBB2IFS!$B$1:$B$34)</f>
        <v>CORE</v>
      </c>
      <c r="I19" s="7">
        <f t="shared" si="1"/>
        <v>1</v>
      </c>
      <c r="J19" t="s">
        <v>22727</v>
      </c>
      <c r="K19" s="7" t="s">
        <v>22559</v>
      </c>
      <c r="L19" s="7" t="s">
        <v>22742</v>
      </c>
    </row>
    <row r="20" spans="1:14">
      <c r="A20" s="7">
        <v>0</v>
      </c>
      <c r="B20" s="7">
        <v>1</v>
      </c>
      <c r="C20" s="7">
        <v>1</v>
      </c>
      <c r="D20" t="s">
        <v>950</v>
      </c>
      <c r="E20" t="s">
        <v>21988</v>
      </c>
      <c r="F20" t="s">
        <v>22696</v>
      </c>
      <c r="G20" t="s">
        <v>22686</v>
      </c>
      <c r="H20" t="str">
        <f>LOOKUP(F20,LBB2IFS!$A$1:$A$34,LBB2IFS!$B$1:$B$34)</f>
        <v>Account_Management</v>
      </c>
      <c r="I20" s="7">
        <f t="shared" ref="I20:I34" si="2">IF(G20&lt;&gt;H20,0,1)</f>
        <v>1</v>
      </c>
    </row>
    <row r="21" spans="1:14">
      <c r="A21" s="7">
        <v>0</v>
      </c>
      <c r="B21" s="7">
        <v>1</v>
      </c>
      <c r="C21" s="7">
        <v>1</v>
      </c>
      <c r="D21" t="s">
        <v>1061</v>
      </c>
      <c r="E21" t="s">
        <v>21989</v>
      </c>
      <c r="F21" t="s">
        <v>22696</v>
      </c>
      <c r="G21" t="s">
        <v>22686</v>
      </c>
      <c r="H21" t="str">
        <f>LOOKUP(F21,LBB2IFS!$A$1:$A$34,LBB2IFS!$B$1:$B$34)</f>
        <v>Account_Management</v>
      </c>
      <c r="I21" s="7">
        <f t="shared" si="2"/>
        <v>1</v>
      </c>
      <c r="K21" s="7" t="s">
        <v>22559</v>
      </c>
      <c r="L21" s="7" t="s">
        <v>22742</v>
      </c>
    </row>
    <row r="22" spans="1:14">
      <c r="A22" s="7">
        <v>1</v>
      </c>
      <c r="B22" s="7">
        <v>1</v>
      </c>
      <c r="C22" s="7">
        <v>1</v>
      </c>
      <c r="D22" t="s">
        <v>1331</v>
      </c>
      <c r="E22" t="s">
        <v>21990</v>
      </c>
      <c r="F22" t="s">
        <v>22696</v>
      </c>
      <c r="G22" t="s">
        <v>22686</v>
      </c>
      <c r="H22" t="str">
        <f>LOOKUP(F22,LBB2IFS!$A$1:$A$34,LBB2IFS!$B$1:$B$34)</f>
        <v>Account_Management</v>
      </c>
      <c r="I22" s="7">
        <f t="shared" si="2"/>
        <v>1</v>
      </c>
      <c r="J22" t="s">
        <v>22542</v>
      </c>
      <c r="K22" s="7" t="s">
        <v>22559</v>
      </c>
      <c r="L22" s="7" t="s">
        <v>22743</v>
      </c>
      <c r="N22" t="s">
        <v>21962</v>
      </c>
    </row>
    <row r="23" spans="1:14">
      <c r="A23" s="7">
        <v>0</v>
      </c>
      <c r="B23" s="7">
        <v>1</v>
      </c>
      <c r="C23" s="7">
        <v>1</v>
      </c>
      <c r="D23" t="s">
        <v>1488</v>
      </c>
      <c r="E23" t="s">
        <v>21991</v>
      </c>
      <c r="F23" t="s">
        <v>22676</v>
      </c>
      <c r="G23" t="s">
        <v>22676</v>
      </c>
      <c r="H23" t="str">
        <f>LOOKUP(F23,LBB2IFS!$A$1:$A$34,LBB2IFS!$B$1:$B$34)</f>
        <v>General_Ledger</v>
      </c>
      <c r="I23" s="7">
        <f t="shared" si="2"/>
        <v>1</v>
      </c>
    </row>
    <row r="24" spans="1:14">
      <c r="A24" s="7">
        <v>1</v>
      </c>
      <c r="B24" s="7">
        <v>1</v>
      </c>
      <c r="C24" s="7">
        <v>1</v>
      </c>
      <c r="D24" t="s">
        <v>1508</v>
      </c>
      <c r="E24" t="s">
        <v>21992</v>
      </c>
      <c r="F24" t="s">
        <v>22678</v>
      </c>
      <c r="G24" t="s">
        <v>22676</v>
      </c>
      <c r="H24" t="str">
        <f>LOOKUP(F24,LBB2IFS!$A$1:$A$34,LBB2IFS!$B$1:$B$34)</f>
        <v>General_Ledger</v>
      </c>
      <c r="I24" s="7">
        <f t="shared" si="2"/>
        <v>1</v>
      </c>
      <c r="J24" t="s">
        <v>22657</v>
      </c>
      <c r="K24" s="7" t="s">
        <v>22559</v>
      </c>
      <c r="L24" s="7" t="s">
        <v>22744</v>
      </c>
      <c r="N24" t="s">
        <v>21962</v>
      </c>
    </row>
    <row r="25" spans="1:14">
      <c r="A25" s="7">
        <v>0</v>
      </c>
      <c r="B25" s="7">
        <v>1</v>
      </c>
      <c r="C25" s="7">
        <v>1</v>
      </c>
      <c r="D25" t="s">
        <v>1523</v>
      </c>
      <c r="E25" t="s">
        <v>21993</v>
      </c>
      <c r="F25" t="s">
        <v>22676</v>
      </c>
      <c r="G25" t="s">
        <v>22676</v>
      </c>
      <c r="H25" t="str">
        <f>LOOKUP(F25,LBB2IFS!$A$1:$A$34,LBB2IFS!$B$1:$B$34)</f>
        <v>General_Ledger</v>
      </c>
      <c r="I25" s="7">
        <f t="shared" si="2"/>
        <v>1</v>
      </c>
    </row>
    <row r="26" spans="1:14">
      <c r="A26" s="7">
        <v>1</v>
      </c>
      <c r="B26" s="7">
        <v>1</v>
      </c>
      <c r="C26" s="7">
        <v>1</v>
      </c>
      <c r="D26" t="s">
        <v>1543</v>
      </c>
      <c r="E26" t="s">
        <v>21994</v>
      </c>
      <c r="F26" t="s">
        <v>22678</v>
      </c>
      <c r="G26" t="s">
        <v>22676</v>
      </c>
      <c r="H26" t="str">
        <f>LOOKUP(F26,LBB2IFS!$A$1:$A$34,LBB2IFS!$B$1:$B$34)</f>
        <v>General_Ledger</v>
      </c>
      <c r="I26" s="7">
        <f t="shared" si="2"/>
        <v>1</v>
      </c>
      <c r="J26" t="s">
        <v>22658</v>
      </c>
      <c r="N26" t="s">
        <v>21962</v>
      </c>
    </row>
    <row r="27" spans="1:14">
      <c r="A27" s="7">
        <v>1</v>
      </c>
      <c r="B27" s="7">
        <v>1</v>
      </c>
      <c r="C27" s="7">
        <v>1</v>
      </c>
      <c r="D27" t="s">
        <v>1553</v>
      </c>
      <c r="E27" t="s">
        <v>21995</v>
      </c>
      <c r="F27" t="s">
        <v>22696</v>
      </c>
      <c r="G27" t="s">
        <v>22686</v>
      </c>
      <c r="H27" t="str">
        <f>LOOKUP(F27,LBB2IFS!$A$1:$A$34,LBB2IFS!$B$1:$B$34)</f>
        <v>Account_Management</v>
      </c>
      <c r="I27" s="7">
        <f t="shared" si="2"/>
        <v>1</v>
      </c>
      <c r="J27" t="s">
        <v>22458</v>
      </c>
      <c r="N27" t="s">
        <v>21962</v>
      </c>
    </row>
    <row r="28" spans="1:14" ht="14.25" customHeight="1">
      <c r="A28" s="7">
        <v>0</v>
      </c>
      <c r="B28" s="7">
        <v>1</v>
      </c>
      <c r="C28" s="7">
        <v>1</v>
      </c>
      <c r="D28" t="s">
        <v>1732</v>
      </c>
      <c r="E28" t="s">
        <v>21996</v>
      </c>
      <c r="F28" t="s">
        <v>22712</v>
      </c>
      <c r="G28" t="s">
        <v>22712</v>
      </c>
      <c r="H28" t="str">
        <f>LOOKUP(F28,LBB2IFS!$A$1:$A$34,LBB2IFS!$B$1:$B$34)</f>
        <v>CORE</v>
      </c>
      <c r="I28" s="7">
        <f t="shared" si="2"/>
        <v>1</v>
      </c>
    </row>
    <row r="29" spans="1:14">
      <c r="A29" s="7">
        <v>1</v>
      </c>
      <c r="B29" s="7">
        <v>1</v>
      </c>
      <c r="C29" s="7">
        <v>1</v>
      </c>
      <c r="D29" t="s">
        <v>1785</v>
      </c>
      <c r="E29" t="s">
        <v>21997</v>
      </c>
      <c r="F29" t="s">
        <v>22711</v>
      </c>
      <c r="G29" t="s">
        <v>22712</v>
      </c>
      <c r="H29" t="str">
        <f>LOOKUP(F29,LBB2IFS!$A$1:$A$34,LBB2IFS!$B$1:$B$34)</f>
        <v>CORE</v>
      </c>
      <c r="I29" s="7">
        <f t="shared" si="2"/>
        <v>1</v>
      </c>
      <c r="K29" s="7" t="s">
        <v>22559</v>
      </c>
      <c r="L29" s="7" t="s">
        <v>22742</v>
      </c>
      <c r="N29" t="s">
        <v>21962</v>
      </c>
    </row>
    <row r="30" spans="1:14">
      <c r="A30" s="7">
        <v>1</v>
      </c>
      <c r="B30" s="7">
        <v>1</v>
      </c>
      <c r="C30" s="7">
        <v>1</v>
      </c>
      <c r="D30" t="s">
        <v>1811</v>
      </c>
      <c r="E30" t="s">
        <v>21998</v>
      </c>
      <c r="F30" t="s">
        <v>22676</v>
      </c>
      <c r="G30" t="s">
        <v>22676</v>
      </c>
      <c r="H30" t="str">
        <f>LOOKUP(F30,LBB2IFS!$A$1:$A$34,LBB2IFS!$B$1:$B$34)</f>
        <v>General_Ledger</v>
      </c>
      <c r="I30" s="7">
        <f t="shared" si="2"/>
        <v>1</v>
      </c>
      <c r="J30" t="s">
        <v>22446</v>
      </c>
      <c r="K30" s="7" t="s">
        <v>22559</v>
      </c>
      <c r="L30" s="7" t="s">
        <v>22742</v>
      </c>
      <c r="N30" t="s">
        <v>21962</v>
      </c>
    </row>
    <row r="31" spans="1:14">
      <c r="A31" s="7">
        <v>0</v>
      </c>
      <c r="B31" s="7">
        <v>1</v>
      </c>
      <c r="C31" s="7">
        <v>1</v>
      </c>
      <c r="D31" t="s">
        <v>1835</v>
      </c>
      <c r="E31" t="s">
        <v>21999</v>
      </c>
      <c r="F31" t="s">
        <v>22676</v>
      </c>
      <c r="G31" t="s">
        <v>22676</v>
      </c>
      <c r="H31" t="str">
        <f>LOOKUP(F31,LBB2IFS!$A$1:$A$34,LBB2IFS!$B$1:$B$34)</f>
        <v>General_Ledger</v>
      </c>
      <c r="I31" s="7">
        <f t="shared" si="2"/>
        <v>1</v>
      </c>
    </row>
    <row r="32" spans="1:14">
      <c r="A32" s="7">
        <v>1</v>
      </c>
      <c r="B32" s="7">
        <v>1</v>
      </c>
      <c r="C32" s="7">
        <v>0.5</v>
      </c>
      <c r="D32" t="s">
        <v>1857</v>
      </c>
      <c r="E32" t="s">
        <v>22000</v>
      </c>
      <c r="F32" t="s">
        <v>22678</v>
      </c>
      <c r="G32" t="s">
        <v>22676</v>
      </c>
      <c r="H32" t="str">
        <f>LOOKUP(F32,LBB2IFS!$A$1:$A$34,LBB2IFS!$B$1:$B$34)</f>
        <v>General_Ledger</v>
      </c>
      <c r="I32" s="7">
        <f t="shared" si="2"/>
        <v>1</v>
      </c>
      <c r="M32" t="s">
        <v>22608</v>
      </c>
      <c r="N32" t="s">
        <v>21962</v>
      </c>
    </row>
    <row r="33" spans="1:14">
      <c r="A33" s="7">
        <v>1</v>
      </c>
      <c r="B33" s="7">
        <v>1</v>
      </c>
      <c r="C33" s="7">
        <v>1</v>
      </c>
      <c r="D33" t="s">
        <v>1878</v>
      </c>
      <c r="E33" t="s">
        <v>22001</v>
      </c>
      <c r="F33" t="s">
        <v>22696</v>
      </c>
      <c r="G33" t="s">
        <v>22686</v>
      </c>
      <c r="H33" t="str">
        <f>LOOKUP(F33,LBB2IFS!$A$1:$A$34,LBB2IFS!$B$1:$B$34)</f>
        <v>Account_Management</v>
      </c>
      <c r="I33" s="7">
        <f t="shared" si="2"/>
        <v>1</v>
      </c>
      <c r="J33" t="s">
        <v>22664</v>
      </c>
      <c r="K33" s="7" t="s">
        <v>22559</v>
      </c>
      <c r="L33" s="7" t="s">
        <v>22742</v>
      </c>
      <c r="N33" t="s">
        <v>21962</v>
      </c>
    </row>
    <row r="34" spans="1:14">
      <c r="A34" s="7">
        <v>1</v>
      </c>
      <c r="B34" s="7">
        <v>1</v>
      </c>
      <c r="C34" s="7">
        <v>1</v>
      </c>
      <c r="D34" t="s">
        <v>1888</v>
      </c>
      <c r="E34" t="s">
        <v>22002</v>
      </c>
      <c r="F34" t="s">
        <v>22696</v>
      </c>
      <c r="G34" t="s">
        <v>22686</v>
      </c>
      <c r="H34" t="str">
        <f>LOOKUP(F34,LBB2IFS!$A$1:$A$34,LBB2IFS!$B$1:$B$34)</f>
        <v>Account_Management</v>
      </c>
      <c r="I34" s="7">
        <f t="shared" si="2"/>
        <v>1</v>
      </c>
      <c r="J34" t="s">
        <v>22663</v>
      </c>
      <c r="K34" s="7" t="s">
        <v>22559</v>
      </c>
      <c r="L34" s="7" t="s">
        <v>22742</v>
      </c>
      <c r="N34" t="s">
        <v>21962</v>
      </c>
    </row>
    <row r="35" spans="1:14">
      <c r="A35" s="7">
        <v>0</v>
      </c>
      <c r="B35" s="7">
        <v>1</v>
      </c>
      <c r="C35" s="7">
        <v>1</v>
      </c>
      <c r="D35" t="s">
        <v>1904</v>
      </c>
      <c r="E35" t="s">
        <v>22003</v>
      </c>
      <c r="F35" t="s">
        <v>22711</v>
      </c>
      <c r="G35" t="s">
        <v>22712</v>
      </c>
      <c r="H35" t="str">
        <f>LOOKUP(F35,LBB2IFS!$A$1:$A$34,LBB2IFS!$B$1:$B$34)</f>
        <v>CORE</v>
      </c>
    </row>
    <row r="36" spans="1:14">
      <c r="A36" s="7">
        <v>1</v>
      </c>
      <c r="B36" s="7">
        <v>1</v>
      </c>
      <c r="C36" s="7">
        <v>1</v>
      </c>
      <c r="D36" t="s">
        <v>1923</v>
      </c>
      <c r="E36" t="s">
        <v>22004</v>
      </c>
      <c r="F36" t="s">
        <v>22711</v>
      </c>
      <c r="G36" t="s">
        <v>22712</v>
      </c>
      <c r="H36" t="str">
        <f>LOOKUP(F36,LBB2IFS!$A$1:$A$34,LBB2IFS!$B$1:$B$34)</f>
        <v>CORE</v>
      </c>
      <c r="J36" t="s">
        <v>22731</v>
      </c>
      <c r="K36" s="7" t="s">
        <v>22559</v>
      </c>
      <c r="L36" s="7" t="s">
        <v>22744</v>
      </c>
    </row>
    <row r="37" spans="1:14">
      <c r="A37" s="7">
        <v>0</v>
      </c>
      <c r="B37" s="7">
        <v>1</v>
      </c>
      <c r="C37" s="7">
        <v>1</v>
      </c>
      <c r="D37" t="s">
        <v>1934</v>
      </c>
      <c r="E37" t="s">
        <v>22005</v>
      </c>
      <c r="F37" t="s">
        <v>22674</v>
      </c>
      <c r="G37" t="s">
        <v>22686</v>
      </c>
      <c r="H37" t="str">
        <f>LOOKUP(F37,LBB2IFS!$A$1:$A$34,LBB2IFS!$B$1:$B$34)</f>
        <v>Account_Management</v>
      </c>
    </row>
    <row r="38" spans="1:14">
      <c r="A38" s="7">
        <v>0</v>
      </c>
      <c r="B38" s="7">
        <v>1</v>
      </c>
      <c r="C38" s="7">
        <v>1</v>
      </c>
      <c r="D38" t="s">
        <v>2035</v>
      </c>
      <c r="E38" t="s">
        <v>22006</v>
      </c>
      <c r="F38" t="s">
        <v>22712</v>
      </c>
      <c r="G38" t="s">
        <v>22712</v>
      </c>
      <c r="H38" t="str">
        <f>LOOKUP(F38,LBB2IFS!$A$1:$A$34,LBB2IFS!$B$1:$B$34)</f>
        <v>CORE</v>
      </c>
      <c r="I38" s="7">
        <f t="shared" ref="I38:I43" si="3">IF(G38&lt;&gt;H38,0,1)</f>
        <v>1</v>
      </c>
    </row>
    <row r="39" spans="1:14">
      <c r="A39" s="7">
        <v>1</v>
      </c>
      <c r="B39" s="7">
        <v>1</v>
      </c>
      <c r="C39" s="7">
        <v>1</v>
      </c>
      <c r="D39" t="s">
        <v>2098</v>
      </c>
      <c r="E39" t="s">
        <v>22007</v>
      </c>
      <c r="F39" t="s">
        <v>22690</v>
      </c>
      <c r="G39" t="s">
        <v>22712</v>
      </c>
      <c r="H39" t="str">
        <f>LOOKUP(F39,LBB2IFS!$A$1:$A$34,LBB2IFS!$B$1:$B$34)</f>
        <v>CORE</v>
      </c>
      <c r="I39" s="7">
        <f t="shared" si="3"/>
        <v>1</v>
      </c>
      <c r="J39" t="s">
        <v>22447</v>
      </c>
      <c r="K39" s="7" t="s">
        <v>22559</v>
      </c>
      <c r="L39" s="7" t="s">
        <v>22744</v>
      </c>
      <c r="N39" t="s">
        <v>21962</v>
      </c>
    </row>
    <row r="40" spans="1:14">
      <c r="A40" s="7">
        <v>1</v>
      </c>
      <c r="B40" s="7">
        <v>1</v>
      </c>
      <c r="C40" s="7">
        <v>1</v>
      </c>
      <c r="D40" t="s">
        <v>2157</v>
      </c>
      <c r="E40" t="s">
        <v>22008</v>
      </c>
      <c r="F40" t="s">
        <v>22674</v>
      </c>
      <c r="G40" t="s">
        <v>22686</v>
      </c>
      <c r="H40" t="str">
        <f>LOOKUP(F40,LBB2IFS!$A$1:$A$34,LBB2IFS!$B$1:$B$34)</f>
        <v>Account_Management</v>
      </c>
      <c r="I40" s="7">
        <f t="shared" si="3"/>
        <v>1</v>
      </c>
      <c r="N40" t="s">
        <v>21962</v>
      </c>
    </row>
    <row r="41" spans="1:14">
      <c r="A41" s="7">
        <v>0</v>
      </c>
      <c r="B41" s="7">
        <v>1</v>
      </c>
      <c r="C41" s="7">
        <v>1</v>
      </c>
      <c r="D41" t="s">
        <v>2197</v>
      </c>
      <c r="E41" t="s">
        <v>22009</v>
      </c>
      <c r="F41" t="s">
        <v>22676</v>
      </c>
      <c r="G41" t="s">
        <v>22676</v>
      </c>
      <c r="H41" t="str">
        <f>LOOKUP(F41,LBB2IFS!$A$1:$A$34,LBB2IFS!$B$1:$B$34)</f>
        <v>General_Ledger</v>
      </c>
      <c r="I41" s="7">
        <f t="shared" si="3"/>
        <v>1</v>
      </c>
    </row>
    <row r="42" spans="1:14">
      <c r="A42" s="7">
        <v>1</v>
      </c>
      <c r="B42" s="7">
        <v>1</v>
      </c>
      <c r="C42" s="7">
        <v>1</v>
      </c>
      <c r="D42" t="s">
        <v>2239</v>
      </c>
      <c r="E42" t="s">
        <v>22010</v>
      </c>
      <c r="F42" t="s">
        <v>22676</v>
      </c>
      <c r="G42" t="s">
        <v>22676</v>
      </c>
      <c r="H42" t="str">
        <f>LOOKUP(F42,LBB2IFS!$A$1:$A$34,LBB2IFS!$B$1:$B$34)</f>
        <v>General_Ledger</v>
      </c>
      <c r="I42" s="7">
        <f t="shared" si="3"/>
        <v>1</v>
      </c>
      <c r="J42" t="s">
        <v>22543</v>
      </c>
      <c r="K42" s="7" t="s">
        <v>22559</v>
      </c>
      <c r="L42" s="7" t="s">
        <v>22743</v>
      </c>
      <c r="N42" t="s">
        <v>21962</v>
      </c>
    </row>
    <row r="43" spans="1:14">
      <c r="A43" s="7">
        <v>0</v>
      </c>
      <c r="B43" s="7">
        <v>1</v>
      </c>
      <c r="C43" s="7">
        <v>1</v>
      </c>
      <c r="D43" t="s">
        <v>2280</v>
      </c>
      <c r="E43" t="s">
        <v>22011</v>
      </c>
      <c r="F43" t="s">
        <v>22676</v>
      </c>
      <c r="G43" t="s">
        <v>22676</v>
      </c>
      <c r="H43" t="str">
        <f>LOOKUP(F43,LBB2IFS!$A$1:$A$34,LBB2IFS!$B$1:$B$34)</f>
        <v>General_Ledger</v>
      </c>
      <c r="I43" s="7">
        <f t="shared" si="3"/>
        <v>1</v>
      </c>
    </row>
    <row r="44" spans="1:14">
      <c r="A44" s="7">
        <v>1</v>
      </c>
      <c r="B44" s="7">
        <v>1</v>
      </c>
      <c r="C44" s="7">
        <v>1</v>
      </c>
      <c r="D44" t="s">
        <v>2305</v>
      </c>
      <c r="E44" t="s">
        <v>22012</v>
      </c>
      <c r="F44" t="s">
        <v>22678</v>
      </c>
      <c r="G44" t="s">
        <v>22676</v>
      </c>
      <c r="H44" t="str">
        <f>LOOKUP(F44,LBB2IFS!$A$1:$A$34,LBB2IFS!$B$1:$B$34)</f>
        <v>General_Ledger</v>
      </c>
      <c r="I44" s="7">
        <f>IF(G44&lt;&gt;H44,0,1)</f>
        <v>1</v>
      </c>
      <c r="J44" t="s">
        <v>22443</v>
      </c>
      <c r="K44" s="7" t="s">
        <v>22559</v>
      </c>
      <c r="L44" s="7" t="s">
        <v>22742</v>
      </c>
      <c r="N44" t="s">
        <v>21962</v>
      </c>
    </row>
    <row r="45" spans="1:14">
      <c r="A45" s="7">
        <v>1</v>
      </c>
      <c r="B45" s="7">
        <v>1</v>
      </c>
      <c r="C45" s="7">
        <v>1</v>
      </c>
      <c r="D45" t="s">
        <v>2318</v>
      </c>
      <c r="E45" t="s">
        <v>22013</v>
      </c>
      <c r="F45" t="s">
        <v>22676</v>
      </c>
      <c r="G45" t="s">
        <v>22676</v>
      </c>
      <c r="H45" t="str">
        <f>LOOKUP(F45,LBB2IFS!$A$1:$A$34,LBB2IFS!$B$1:$B$34)</f>
        <v>General_Ledger</v>
      </c>
      <c r="I45" s="7">
        <f>IF(G45&lt;&gt;H45,0,1)</f>
        <v>1</v>
      </c>
      <c r="J45" t="s">
        <v>22544</v>
      </c>
      <c r="K45" s="7" t="s">
        <v>22559</v>
      </c>
      <c r="L45" s="7" t="s">
        <v>22740</v>
      </c>
      <c r="N45" t="s">
        <v>21962</v>
      </c>
    </row>
    <row r="46" spans="1:14">
      <c r="A46" s="7">
        <v>1</v>
      </c>
      <c r="B46" s="7">
        <v>1</v>
      </c>
      <c r="C46" s="7">
        <v>1</v>
      </c>
      <c r="D46" t="s">
        <v>2363</v>
      </c>
      <c r="E46" t="s">
        <v>22014</v>
      </c>
      <c r="F46" t="s">
        <v>22696</v>
      </c>
      <c r="G46" t="s">
        <v>22686</v>
      </c>
      <c r="H46" t="str">
        <f>LOOKUP(F46,LBB2IFS!$A$1:$A$34,LBB2IFS!$B$1:$B$34)</f>
        <v>Account_Management</v>
      </c>
      <c r="I46" s="7">
        <f>IF(G46&lt;&gt;H46,0,1)</f>
        <v>1</v>
      </c>
      <c r="K46" s="7" t="s">
        <v>22559</v>
      </c>
      <c r="L46" s="7" t="s">
        <v>22742</v>
      </c>
      <c r="N46" t="s">
        <v>21962</v>
      </c>
    </row>
    <row r="47" spans="1:14">
      <c r="A47" s="7">
        <v>0</v>
      </c>
      <c r="B47" s="7">
        <v>1</v>
      </c>
      <c r="C47" s="7">
        <v>1</v>
      </c>
      <c r="D47" t="s">
        <v>2432</v>
      </c>
      <c r="E47" t="s">
        <v>22015</v>
      </c>
      <c r="F47" t="s">
        <v>22676</v>
      </c>
      <c r="G47" t="s">
        <v>22676</v>
      </c>
      <c r="H47" t="str">
        <f>LOOKUP(F47,LBB2IFS!$A$1:$A$34,LBB2IFS!$B$1:$B$34)</f>
        <v>General_Ledger</v>
      </c>
      <c r="I47" s="7">
        <f>IF(G47&lt;&gt;H47,0,1)</f>
        <v>1</v>
      </c>
    </row>
    <row r="48" spans="1:14">
      <c r="A48" s="7">
        <v>1</v>
      </c>
      <c r="B48" s="7">
        <v>1</v>
      </c>
      <c r="C48" s="7">
        <v>1</v>
      </c>
      <c r="D48" t="s">
        <v>2457</v>
      </c>
      <c r="E48" t="s">
        <v>22016</v>
      </c>
      <c r="F48" t="s">
        <v>22676</v>
      </c>
      <c r="G48" t="s">
        <v>22676</v>
      </c>
      <c r="H48" t="str">
        <f>LOOKUP(F48,LBB2IFS!$A$1:$A$34,LBB2IFS!$B$1:$B$34)</f>
        <v>General_Ledger</v>
      </c>
      <c r="I48" s="7">
        <f t="shared" ref="I48:I63" si="4">IF(G48&lt;&gt;H48,0,1)</f>
        <v>1</v>
      </c>
      <c r="J48" t="s">
        <v>22668</v>
      </c>
      <c r="N48" t="s">
        <v>21962</v>
      </c>
    </row>
    <row r="49" spans="1:14">
      <c r="A49" s="7">
        <v>0</v>
      </c>
      <c r="B49" s="7">
        <v>1</v>
      </c>
      <c r="C49" s="7">
        <v>1</v>
      </c>
      <c r="D49" t="s">
        <v>2469</v>
      </c>
      <c r="E49" t="s">
        <v>22017</v>
      </c>
      <c r="F49" t="s">
        <v>22696</v>
      </c>
      <c r="G49" t="s">
        <v>22686</v>
      </c>
      <c r="H49" t="str">
        <f>LOOKUP(F49,LBB2IFS!$A$1:$A$34,LBB2IFS!$B$1:$B$34)</f>
        <v>Account_Management</v>
      </c>
      <c r="I49" s="7">
        <f t="shared" si="4"/>
        <v>1</v>
      </c>
      <c r="K49" s="7" t="s">
        <v>22559</v>
      </c>
      <c r="L49" s="7" t="s">
        <v>22745</v>
      </c>
    </row>
    <row r="50" spans="1:14">
      <c r="A50" s="7">
        <v>1</v>
      </c>
      <c r="B50" s="7">
        <v>1</v>
      </c>
      <c r="C50" s="7">
        <v>1</v>
      </c>
      <c r="D50" t="s">
        <v>2503</v>
      </c>
      <c r="E50" t="s">
        <v>22018</v>
      </c>
      <c r="F50" t="s">
        <v>22696</v>
      </c>
      <c r="G50" t="s">
        <v>22686</v>
      </c>
      <c r="H50" t="str">
        <f>LOOKUP(F50,LBB2IFS!$A$1:$A$34,LBB2IFS!$B$1:$B$34)</f>
        <v>Account_Management</v>
      </c>
      <c r="I50" s="7">
        <f t="shared" si="4"/>
        <v>1</v>
      </c>
      <c r="K50" s="7" t="s">
        <v>22559</v>
      </c>
      <c r="L50" s="7" t="s">
        <v>22740</v>
      </c>
      <c r="N50" t="s">
        <v>21962</v>
      </c>
    </row>
    <row r="51" spans="1:14">
      <c r="A51" s="7">
        <v>0</v>
      </c>
      <c r="B51" s="7">
        <v>1</v>
      </c>
      <c r="C51" s="7">
        <v>1</v>
      </c>
      <c r="D51" t="s">
        <v>2528</v>
      </c>
      <c r="E51" t="s">
        <v>22019</v>
      </c>
      <c r="F51" t="s">
        <v>22712</v>
      </c>
      <c r="G51" t="s">
        <v>22712</v>
      </c>
      <c r="H51" t="str">
        <f>LOOKUP(F51,LBB2IFS!$A$1:$A$34,LBB2IFS!$B$1:$B$34)</f>
        <v>CORE</v>
      </c>
      <c r="I51" s="7">
        <f t="shared" si="4"/>
        <v>1</v>
      </c>
      <c r="K51" s="7" t="s">
        <v>22559</v>
      </c>
      <c r="L51" s="7" t="s">
        <v>22745</v>
      </c>
    </row>
    <row r="52" spans="1:14">
      <c r="A52" s="7">
        <v>1</v>
      </c>
      <c r="B52" s="7">
        <v>1</v>
      </c>
      <c r="C52" s="7">
        <v>1</v>
      </c>
      <c r="D52" t="s">
        <v>2539</v>
      </c>
      <c r="E52" t="s">
        <v>22020</v>
      </c>
      <c r="F52" t="s">
        <v>22679</v>
      </c>
      <c r="G52" t="s">
        <v>22712</v>
      </c>
      <c r="H52" t="str">
        <f>LOOKUP(F52,LBB2IFS!$A$1:$A$34,LBB2IFS!$B$1:$B$34)</f>
        <v>CORE</v>
      </c>
      <c r="I52" s="7">
        <f t="shared" si="4"/>
        <v>1</v>
      </c>
      <c r="K52" s="7" t="s">
        <v>22559</v>
      </c>
      <c r="L52" s="7" t="s">
        <v>22742</v>
      </c>
      <c r="M52" t="s">
        <v>22734</v>
      </c>
      <c r="N52" t="s">
        <v>21962</v>
      </c>
    </row>
    <row r="53" spans="1:14">
      <c r="A53" s="7">
        <v>0</v>
      </c>
      <c r="B53" s="7">
        <v>1</v>
      </c>
      <c r="C53" s="7">
        <v>1</v>
      </c>
      <c r="D53" t="s">
        <v>2547</v>
      </c>
      <c r="E53" t="s">
        <v>22021</v>
      </c>
      <c r="F53" t="s">
        <v>22676</v>
      </c>
      <c r="G53" t="s">
        <v>22676</v>
      </c>
      <c r="H53" t="str">
        <f>LOOKUP(F53,LBB2IFS!$A$1:$A$34,LBB2IFS!$B$1:$B$34)</f>
        <v>General_Ledger</v>
      </c>
      <c r="I53" s="7">
        <f t="shared" si="4"/>
        <v>1</v>
      </c>
    </row>
    <row r="54" spans="1:14">
      <c r="A54" s="7">
        <v>1</v>
      </c>
      <c r="B54" s="7">
        <v>1</v>
      </c>
      <c r="C54" s="7">
        <v>1</v>
      </c>
      <c r="D54" t="s">
        <v>2568</v>
      </c>
      <c r="E54" t="s">
        <v>22022</v>
      </c>
      <c r="F54" t="s">
        <v>22676</v>
      </c>
      <c r="G54" t="s">
        <v>22676</v>
      </c>
      <c r="H54" t="str">
        <f>LOOKUP(F54,LBB2IFS!$A$1:$A$34,LBB2IFS!$B$1:$B$34)</f>
        <v>General_Ledger</v>
      </c>
      <c r="I54" s="7">
        <f t="shared" si="4"/>
        <v>1</v>
      </c>
      <c r="J54" t="s">
        <v>22657</v>
      </c>
      <c r="K54" s="7" t="s">
        <v>22559</v>
      </c>
      <c r="L54" s="7" t="s">
        <v>22742</v>
      </c>
      <c r="N54" t="s">
        <v>21962</v>
      </c>
    </row>
    <row r="55" spans="1:14">
      <c r="A55" s="7">
        <v>0</v>
      </c>
      <c r="B55" s="7">
        <v>1</v>
      </c>
      <c r="C55" s="7">
        <v>1</v>
      </c>
      <c r="D55" t="s">
        <v>2581</v>
      </c>
      <c r="E55" t="s">
        <v>22023</v>
      </c>
      <c r="F55" t="s">
        <v>22676</v>
      </c>
      <c r="G55" t="s">
        <v>22676</v>
      </c>
      <c r="H55" t="str">
        <f>LOOKUP(F55,LBB2IFS!$A$1:$A$34,LBB2IFS!$B$1:$B$34)</f>
        <v>General_Ledger</v>
      </c>
      <c r="I55" s="7">
        <f t="shared" si="4"/>
        <v>1</v>
      </c>
    </row>
    <row r="56" spans="1:14">
      <c r="A56" s="7">
        <v>1</v>
      </c>
      <c r="B56" s="7">
        <v>1</v>
      </c>
      <c r="C56" s="7">
        <v>1</v>
      </c>
      <c r="D56" t="s">
        <v>2594</v>
      </c>
      <c r="E56" t="s">
        <v>22024</v>
      </c>
      <c r="F56" t="s">
        <v>22676</v>
      </c>
      <c r="G56" t="s">
        <v>22676</v>
      </c>
      <c r="H56" t="str">
        <f>LOOKUP(F56,LBB2IFS!$A$1:$A$34,LBB2IFS!$B$1:$B$34)</f>
        <v>General_Ledger</v>
      </c>
      <c r="I56" s="7">
        <f t="shared" si="4"/>
        <v>1</v>
      </c>
      <c r="J56" t="s">
        <v>22448</v>
      </c>
      <c r="N56" t="s">
        <v>21962</v>
      </c>
    </row>
    <row r="57" spans="1:14">
      <c r="A57" s="7">
        <v>0</v>
      </c>
      <c r="B57" s="7">
        <v>1</v>
      </c>
      <c r="C57" s="7">
        <v>1</v>
      </c>
      <c r="D57" t="s">
        <v>2605</v>
      </c>
      <c r="E57" t="s">
        <v>22025</v>
      </c>
      <c r="F57" t="s">
        <v>22696</v>
      </c>
      <c r="G57" t="s">
        <v>22686</v>
      </c>
      <c r="H57" t="str">
        <f>LOOKUP(F57,LBB2IFS!$A$1:$A$34,LBB2IFS!$B$1:$B$34)</f>
        <v>Account_Management</v>
      </c>
    </row>
    <row r="58" spans="1:14">
      <c r="A58" s="7">
        <v>0</v>
      </c>
      <c r="B58" s="7">
        <v>1</v>
      </c>
      <c r="C58" s="7">
        <v>1</v>
      </c>
      <c r="D58" t="s">
        <v>2743</v>
      </c>
      <c r="E58" t="s">
        <v>22026</v>
      </c>
      <c r="F58" t="s">
        <v>22696</v>
      </c>
      <c r="G58" t="s">
        <v>22686</v>
      </c>
      <c r="H58" t="str">
        <f>LOOKUP(F58,LBB2IFS!$A$1:$A$34,LBB2IFS!$B$1:$B$34)</f>
        <v>Account_Management</v>
      </c>
      <c r="I58" s="7">
        <f t="shared" si="4"/>
        <v>1</v>
      </c>
    </row>
    <row r="59" spans="1:14">
      <c r="A59" s="7">
        <v>1</v>
      </c>
      <c r="B59" s="7">
        <v>1</v>
      </c>
      <c r="C59" s="7">
        <v>1</v>
      </c>
      <c r="D59" t="s">
        <v>2775</v>
      </c>
      <c r="E59" t="s">
        <v>22027</v>
      </c>
      <c r="F59" t="s">
        <v>22696</v>
      </c>
      <c r="G59" t="s">
        <v>22686</v>
      </c>
      <c r="H59" t="str">
        <f>LOOKUP(F59,LBB2IFS!$A$1:$A$34,LBB2IFS!$B$1:$B$34)</f>
        <v>Account_Management</v>
      </c>
      <c r="I59" s="7">
        <f t="shared" si="4"/>
        <v>1</v>
      </c>
      <c r="J59" t="s">
        <v>22670</v>
      </c>
      <c r="K59" s="7" t="s">
        <v>22559</v>
      </c>
      <c r="L59" s="7" t="s">
        <v>22742</v>
      </c>
      <c r="N59" t="s">
        <v>21962</v>
      </c>
    </row>
    <row r="60" spans="1:14">
      <c r="A60" s="7">
        <v>0</v>
      </c>
      <c r="B60" s="7">
        <v>1</v>
      </c>
      <c r="C60" s="7">
        <v>1</v>
      </c>
      <c r="D60" t="s">
        <v>2803</v>
      </c>
      <c r="E60" t="s">
        <v>22028</v>
      </c>
      <c r="F60" t="s">
        <v>22696</v>
      </c>
      <c r="G60" t="s">
        <v>22686</v>
      </c>
      <c r="H60" t="str">
        <f>LOOKUP(F60,LBB2IFS!$A$1:$A$34,LBB2IFS!$B$1:$B$34)</f>
        <v>Account_Management</v>
      </c>
      <c r="I60" s="7">
        <f t="shared" si="4"/>
        <v>1</v>
      </c>
    </row>
    <row r="61" spans="1:14">
      <c r="A61" s="7">
        <v>1</v>
      </c>
      <c r="B61" s="7">
        <v>1</v>
      </c>
      <c r="C61" s="7">
        <v>1</v>
      </c>
      <c r="D61" t="s">
        <v>2927</v>
      </c>
      <c r="E61" t="s">
        <v>22029</v>
      </c>
      <c r="F61" t="s">
        <v>22696</v>
      </c>
      <c r="G61" t="s">
        <v>22686</v>
      </c>
      <c r="H61" t="str">
        <f>LOOKUP(F61,LBB2IFS!$A$1:$A$34,LBB2IFS!$B$1:$B$34)</f>
        <v>Account_Management</v>
      </c>
      <c r="I61" s="7">
        <f t="shared" si="4"/>
        <v>1</v>
      </c>
      <c r="J61" t="s">
        <v>22454</v>
      </c>
      <c r="K61" s="7" t="s">
        <v>22559</v>
      </c>
      <c r="L61" s="7" t="s">
        <v>22742</v>
      </c>
      <c r="N61" t="s">
        <v>21962</v>
      </c>
    </row>
    <row r="62" spans="1:14">
      <c r="A62" s="7">
        <v>0</v>
      </c>
      <c r="B62" s="7">
        <v>1</v>
      </c>
      <c r="C62" s="7">
        <v>1</v>
      </c>
      <c r="D62" t="s">
        <v>3048</v>
      </c>
      <c r="E62" t="s">
        <v>22030</v>
      </c>
      <c r="F62" t="s">
        <v>22676</v>
      </c>
      <c r="G62" t="s">
        <v>22676</v>
      </c>
      <c r="H62" t="str">
        <f>LOOKUP(F62,LBB2IFS!$A$1:$A$34,LBB2IFS!$B$1:$B$34)</f>
        <v>General_Ledger</v>
      </c>
      <c r="I62" s="7">
        <f t="shared" si="4"/>
        <v>1</v>
      </c>
    </row>
    <row r="63" spans="1:14">
      <c r="A63" s="7">
        <v>1</v>
      </c>
      <c r="B63" s="7">
        <v>1</v>
      </c>
      <c r="C63" s="7">
        <v>1</v>
      </c>
      <c r="D63" t="s">
        <v>3060</v>
      </c>
      <c r="E63" t="s">
        <v>22031</v>
      </c>
      <c r="F63" t="s">
        <v>22676</v>
      </c>
      <c r="G63" t="s">
        <v>22676</v>
      </c>
      <c r="H63" t="str">
        <f>LOOKUP(F63,LBB2IFS!$A$1:$A$34,LBB2IFS!$B$1:$B$34)</f>
        <v>General_Ledger</v>
      </c>
      <c r="I63" s="7">
        <f t="shared" si="4"/>
        <v>1</v>
      </c>
      <c r="J63" t="s">
        <v>22455</v>
      </c>
      <c r="K63" s="7" t="s">
        <v>22559</v>
      </c>
      <c r="L63" s="7" t="s">
        <v>22742</v>
      </c>
      <c r="N63" t="s">
        <v>21962</v>
      </c>
    </row>
    <row r="64" spans="1:14">
      <c r="A64" s="7">
        <v>0</v>
      </c>
      <c r="B64" s="7">
        <v>1</v>
      </c>
      <c r="C64" s="7">
        <v>1</v>
      </c>
      <c r="D64" t="s">
        <v>3068</v>
      </c>
      <c r="E64" t="s">
        <v>22032</v>
      </c>
      <c r="F64" t="s">
        <v>22711</v>
      </c>
      <c r="G64" t="s">
        <v>22712</v>
      </c>
      <c r="H64" t="str">
        <f>LOOKUP(F64,LBB2IFS!$A$1:$A$34,LBB2IFS!$B$1:$B$34)</f>
        <v>CORE</v>
      </c>
      <c r="J64" t="s">
        <v>22732</v>
      </c>
      <c r="K64" s="7" t="s">
        <v>22559</v>
      </c>
      <c r="L64" s="7" t="s">
        <v>22742</v>
      </c>
    </row>
    <row r="65" spans="1:14">
      <c r="A65" s="7">
        <v>0</v>
      </c>
      <c r="B65" s="7">
        <v>1</v>
      </c>
      <c r="C65" s="7">
        <v>1</v>
      </c>
      <c r="D65" t="s">
        <v>3080</v>
      </c>
      <c r="E65" t="s">
        <v>22033</v>
      </c>
      <c r="F65" t="s">
        <v>22698</v>
      </c>
      <c r="G65" t="s">
        <v>22677</v>
      </c>
      <c r="H65" t="str">
        <f>LOOKUP(F65,LBB2IFS!$A$1:$A$34,LBB2IFS!$B$1:$B$34)</f>
        <v>Financial_Markets</v>
      </c>
    </row>
    <row r="66" spans="1:14">
      <c r="A66" s="7">
        <v>0</v>
      </c>
      <c r="B66" s="7">
        <v>1</v>
      </c>
      <c r="C66" s="7">
        <v>1</v>
      </c>
      <c r="D66" t="s">
        <v>3091</v>
      </c>
      <c r="E66" t="s">
        <v>22728</v>
      </c>
      <c r="F66" t="s">
        <v>22698</v>
      </c>
      <c r="G66" t="s">
        <v>22677</v>
      </c>
      <c r="H66" t="str">
        <f>LOOKUP(F66,LBB2IFS!$A$1:$A$34,LBB2IFS!$B$1:$B$34)</f>
        <v>Financial_Markets</v>
      </c>
      <c r="K66" s="7" t="s">
        <v>22559</v>
      </c>
      <c r="L66" s="7" t="s">
        <v>22740</v>
      </c>
    </row>
    <row r="67" spans="1:14">
      <c r="A67" s="7">
        <v>0</v>
      </c>
      <c r="B67" s="7">
        <v>1</v>
      </c>
      <c r="C67" s="7">
        <v>1</v>
      </c>
      <c r="D67" t="s">
        <v>3098</v>
      </c>
      <c r="E67" t="s">
        <v>22034</v>
      </c>
      <c r="F67" t="s">
        <v>22674</v>
      </c>
      <c r="G67" t="s">
        <v>22686</v>
      </c>
      <c r="H67" t="str">
        <f>LOOKUP(F67,LBB2IFS!$A$1:$A$34,LBB2IFS!$B$1:$B$34)</f>
        <v>Account_Management</v>
      </c>
      <c r="I67" s="7">
        <f>IF(G67&lt;&gt;H67,0,1)</f>
        <v>1</v>
      </c>
    </row>
    <row r="68" spans="1:14">
      <c r="A68" s="7">
        <v>1</v>
      </c>
      <c r="B68" s="7">
        <v>1</v>
      </c>
      <c r="C68" s="7">
        <v>1</v>
      </c>
      <c r="D68" t="s">
        <v>3148</v>
      </c>
      <c r="E68" t="s">
        <v>22035</v>
      </c>
      <c r="F68" t="s">
        <v>22674</v>
      </c>
      <c r="G68" t="s">
        <v>22686</v>
      </c>
      <c r="H68" t="str">
        <f>LOOKUP(F68,LBB2IFS!$A$1:$A$34,LBB2IFS!$B$1:$B$34)</f>
        <v>Account_Management</v>
      </c>
      <c r="I68" s="7">
        <f>IF(G68&lt;&gt;H68,0,1)</f>
        <v>1</v>
      </c>
      <c r="J68" t="s">
        <v>22449</v>
      </c>
      <c r="K68" s="7" t="s">
        <v>22559</v>
      </c>
      <c r="L68" s="7" t="s">
        <v>22742</v>
      </c>
      <c r="N68" t="s">
        <v>21962</v>
      </c>
    </row>
    <row r="69" spans="1:14">
      <c r="A69" s="7">
        <v>0</v>
      </c>
      <c r="B69" s="7">
        <v>1</v>
      </c>
      <c r="C69" s="7">
        <v>1</v>
      </c>
      <c r="D69" t="s">
        <v>3182</v>
      </c>
      <c r="E69" t="s">
        <v>22036</v>
      </c>
      <c r="F69" t="s">
        <v>22674</v>
      </c>
      <c r="G69" t="s">
        <v>22686</v>
      </c>
      <c r="H69" t="str">
        <f>LOOKUP(F69,LBB2IFS!$A$1:$A$34,LBB2IFS!$B$1:$B$34)</f>
        <v>Account_Management</v>
      </c>
    </row>
    <row r="70" spans="1:14">
      <c r="A70" s="7">
        <v>1</v>
      </c>
      <c r="B70" s="7">
        <v>1</v>
      </c>
      <c r="C70" s="7">
        <v>1</v>
      </c>
      <c r="D70" t="s">
        <v>3219</v>
      </c>
      <c r="E70" t="s">
        <v>22037</v>
      </c>
      <c r="F70" t="s">
        <v>22676</v>
      </c>
      <c r="G70" t="s">
        <v>22676</v>
      </c>
      <c r="H70" t="str">
        <f>LOOKUP(F70,LBB2IFS!$A$1:$A$34,LBB2IFS!$B$1:$B$34)</f>
        <v>General_Ledger</v>
      </c>
      <c r="I70" s="7">
        <f>IF(G70&lt;&gt;H70,0,1)</f>
        <v>1</v>
      </c>
      <c r="J70" t="s">
        <v>22673</v>
      </c>
      <c r="N70" t="s">
        <v>21962</v>
      </c>
    </row>
    <row r="71" spans="1:14">
      <c r="A71" s="7">
        <v>1</v>
      </c>
      <c r="B71" s="7">
        <v>1</v>
      </c>
      <c r="C71" s="7">
        <v>0.5</v>
      </c>
      <c r="D71" t="s">
        <v>3249</v>
      </c>
      <c r="E71" t="s">
        <v>22038</v>
      </c>
      <c r="F71" t="s">
        <v>22711</v>
      </c>
      <c r="G71" t="s">
        <v>22712</v>
      </c>
      <c r="H71" t="str">
        <f>LOOKUP(F71,LBB2IFS!$A$1:$A$34,LBB2IFS!$B$1:$B$34)</f>
        <v>CORE</v>
      </c>
      <c r="I71" s="7">
        <f>IF(G71&lt;&gt;H71,0,1)</f>
        <v>1</v>
      </c>
      <c r="N71" t="s">
        <v>21962</v>
      </c>
    </row>
    <row r="72" spans="1:14">
      <c r="A72" s="7">
        <v>0</v>
      </c>
      <c r="B72" s="7">
        <v>1</v>
      </c>
      <c r="C72" s="7">
        <v>1</v>
      </c>
      <c r="D72" t="s">
        <v>3271</v>
      </c>
      <c r="E72" t="s">
        <v>22039</v>
      </c>
      <c r="F72" t="s">
        <v>22674</v>
      </c>
      <c r="G72" t="s">
        <v>22686</v>
      </c>
      <c r="H72" t="str">
        <f>LOOKUP(F72,LBB2IFS!$A$1:$A$34,LBB2IFS!$B$1:$B$34)</f>
        <v>Account_Management</v>
      </c>
    </row>
    <row r="73" spans="1:14">
      <c r="A73" s="7">
        <v>0</v>
      </c>
      <c r="B73" s="7">
        <v>1</v>
      </c>
      <c r="C73" s="7">
        <v>1</v>
      </c>
      <c r="D73" t="s">
        <v>3309</v>
      </c>
      <c r="E73" t="s">
        <v>22040</v>
      </c>
      <c r="F73" t="s">
        <v>22696</v>
      </c>
      <c r="G73" t="s">
        <v>22686</v>
      </c>
      <c r="H73" t="str">
        <f>LOOKUP(F73,LBB2IFS!$A$1:$A$34,LBB2IFS!$B$1:$B$34)</f>
        <v>Account_Management</v>
      </c>
    </row>
    <row r="74" spans="1:14">
      <c r="A74" s="7">
        <v>0</v>
      </c>
      <c r="B74" s="7">
        <v>1</v>
      </c>
      <c r="C74" s="7">
        <v>1</v>
      </c>
      <c r="D74" t="s">
        <v>3320</v>
      </c>
      <c r="E74" t="s">
        <v>22041</v>
      </c>
      <c r="F74" t="s">
        <v>22696</v>
      </c>
      <c r="G74" t="s">
        <v>22686</v>
      </c>
      <c r="H74" t="str">
        <f>LOOKUP(F74,LBB2IFS!$A$1:$A$34,LBB2IFS!$B$1:$B$34)</f>
        <v>Account_Management</v>
      </c>
    </row>
    <row r="75" spans="1:14">
      <c r="A75" s="7">
        <v>0</v>
      </c>
      <c r="B75" s="7">
        <v>1</v>
      </c>
      <c r="C75" s="7">
        <v>1</v>
      </c>
      <c r="D75" t="s">
        <v>3328</v>
      </c>
      <c r="E75" t="s">
        <v>22042</v>
      </c>
      <c r="F75" t="s">
        <v>22696</v>
      </c>
      <c r="G75" t="s">
        <v>22686</v>
      </c>
      <c r="H75" t="str">
        <f>LOOKUP(F75,LBB2IFS!$A$1:$A$34,LBB2IFS!$B$1:$B$34)</f>
        <v>Account_Management</v>
      </c>
    </row>
    <row r="76" spans="1:14">
      <c r="A76" s="7">
        <v>0</v>
      </c>
      <c r="B76" s="7">
        <v>1</v>
      </c>
      <c r="C76" s="7">
        <v>1</v>
      </c>
      <c r="D76" t="s">
        <v>3350</v>
      </c>
      <c r="E76" t="s">
        <v>22043</v>
      </c>
      <c r="F76" t="s">
        <v>22696</v>
      </c>
      <c r="G76" t="s">
        <v>22686</v>
      </c>
      <c r="H76" t="str">
        <f>LOOKUP(F76,LBB2IFS!$A$1:$A$34,LBB2IFS!$B$1:$B$34)</f>
        <v>Account_Management</v>
      </c>
    </row>
    <row r="77" spans="1:14">
      <c r="A77" s="7">
        <v>0</v>
      </c>
      <c r="B77" s="7">
        <v>1</v>
      </c>
      <c r="C77" s="7">
        <v>1</v>
      </c>
      <c r="D77" t="s">
        <v>3364</v>
      </c>
      <c r="E77" t="s">
        <v>22044</v>
      </c>
      <c r="F77" t="s">
        <v>22696</v>
      </c>
      <c r="G77" t="s">
        <v>22686</v>
      </c>
      <c r="H77" t="str">
        <f>LOOKUP(F77,LBB2IFS!$A$1:$A$34,LBB2IFS!$B$1:$B$34)</f>
        <v>Account_Management</v>
      </c>
      <c r="I77" s="7">
        <f t="shared" ref="I77:I89" si="5">IF(G77&lt;&gt;H77,0,1)</f>
        <v>1</v>
      </c>
    </row>
    <row r="78" spans="1:14">
      <c r="A78" s="7">
        <v>1</v>
      </c>
      <c r="B78" s="7">
        <v>1</v>
      </c>
      <c r="C78" s="7">
        <v>1</v>
      </c>
      <c r="D78" t="s">
        <v>3381</v>
      </c>
      <c r="E78" t="s">
        <v>22045</v>
      </c>
      <c r="F78" t="s">
        <v>22696</v>
      </c>
      <c r="G78" t="s">
        <v>22686</v>
      </c>
      <c r="H78" t="str">
        <f>LOOKUP(F78,LBB2IFS!$A$1:$A$34,LBB2IFS!$B$1:$B$34)</f>
        <v>Account_Management</v>
      </c>
      <c r="I78" s="7">
        <f t="shared" si="5"/>
        <v>1</v>
      </c>
      <c r="J78" t="s">
        <v>22456</v>
      </c>
      <c r="N78" t="s">
        <v>21962</v>
      </c>
    </row>
    <row r="79" spans="1:14">
      <c r="A79" s="7">
        <v>0</v>
      </c>
      <c r="B79" s="7">
        <v>1</v>
      </c>
      <c r="C79" s="7">
        <v>1</v>
      </c>
      <c r="D79" t="s">
        <v>3397</v>
      </c>
      <c r="E79" t="s">
        <v>22046</v>
      </c>
      <c r="F79" t="s">
        <v>22711</v>
      </c>
      <c r="G79" t="s">
        <v>22712</v>
      </c>
      <c r="H79" t="str">
        <f>LOOKUP(F79,LBB2IFS!$A$1:$A$34,LBB2IFS!$B$1:$B$34)</f>
        <v>CORE</v>
      </c>
      <c r="I79" s="7">
        <f t="shared" si="5"/>
        <v>1</v>
      </c>
    </row>
    <row r="80" spans="1:14">
      <c r="A80" s="7">
        <v>1</v>
      </c>
      <c r="B80" s="7">
        <v>1</v>
      </c>
      <c r="C80" s="7">
        <v>1</v>
      </c>
      <c r="D80" t="s">
        <v>3415</v>
      </c>
      <c r="E80" t="s">
        <v>22047</v>
      </c>
      <c r="F80" t="s">
        <v>22711</v>
      </c>
      <c r="G80" t="s">
        <v>22712</v>
      </c>
      <c r="H80" t="str">
        <f>LOOKUP(F80,LBB2IFS!$A$1:$A$34,LBB2IFS!$B$1:$B$34)</f>
        <v>CORE</v>
      </c>
      <c r="I80" s="7">
        <f t="shared" si="5"/>
        <v>1</v>
      </c>
      <c r="K80" s="7" t="s">
        <v>22559</v>
      </c>
      <c r="L80" s="7" t="s">
        <v>22742</v>
      </c>
      <c r="N80" t="s">
        <v>21962</v>
      </c>
    </row>
    <row r="81" spans="1:14">
      <c r="A81" s="7">
        <v>1</v>
      </c>
      <c r="B81" s="7">
        <v>1</v>
      </c>
      <c r="C81" s="7">
        <v>1</v>
      </c>
      <c r="D81" t="s">
        <v>3428</v>
      </c>
      <c r="E81" t="s">
        <v>22048</v>
      </c>
      <c r="F81" t="s">
        <v>22674</v>
      </c>
      <c r="G81" t="s">
        <v>22686</v>
      </c>
      <c r="H81" t="str">
        <f>LOOKUP(F81,LBB2IFS!$A$1:$A$34,LBB2IFS!$B$1:$B$34)</f>
        <v>Account_Management</v>
      </c>
      <c r="I81" s="7">
        <f t="shared" si="5"/>
        <v>1</v>
      </c>
      <c r="J81" t="s">
        <v>22457</v>
      </c>
      <c r="K81" s="7" t="s">
        <v>22559</v>
      </c>
      <c r="L81" s="7" t="s">
        <v>22744</v>
      </c>
      <c r="N81" t="s">
        <v>21962</v>
      </c>
    </row>
    <row r="82" spans="1:14">
      <c r="A82" s="7">
        <v>0</v>
      </c>
      <c r="B82" s="7">
        <v>1</v>
      </c>
      <c r="C82" s="7">
        <v>1</v>
      </c>
      <c r="D82" t="s">
        <v>3442</v>
      </c>
      <c r="E82" t="s">
        <v>22049</v>
      </c>
      <c r="F82" t="s">
        <v>22678</v>
      </c>
      <c r="G82" t="s">
        <v>22676</v>
      </c>
      <c r="H82" t="str">
        <f>LOOKUP(F82,LBB2IFS!$A$1:$A$34,LBB2IFS!$B$1:$B$34)</f>
        <v>General_Ledger</v>
      </c>
      <c r="I82" s="7">
        <f t="shared" si="5"/>
        <v>1</v>
      </c>
    </row>
    <row r="83" spans="1:14">
      <c r="A83" s="7">
        <v>1</v>
      </c>
      <c r="B83" s="7">
        <v>1</v>
      </c>
      <c r="C83" s="7">
        <v>1</v>
      </c>
      <c r="D83" t="s">
        <v>3485</v>
      </c>
      <c r="E83" t="s">
        <v>22050</v>
      </c>
      <c r="F83" t="s">
        <v>22676</v>
      </c>
      <c r="G83" t="s">
        <v>22676</v>
      </c>
      <c r="H83" t="str">
        <f>LOOKUP(F83,LBB2IFS!$A$1:$A$34,LBB2IFS!$B$1:$B$34)</f>
        <v>General_Ledger</v>
      </c>
      <c r="I83" s="7">
        <f t="shared" si="5"/>
        <v>1</v>
      </c>
      <c r="J83" t="s">
        <v>22659</v>
      </c>
      <c r="N83" t="s">
        <v>21962</v>
      </c>
    </row>
    <row r="84" spans="1:14">
      <c r="A84" s="7">
        <v>1</v>
      </c>
      <c r="B84" s="7">
        <v>1</v>
      </c>
      <c r="C84" s="7">
        <v>1</v>
      </c>
      <c r="D84" t="s">
        <v>3509</v>
      </c>
      <c r="E84" t="s">
        <v>22051</v>
      </c>
      <c r="F84" t="s">
        <v>22696</v>
      </c>
      <c r="G84" t="s">
        <v>22686</v>
      </c>
      <c r="H84" t="str">
        <f>LOOKUP(F84,LBB2IFS!$A$1:$A$34,LBB2IFS!$B$1:$B$34)</f>
        <v>Account_Management</v>
      </c>
      <c r="I84" s="7">
        <f t="shared" si="5"/>
        <v>1</v>
      </c>
      <c r="J84" t="s">
        <v>22457</v>
      </c>
      <c r="M84" t="s">
        <v>22665</v>
      </c>
      <c r="N84" t="s">
        <v>21962</v>
      </c>
    </row>
    <row r="85" spans="1:14">
      <c r="A85" s="7">
        <v>0</v>
      </c>
      <c r="B85" s="7">
        <v>1</v>
      </c>
      <c r="C85" s="7">
        <v>1</v>
      </c>
      <c r="D85" t="s">
        <v>3614</v>
      </c>
      <c r="E85" t="s">
        <v>22052</v>
      </c>
      <c r="F85" t="s">
        <v>22676</v>
      </c>
      <c r="G85" t="s">
        <v>22676</v>
      </c>
      <c r="H85" t="str">
        <f>LOOKUP(F85,LBB2IFS!$A$1:$A$34,LBB2IFS!$B$1:$B$34)</f>
        <v>General_Ledger</v>
      </c>
      <c r="I85" s="7">
        <f t="shared" si="5"/>
        <v>1</v>
      </c>
    </row>
    <row r="86" spans="1:14">
      <c r="A86" s="7">
        <v>1</v>
      </c>
      <c r="B86" s="7">
        <v>1</v>
      </c>
      <c r="C86" s="7">
        <v>1</v>
      </c>
      <c r="D86" t="s">
        <v>3648</v>
      </c>
      <c r="E86" t="s">
        <v>22053</v>
      </c>
      <c r="F86" t="s">
        <v>22678</v>
      </c>
      <c r="G86" t="s">
        <v>22676</v>
      </c>
      <c r="H86" t="str">
        <f>LOOKUP(F86,LBB2IFS!$A$1:$A$34,LBB2IFS!$B$1:$B$34)</f>
        <v>General_Ledger</v>
      </c>
      <c r="I86" s="7">
        <f t="shared" si="5"/>
        <v>1</v>
      </c>
      <c r="J86" t="s">
        <v>22450</v>
      </c>
      <c r="K86" s="7" t="s">
        <v>22559</v>
      </c>
      <c r="L86" s="7" t="s">
        <v>22742</v>
      </c>
      <c r="N86" t="s">
        <v>21962</v>
      </c>
    </row>
    <row r="87" spans="1:14">
      <c r="A87" s="7">
        <v>0</v>
      </c>
      <c r="B87" s="7">
        <v>1</v>
      </c>
      <c r="C87" s="7">
        <v>1</v>
      </c>
      <c r="D87" t="s">
        <v>3679</v>
      </c>
      <c r="E87" t="s">
        <v>22054</v>
      </c>
      <c r="F87" t="s">
        <v>22696</v>
      </c>
      <c r="G87" t="s">
        <v>22686</v>
      </c>
      <c r="H87" t="str">
        <f>LOOKUP(F87,LBB2IFS!$A$1:$A$34,LBB2IFS!$B$1:$B$34)</f>
        <v>Account_Management</v>
      </c>
      <c r="I87" s="7">
        <f t="shared" si="5"/>
        <v>1</v>
      </c>
    </row>
    <row r="88" spans="1:14">
      <c r="A88" s="7">
        <v>1</v>
      </c>
      <c r="B88" s="7">
        <v>1</v>
      </c>
      <c r="C88" s="7">
        <v>1</v>
      </c>
      <c r="D88" t="s">
        <v>3705</v>
      </c>
      <c r="E88" t="s">
        <v>22055</v>
      </c>
      <c r="F88" t="s">
        <v>22696</v>
      </c>
      <c r="G88" t="s">
        <v>22686</v>
      </c>
      <c r="H88" t="str">
        <f>LOOKUP(F88,LBB2IFS!$A$1:$A$34,LBB2IFS!$B$1:$B$34)</f>
        <v>Account_Management</v>
      </c>
      <c r="I88" s="7">
        <f t="shared" si="5"/>
        <v>1</v>
      </c>
      <c r="J88" t="s">
        <v>22451</v>
      </c>
      <c r="K88" s="7" t="s">
        <v>22559</v>
      </c>
      <c r="L88" s="7" t="s">
        <v>22742</v>
      </c>
      <c r="N88" t="s">
        <v>21962</v>
      </c>
    </row>
    <row r="89" spans="1:14">
      <c r="A89" s="7">
        <v>1</v>
      </c>
      <c r="B89" s="7">
        <v>1</v>
      </c>
      <c r="C89" s="7">
        <v>1</v>
      </c>
      <c r="D89" t="s">
        <v>3736</v>
      </c>
      <c r="E89" t="s">
        <v>22056</v>
      </c>
      <c r="F89" t="s">
        <v>22698</v>
      </c>
      <c r="G89" t="s">
        <v>22677</v>
      </c>
      <c r="H89" t="str">
        <f>LOOKUP(F89,LBB2IFS!$A$1:$A$34,LBB2IFS!$B$1:$B$34)</f>
        <v>Financial_Markets</v>
      </c>
      <c r="I89" s="7">
        <f t="shared" si="5"/>
        <v>1</v>
      </c>
      <c r="K89" s="7" t="s">
        <v>22559</v>
      </c>
      <c r="L89" s="7" t="s">
        <v>22742</v>
      </c>
      <c r="N89" t="s">
        <v>21962</v>
      </c>
    </row>
    <row r="90" spans="1:14">
      <c r="A90" s="7">
        <v>0</v>
      </c>
      <c r="B90" s="7">
        <v>1</v>
      </c>
      <c r="C90" s="7">
        <v>1</v>
      </c>
      <c r="D90" t="s">
        <v>3776</v>
      </c>
      <c r="E90" t="s">
        <v>22057</v>
      </c>
      <c r="F90" t="s">
        <v>22712</v>
      </c>
      <c r="G90" t="s">
        <v>22712</v>
      </c>
      <c r="H90" t="str">
        <f>LOOKUP(F90,LBB2IFS!$A$1:$A$34,LBB2IFS!$B$1:$B$34)</f>
        <v>CORE</v>
      </c>
      <c r="J90" t="s">
        <v>22746</v>
      </c>
      <c r="K90" s="7" t="s">
        <v>22559</v>
      </c>
      <c r="L90" s="7" t="s">
        <v>22742</v>
      </c>
    </row>
    <row r="91" spans="1:14">
      <c r="A91" s="7">
        <v>1</v>
      </c>
      <c r="B91" s="7">
        <v>1</v>
      </c>
      <c r="C91" s="7">
        <v>1</v>
      </c>
      <c r="D91" t="s">
        <v>3788</v>
      </c>
      <c r="E91" t="s">
        <v>22058</v>
      </c>
      <c r="F91" t="s">
        <v>22698</v>
      </c>
      <c r="G91" t="s">
        <v>22677</v>
      </c>
      <c r="H91" t="str">
        <f>LOOKUP(F91,LBB2IFS!$A$1:$A$34,LBB2IFS!$B$1:$B$34)</f>
        <v>Financial_Markets</v>
      </c>
      <c r="I91" s="7">
        <f t="shared" ref="I91:I100" si="6">IF(G91&lt;&gt;H91,0,1)</f>
        <v>1</v>
      </c>
      <c r="N91" t="s">
        <v>21962</v>
      </c>
    </row>
    <row r="92" spans="1:14">
      <c r="A92" s="7">
        <v>1</v>
      </c>
      <c r="B92" s="7">
        <v>1</v>
      </c>
      <c r="C92" s="7">
        <v>1</v>
      </c>
      <c r="D92" t="s">
        <v>3819</v>
      </c>
      <c r="E92" t="s">
        <v>22059</v>
      </c>
      <c r="F92" t="s">
        <v>22698</v>
      </c>
      <c r="G92" t="s">
        <v>22677</v>
      </c>
      <c r="H92" t="str">
        <f>LOOKUP(F92,LBB2IFS!$A$1:$A$34,LBB2IFS!$B$1:$B$34)</f>
        <v>Financial_Markets</v>
      </c>
      <c r="I92" s="7">
        <f t="shared" si="6"/>
        <v>1</v>
      </c>
      <c r="N92" t="s">
        <v>21962</v>
      </c>
    </row>
    <row r="93" spans="1:14">
      <c r="A93" s="7">
        <v>0</v>
      </c>
      <c r="B93" s="7">
        <v>1</v>
      </c>
      <c r="C93" s="7">
        <v>1</v>
      </c>
      <c r="D93" t="s">
        <v>3846</v>
      </c>
      <c r="E93" t="s">
        <v>22060</v>
      </c>
      <c r="F93" t="s">
        <v>22698</v>
      </c>
      <c r="G93" t="s">
        <v>22677</v>
      </c>
      <c r="H93" t="str">
        <f>LOOKUP(F93,LBB2IFS!$A$1:$A$34,LBB2IFS!$B$1:$B$34)</f>
        <v>Financial_Markets</v>
      </c>
      <c r="I93" s="7">
        <f t="shared" si="6"/>
        <v>1</v>
      </c>
    </row>
    <row r="94" spans="1:14">
      <c r="A94" s="7">
        <v>1</v>
      </c>
      <c r="B94" s="7">
        <v>1</v>
      </c>
      <c r="C94" s="7">
        <v>1</v>
      </c>
      <c r="D94" t="s">
        <v>4082</v>
      </c>
      <c r="E94" t="s">
        <v>22061</v>
      </c>
      <c r="F94" t="s">
        <v>22698</v>
      </c>
      <c r="G94" t="s">
        <v>22677</v>
      </c>
      <c r="H94" t="str">
        <f>LOOKUP(F94,LBB2IFS!$A$1:$A$34,LBB2IFS!$B$1:$B$34)</f>
        <v>Financial_Markets</v>
      </c>
      <c r="I94" s="7">
        <f t="shared" si="6"/>
        <v>1</v>
      </c>
      <c r="K94" s="7" t="s">
        <v>22559</v>
      </c>
      <c r="L94" s="7" t="s">
        <v>22740</v>
      </c>
      <c r="N94" t="s">
        <v>21962</v>
      </c>
    </row>
    <row r="95" spans="1:14">
      <c r="A95" s="7">
        <v>1</v>
      </c>
      <c r="B95" s="7">
        <v>1</v>
      </c>
      <c r="C95" s="7">
        <v>1</v>
      </c>
      <c r="D95" t="s">
        <v>4264</v>
      </c>
      <c r="E95" t="s">
        <v>22062</v>
      </c>
      <c r="F95" t="s">
        <v>22698</v>
      </c>
      <c r="G95" t="s">
        <v>22677</v>
      </c>
      <c r="H95" t="str">
        <f>LOOKUP(F95,LBB2IFS!$A$1:$A$34,LBB2IFS!$B$1:$B$34)</f>
        <v>Financial_Markets</v>
      </c>
      <c r="I95" s="7">
        <f t="shared" si="6"/>
        <v>1</v>
      </c>
      <c r="N95" t="s">
        <v>21962</v>
      </c>
    </row>
    <row r="96" spans="1:14">
      <c r="A96" s="7">
        <v>1</v>
      </c>
      <c r="B96" s="7">
        <v>1</v>
      </c>
      <c r="C96" s="7">
        <v>1</v>
      </c>
      <c r="D96" t="s">
        <v>4367</v>
      </c>
      <c r="E96" t="s">
        <v>22063</v>
      </c>
      <c r="F96" t="s">
        <v>22698</v>
      </c>
      <c r="G96" t="s">
        <v>22677</v>
      </c>
      <c r="H96" t="str">
        <f>LOOKUP(F96,LBB2IFS!$A$1:$A$34,LBB2IFS!$B$1:$B$34)</f>
        <v>Financial_Markets</v>
      </c>
      <c r="I96" s="7">
        <f t="shared" si="6"/>
        <v>1</v>
      </c>
      <c r="K96" s="7" t="s">
        <v>22559</v>
      </c>
      <c r="L96" s="7" t="s">
        <v>22740</v>
      </c>
      <c r="N96" t="s">
        <v>21962</v>
      </c>
    </row>
    <row r="97" spans="1:14">
      <c r="A97" s="7">
        <v>1</v>
      </c>
      <c r="B97" s="7">
        <v>1</v>
      </c>
      <c r="C97" s="7">
        <v>1</v>
      </c>
      <c r="D97" t="s">
        <v>4419</v>
      </c>
      <c r="E97" t="s">
        <v>22064</v>
      </c>
      <c r="F97" t="s">
        <v>22698</v>
      </c>
      <c r="G97" t="s">
        <v>22677</v>
      </c>
      <c r="H97" t="str">
        <f>LOOKUP(F97,LBB2IFS!$A$1:$A$34,LBB2IFS!$B$1:$B$34)</f>
        <v>Financial_Markets</v>
      </c>
      <c r="I97" s="7">
        <f t="shared" si="6"/>
        <v>1</v>
      </c>
      <c r="K97" s="7" t="s">
        <v>22559</v>
      </c>
      <c r="L97" s="7" t="s">
        <v>22740</v>
      </c>
      <c r="N97" t="s">
        <v>21962</v>
      </c>
    </row>
    <row r="98" spans="1:14" ht="15.75" customHeight="1">
      <c r="A98" s="7">
        <v>1</v>
      </c>
      <c r="B98" s="7">
        <v>1</v>
      </c>
      <c r="C98" s="7">
        <v>1</v>
      </c>
      <c r="D98" t="s">
        <v>4450</v>
      </c>
      <c r="E98" t="s">
        <v>22065</v>
      </c>
      <c r="F98" t="s">
        <v>22698</v>
      </c>
      <c r="G98" t="s">
        <v>22677</v>
      </c>
      <c r="H98" t="str">
        <f>LOOKUP(F98,LBB2IFS!$A$1:$A$34,LBB2IFS!$B$1:$B$34)</f>
        <v>Financial_Markets</v>
      </c>
      <c r="I98" s="7">
        <f t="shared" si="6"/>
        <v>1</v>
      </c>
      <c r="N98" t="s">
        <v>21962</v>
      </c>
    </row>
    <row r="99" spans="1:14" ht="15.75" customHeight="1">
      <c r="A99" s="7">
        <v>1</v>
      </c>
      <c r="B99" s="7">
        <v>1</v>
      </c>
      <c r="C99" s="7">
        <v>1</v>
      </c>
      <c r="D99" t="s">
        <v>4510</v>
      </c>
      <c r="E99" t="s">
        <v>22066</v>
      </c>
      <c r="F99" t="s">
        <v>22698</v>
      </c>
      <c r="G99" t="s">
        <v>22677</v>
      </c>
      <c r="H99" t="str">
        <f>LOOKUP(F99,LBB2IFS!$A$1:$A$34,LBB2IFS!$B$1:$B$34)</f>
        <v>Financial_Markets</v>
      </c>
      <c r="I99" s="7">
        <f t="shared" si="6"/>
        <v>1</v>
      </c>
      <c r="K99" s="7" t="s">
        <v>22559</v>
      </c>
      <c r="L99" s="7" t="s">
        <v>22740</v>
      </c>
      <c r="N99" t="s">
        <v>21962</v>
      </c>
    </row>
    <row r="100" spans="1:14">
      <c r="A100" s="7">
        <v>1</v>
      </c>
      <c r="B100" s="7">
        <v>1</v>
      </c>
      <c r="C100" s="7">
        <v>1</v>
      </c>
      <c r="D100" t="s">
        <v>4672</v>
      </c>
      <c r="E100" t="s">
        <v>22067</v>
      </c>
      <c r="F100" t="s">
        <v>22698</v>
      </c>
      <c r="G100" t="s">
        <v>22677</v>
      </c>
      <c r="H100" t="str">
        <f>LOOKUP(F100,LBB2IFS!$A$1:$A$34,LBB2IFS!$B$1:$B$34)</f>
        <v>Financial_Markets</v>
      </c>
      <c r="I100" s="7">
        <f t="shared" si="6"/>
        <v>1</v>
      </c>
      <c r="N100" t="s">
        <v>21962</v>
      </c>
    </row>
    <row r="101" spans="1:14">
      <c r="A101" s="7">
        <v>1</v>
      </c>
      <c r="B101" s="7">
        <v>1</v>
      </c>
      <c r="C101" s="7">
        <v>1</v>
      </c>
      <c r="D101" t="s">
        <v>4703</v>
      </c>
      <c r="E101" t="s">
        <v>22068</v>
      </c>
      <c r="F101" t="s">
        <v>22698</v>
      </c>
      <c r="G101" t="s">
        <v>22677</v>
      </c>
      <c r="H101" t="str">
        <f>LOOKUP(F101,LBB2IFS!$A$1:$A$34,LBB2IFS!$B$1:$B$34)</f>
        <v>Financial_Markets</v>
      </c>
      <c r="I101" s="7">
        <f t="shared" ref="I101:I107" si="7">IF(G101&lt;&gt;H101,0,1)</f>
        <v>1</v>
      </c>
      <c r="K101" s="7" t="s">
        <v>22559</v>
      </c>
      <c r="L101" s="7" t="s">
        <v>22747</v>
      </c>
      <c r="N101" t="s">
        <v>21962</v>
      </c>
    </row>
    <row r="102" spans="1:14">
      <c r="A102" s="7">
        <v>1</v>
      </c>
      <c r="B102" s="7">
        <v>1</v>
      </c>
      <c r="C102" s="7">
        <v>0.5</v>
      </c>
      <c r="D102" t="s">
        <v>4725</v>
      </c>
      <c r="E102" t="s">
        <v>22069</v>
      </c>
      <c r="F102" t="s">
        <v>22698</v>
      </c>
      <c r="G102" t="s">
        <v>22677</v>
      </c>
      <c r="H102" t="str">
        <f>LOOKUP(F102,LBB2IFS!$A$1:$A$34,LBB2IFS!$B$1:$B$34)</f>
        <v>Financial_Markets</v>
      </c>
      <c r="I102" s="7">
        <f t="shared" si="7"/>
        <v>1</v>
      </c>
      <c r="M102" t="s">
        <v>22612</v>
      </c>
      <c r="N102" t="s">
        <v>21962</v>
      </c>
    </row>
    <row r="103" spans="1:14">
      <c r="A103" s="7">
        <v>1</v>
      </c>
      <c r="B103" s="7">
        <v>1</v>
      </c>
      <c r="C103" s="7">
        <v>1</v>
      </c>
      <c r="D103" t="s">
        <v>4755</v>
      </c>
      <c r="E103" t="s">
        <v>22070</v>
      </c>
      <c r="F103" t="s">
        <v>22698</v>
      </c>
      <c r="G103" t="s">
        <v>22677</v>
      </c>
      <c r="H103" t="str">
        <f>LOOKUP(F103,LBB2IFS!$A$1:$A$34,LBB2IFS!$B$1:$B$34)</f>
        <v>Financial_Markets</v>
      </c>
      <c r="I103" s="7">
        <f t="shared" si="7"/>
        <v>1</v>
      </c>
      <c r="N103" t="s">
        <v>21962</v>
      </c>
    </row>
    <row r="104" spans="1:14">
      <c r="A104" s="7">
        <v>1</v>
      </c>
      <c r="B104" s="7">
        <v>1</v>
      </c>
      <c r="C104" s="7">
        <v>1</v>
      </c>
      <c r="D104" t="s">
        <v>4783</v>
      </c>
      <c r="E104" t="s">
        <v>22071</v>
      </c>
      <c r="F104" t="s">
        <v>22698</v>
      </c>
      <c r="G104" t="s">
        <v>22677</v>
      </c>
      <c r="H104" t="str">
        <f>LOOKUP(F104,LBB2IFS!$A$1:$A$34,LBB2IFS!$B$1:$B$34)</f>
        <v>Financial_Markets</v>
      </c>
      <c r="I104" s="7">
        <f t="shared" si="7"/>
        <v>1</v>
      </c>
      <c r="N104" t="s">
        <v>21962</v>
      </c>
    </row>
    <row r="105" spans="1:14">
      <c r="A105" s="7">
        <v>0</v>
      </c>
      <c r="B105" s="7">
        <v>1</v>
      </c>
      <c r="C105" s="7">
        <v>0.5</v>
      </c>
      <c r="D105" t="s">
        <v>4846</v>
      </c>
      <c r="E105" t="s">
        <v>22072</v>
      </c>
      <c r="F105" t="s">
        <v>22698</v>
      </c>
      <c r="G105" t="s">
        <v>22677</v>
      </c>
      <c r="H105" t="str">
        <f>LOOKUP(F105,LBB2IFS!$A$1:$A$34,LBB2IFS!$B$1:$B$34)</f>
        <v>Financial_Markets</v>
      </c>
      <c r="I105" s="7">
        <f t="shared" si="7"/>
        <v>1</v>
      </c>
      <c r="M105" t="s">
        <v>22720</v>
      </c>
      <c r="N105" t="s">
        <v>21962</v>
      </c>
    </row>
    <row r="106" spans="1:14">
      <c r="A106" s="7">
        <v>1</v>
      </c>
      <c r="B106" s="7">
        <v>1</v>
      </c>
      <c r="C106" s="7">
        <v>1</v>
      </c>
      <c r="D106" t="s">
        <v>4871</v>
      </c>
      <c r="E106" t="s">
        <v>22073</v>
      </c>
      <c r="F106" t="s">
        <v>22698</v>
      </c>
      <c r="G106" t="s">
        <v>22677</v>
      </c>
      <c r="H106" t="str">
        <f>LOOKUP(F106,LBB2IFS!$A$1:$A$34,LBB2IFS!$B$1:$B$34)</f>
        <v>Financial_Markets</v>
      </c>
      <c r="I106" s="7">
        <f t="shared" si="7"/>
        <v>1</v>
      </c>
      <c r="N106" t="s">
        <v>21962</v>
      </c>
    </row>
    <row r="107" spans="1:14">
      <c r="A107" s="7">
        <v>0</v>
      </c>
      <c r="B107" s="7">
        <v>0</v>
      </c>
      <c r="C107" s="7">
        <v>1</v>
      </c>
      <c r="D107" t="s">
        <v>4906</v>
      </c>
      <c r="E107" t="s">
        <v>22074</v>
      </c>
      <c r="F107" t="s">
        <v>22736</v>
      </c>
      <c r="G107" t="s">
        <v>22736</v>
      </c>
      <c r="H107" t="str">
        <f>LOOKUP(F107,LBB2IFS!$A$1:$A$34,LBB2IFS!$B$1:$B$34)</f>
        <v>Lending</v>
      </c>
      <c r="I107" s="7">
        <f t="shared" si="7"/>
        <v>0</v>
      </c>
      <c r="K107" s="7" t="s">
        <v>22559</v>
      </c>
      <c r="L107" s="7" t="s">
        <v>22742</v>
      </c>
    </row>
    <row r="108" spans="1:14">
      <c r="A108" s="7">
        <v>1</v>
      </c>
      <c r="B108" s="7">
        <v>1</v>
      </c>
      <c r="C108" s="7">
        <v>0.5</v>
      </c>
      <c r="D108" t="s">
        <v>4941</v>
      </c>
      <c r="E108" t="s">
        <v>22075</v>
      </c>
      <c r="F108" t="s">
        <v>22698</v>
      </c>
      <c r="G108" t="s">
        <v>22677</v>
      </c>
      <c r="H108" t="str">
        <f>LOOKUP(F108,LBB2IFS!$A$1:$A$34,LBB2IFS!$B$1:$B$34)</f>
        <v>Financial_Markets</v>
      </c>
      <c r="I108" s="7">
        <f>IF(G108&lt;&gt;H108,0,1)</f>
        <v>1</v>
      </c>
      <c r="J108" t="s">
        <v>22510</v>
      </c>
      <c r="M108" t="s">
        <v>22721</v>
      </c>
    </row>
    <row r="109" spans="1:14">
      <c r="A109" s="7">
        <v>1</v>
      </c>
      <c r="B109" s="7">
        <v>1</v>
      </c>
      <c r="C109" s="7">
        <v>0.5</v>
      </c>
      <c r="D109" t="s">
        <v>4971</v>
      </c>
      <c r="E109" t="s">
        <v>22076</v>
      </c>
      <c r="F109" t="s">
        <v>22713</v>
      </c>
      <c r="G109" t="s">
        <v>21960</v>
      </c>
      <c r="H109" t="str">
        <f>LOOKUP(F109,LBB2IFS!$A$1:$A$34,LBB2IFS!$B$1:$B$34)</f>
        <v>Lending</v>
      </c>
      <c r="I109" s="7">
        <f>IF(G109&lt;&gt;H109,0,1)</f>
        <v>1</v>
      </c>
      <c r="J109" t="s">
        <v>22510</v>
      </c>
      <c r="M109" t="s">
        <v>22721</v>
      </c>
      <c r="N109" t="s">
        <v>21962</v>
      </c>
    </row>
    <row r="110" spans="1:14">
      <c r="A110" s="7">
        <v>1</v>
      </c>
      <c r="B110" s="7">
        <v>1</v>
      </c>
      <c r="C110" s="7">
        <v>1</v>
      </c>
      <c r="D110" t="s">
        <v>4991</v>
      </c>
      <c r="E110" t="s">
        <v>22077</v>
      </c>
      <c r="F110" t="s">
        <v>22713</v>
      </c>
      <c r="G110" t="s">
        <v>21960</v>
      </c>
      <c r="H110" t="str">
        <f>LOOKUP(F110,LBB2IFS!$A$1:$A$34,LBB2IFS!$B$1:$B$34)</f>
        <v>Lending</v>
      </c>
      <c r="I110" s="7">
        <f>IF(G110&lt;&gt;H110,0,1)</f>
        <v>1</v>
      </c>
      <c r="J110" t="s">
        <v>22545</v>
      </c>
      <c r="K110" s="7" t="s">
        <v>22559</v>
      </c>
      <c r="L110" s="7" t="s">
        <v>22742</v>
      </c>
      <c r="N110" t="s">
        <v>21962</v>
      </c>
    </row>
    <row r="111" spans="1:14">
      <c r="A111" s="7">
        <v>0</v>
      </c>
      <c r="B111" s="7">
        <v>1</v>
      </c>
      <c r="C111" s="7">
        <v>1</v>
      </c>
      <c r="D111" t="s">
        <v>5100</v>
      </c>
      <c r="E111" t="s">
        <v>22078</v>
      </c>
      <c r="F111" t="s">
        <v>22713</v>
      </c>
      <c r="G111" t="s">
        <v>21960</v>
      </c>
      <c r="H111" t="str">
        <f>LOOKUP(F111,LBB2IFS!$A$1:$A$34,LBB2IFS!$B$1:$B$34)</f>
        <v>Lending</v>
      </c>
    </row>
    <row r="112" spans="1:14">
      <c r="A112" s="7">
        <v>0</v>
      </c>
      <c r="B112" s="7">
        <v>1</v>
      </c>
      <c r="C112" s="7">
        <v>1</v>
      </c>
      <c r="D112" t="s">
        <v>5139</v>
      </c>
      <c r="E112" t="s">
        <v>22079</v>
      </c>
      <c r="F112" t="s">
        <v>22713</v>
      </c>
      <c r="G112" t="s">
        <v>21960</v>
      </c>
      <c r="H112" t="str">
        <f>LOOKUP(F112,LBB2IFS!$A$1:$A$34,LBB2IFS!$B$1:$B$34)</f>
        <v>Lending</v>
      </c>
    </row>
    <row r="113" spans="1:14">
      <c r="A113" s="7">
        <v>1</v>
      </c>
      <c r="B113" s="7">
        <v>1</v>
      </c>
      <c r="C113" s="7">
        <v>1</v>
      </c>
      <c r="D113" t="s">
        <v>5164</v>
      </c>
      <c r="E113" t="s">
        <v>22080</v>
      </c>
      <c r="F113" t="s">
        <v>22713</v>
      </c>
      <c r="G113" t="s">
        <v>21960</v>
      </c>
      <c r="H113" t="str">
        <f>LOOKUP(F113,LBB2IFS!$A$1:$A$34,LBB2IFS!$B$1:$B$34)</f>
        <v>Lending</v>
      </c>
      <c r="I113" s="7">
        <f>IF(G113&lt;&gt;H113,0,1)</f>
        <v>1</v>
      </c>
      <c r="N113" t="s">
        <v>21962</v>
      </c>
    </row>
    <row r="114" spans="1:14">
      <c r="A114" s="7">
        <v>0</v>
      </c>
      <c r="B114" s="7">
        <v>1</v>
      </c>
      <c r="C114" s="7">
        <v>1</v>
      </c>
      <c r="D114" t="s">
        <v>5182</v>
      </c>
      <c r="E114" t="s">
        <v>22081</v>
      </c>
      <c r="F114" t="s">
        <v>22713</v>
      </c>
      <c r="G114" t="s">
        <v>21960</v>
      </c>
      <c r="H114" t="str">
        <f>LOOKUP(F114,LBB2IFS!$A$1:$A$34,LBB2IFS!$B$1:$B$34)</f>
        <v>Lending</v>
      </c>
      <c r="I114" s="7">
        <f>IF(G114&lt;&gt;H114,0,1)</f>
        <v>1</v>
      </c>
    </row>
    <row r="115" spans="1:14">
      <c r="A115" s="7">
        <v>1</v>
      </c>
      <c r="B115" s="7">
        <v>1</v>
      </c>
      <c r="C115" s="7">
        <v>1</v>
      </c>
      <c r="D115" t="s">
        <v>5198</v>
      </c>
      <c r="E115" t="s">
        <v>22082</v>
      </c>
      <c r="F115" t="s">
        <v>22713</v>
      </c>
      <c r="G115" t="s">
        <v>21960</v>
      </c>
      <c r="H115" t="str">
        <f>LOOKUP(F115,LBB2IFS!$A$1:$A$34,LBB2IFS!$B$1:$B$34)</f>
        <v>Lending</v>
      </c>
      <c r="I115" s="7">
        <f>IF(G115&lt;&gt;H115,0,1)</f>
        <v>1</v>
      </c>
      <c r="J115" t="s">
        <v>22560</v>
      </c>
      <c r="N115" t="s">
        <v>21962</v>
      </c>
    </row>
    <row r="116" spans="1:14">
      <c r="A116" s="7">
        <v>1</v>
      </c>
      <c r="B116" s="7">
        <v>1</v>
      </c>
      <c r="C116" s="7">
        <v>1</v>
      </c>
      <c r="D116" t="s">
        <v>5209</v>
      </c>
      <c r="E116" t="s">
        <v>22083</v>
      </c>
      <c r="F116" t="s">
        <v>22713</v>
      </c>
      <c r="G116" t="s">
        <v>21960</v>
      </c>
      <c r="H116" t="str">
        <f>LOOKUP(F116,LBB2IFS!$A$1:$A$34,LBB2IFS!$B$1:$B$34)</f>
        <v>Lending</v>
      </c>
      <c r="I116" s="7">
        <f>IF(G116&lt;&gt;H116,0,1)</f>
        <v>1</v>
      </c>
      <c r="K116" s="7" t="s">
        <v>22559</v>
      </c>
      <c r="L116" s="7" t="s">
        <v>22742</v>
      </c>
    </row>
    <row r="117" spans="1:14">
      <c r="A117" s="7">
        <v>1</v>
      </c>
      <c r="B117" s="7">
        <v>1</v>
      </c>
      <c r="C117" s="7">
        <v>1</v>
      </c>
      <c r="D117" t="s">
        <v>5361</v>
      </c>
      <c r="E117" t="s">
        <v>22084</v>
      </c>
      <c r="F117" t="s">
        <v>22713</v>
      </c>
      <c r="G117" t="s">
        <v>21960</v>
      </c>
      <c r="H117" t="str">
        <f>LOOKUP(F117,LBB2IFS!$A$1:$A$34,LBB2IFS!$B$1:$B$34)</f>
        <v>Lending</v>
      </c>
      <c r="I117" s="7">
        <f>IF(G117&lt;&gt;H117,0,1)</f>
        <v>1</v>
      </c>
      <c r="K117" s="7" t="s">
        <v>22559</v>
      </c>
      <c r="L117" s="7" t="s">
        <v>22740</v>
      </c>
      <c r="N117" t="s">
        <v>21962</v>
      </c>
    </row>
    <row r="118" spans="1:14">
      <c r="A118" s="7">
        <v>0</v>
      </c>
      <c r="B118" s="7">
        <v>0</v>
      </c>
      <c r="C118" s="7">
        <v>1</v>
      </c>
      <c r="D118" t="s">
        <v>5475</v>
      </c>
      <c r="E118" t="s">
        <v>22085</v>
      </c>
      <c r="F118" t="s">
        <v>22736</v>
      </c>
      <c r="G118" t="s">
        <v>22736</v>
      </c>
      <c r="H118" t="str">
        <f>LOOKUP(F118,LBB2IFS!$A$1:$A$34,LBB2IFS!$B$1:$B$34)</f>
        <v>Lending</v>
      </c>
      <c r="I118" s="7">
        <f t="shared" ref="I118:I126" si="8">IF(G118&lt;&gt;H118,0,1)</f>
        <v>0</v>
      </c>
      <c r="K118" s="7" t="s">
        <v>22559</v>
      </c>
      <c r="L118" s="7" t="s">
        <v>22747</v>
      </c>
    </row>
    <row r="119" spans="1:14">
      <c r="A119" s="7">
        <v>1</v>
      </c>
      <c r="B119" s="7">
        <v>0</v>
      </c>
      <c r="C119" s="7">
        <v>1</v>
      </c>
      <c r="D119" t="s">
        <v>5513</v>
      </c>
      <c r="E119" t="s">
        <v>22086</v>
      </c>
      <c r="F119" t="s">
        <v>22713</v>
      </c>
      <c r="G119" t="s">
        <v>22736</v>
      </c>
      <c r="H119" t="str">
        <f>LOOKUP(F119,LBB2IFS!$A$1:$A$34,LBB2IFS!$B$1:$B$34)</f>
        <v>Lending</v>
      </c>
      <c r="I119" s="7">
        <f t="shared" si="8"/>
        <v>0</v>
      </c>
      <c r="J119" t="s">
        <v>22546</v>
      </c>
      <c r="N119" t="s">
        <v>21962</v>
      </c>
    </row>
    <row r="120" spans="1:14">
      <c r="A120" s="7">
        <v>0</v>
      </c>
      <c r="B120" s="7">
        <v>1</v>
      </c>
      <c r="C120" s="7">
        <v>1</v>
      </c>
      <c r="D120" t="s">
        <v>5539</v>
      </c>
      <c r="E120" t="s">
        <v>22087</v>
      </c>
      <c r="F120" t="s">
        <v>22713</v>
      </c>
      <c r="G120" t="s">
        <v>21960</v>
      </c>
      <c r="H120" t="str">
        <f>LOOKUP(F120,LBB2IFS!$A$1:$A$34,LBB2IFS!$B$1:$B$34)</f>
        <v>Lending</v>
      </c>
      <c r="I120" s="7">
        <f t="shared" si="8"/>
        <v>1</v>
      </c>
    </row>
    <row r="121" spans="1:14">
      <c r="A121" s="7">
        <v>1</v>
      </c>
      <c r="B121" s="7">
        <v>1</v>
      </c>
      <c r="C121" s="7">
        <v>1</v>
      </c>
      <c r="D121" t="s">
        <v>5609</v>
      </c>
      <c r="E121" t="s">
        <v>22088</v>
      </c>
      <c r="F121" t="s">
        <v>22713</v>
      </c>
      <c r="G121" t="s">
        <v>21960</v>
      </c>
      <c r="H121" t="str">
        <f>LOOKUP(F121,LBB2IFS!$A$1:$A$34,LBB2IFS!$B$1:$B$34)</f>
        <v>Lending</v>
      </c>
      <c r="I121" s="7">
        <f t="shared" si="8"/>
        <v>1</v>
      </c>
      <c r="J121" t="s">
        <v>22509</v>
      </c>
      <c r="N121" t="s">
        <v>21962</v>
      </c>
    </row>
    <row r="122" spans="1:14">
      <c r="A122" s="7">
        <v>0</v>
      </c>
      <c r="B122" s="7">
        <v>1</v>
      </c>
      <c r="C122" s="7">
        <v>1</v>
      </c>
      <c r="D122" t="s">
        <v>5666</v>
      </c>
      <c r="E122" t="s">
        <v>22089</v>
      </c>
      <c r="F122" t="s">
        <v>22713</v>
      </c>
      <c r="G122" t="s">
        <v>21960</v>
      </c>
      <c r="H122" t="str">
        <f>LOOKUP(F122,LBB2IFS!$A$1:$A$34,LBB2IFS!$B$1:$B$34)</f>
        <v>Lending</v>
      </c>
      <c r="I122" s="7">
        <f t="shared" si="8"/>
        <v>1</v>
      </c>
    </row>
    <row r="123" spans="1:14">
      <c r="A123" s="7">
        <v>1</v>
      </c>
      <c r="B123" s="7">
        <v>1</v>
      </c>
      <c r="C123" s="7">
        <v>1</v>
      </c>
      <c r="D123" t="s">
        <v>5682</v>
      </c>
      <c r="E123" t="s">
        <v>22090</v>
      </c>
      <c r="F123" t="s">
        <v>22713</v>
      </c>
      <c r="G123" t="s">
        <v>21960</v>
      </c>
      <c r="H123" t="str">
        <f>LOOKUP(F123,LBB2IFS!$A$1:$A$34,LBB2IFS!$B$1:$B$34)</f>
        <v>Lending</v>
      </c>
      <c r="I123" s="7">
        <f t="shared" si="8"/>
        <v>1</v>
      </c>
      <c r="N123" t="s">
        <v>21962</v>
      </c>
    </row>
    <row r="124" spans="1:14">
      <c r="A124" s="7">
        <v>1</v>
      </c>
      <c r="B124" s="7">
        <v>1</v>
      </c>
      <c r="C124" s="7">
        <v>1</v>
      </c>
      <c r="D124" t="s">
        <v>5693</v>
      </c>
      <c r="E124" t="s">
        <v>22091</v>
      </c>
      <c r="F124" t="s">
        <v>22713</v>
      </c>
      <c r="G124" t="s">
        <v>21960</v>
      </c>
      <c r="H124" t="str">
        <f>LOOKUP(F124,LBB2IFS!$A$1:$A$34,LBB2IFS!$B$1:$B$34)</f>
        <v>Lending</v>
      </c>
      <c r="I124" s="7">
        <f t="shared" si="8"/>
        <v>1</v>
      </c>
      <c r="K124" s="7" t="s">
        <v>22559</v>
      </c>
      <c r="L124" s="7" t="s">
        <v>22740</v>
      </c>
      <c r="N124" t="s">
        <v>21962</v>
      </c>
    </row>
    <row r="125" spans="1:14">
      <c r="A125" s="7">
        <v>1</v>
      </c>
      <c r="B125" s="7">
        <v>0</v>
      </c>
      <c r="C125" s="7">
        <v>1</v>
      </c>
      <c r="D125" t="s">
        <v>5740</v>
      </c>
      <c r="E125" t="s">
        <v>22092</v>
      </c>
      <c r="F125" t="s">
        <v>22736</v>
      </c>
      <c r="G125" t="s">
        <v>22736</v>
      </c>
      <c r="H125" t="str">
        <f>LOOKUP(F125,LBB2IFS!$A$1:$A$34,LBB2IFS!$B$1:$B$34)</f>
        <v>Lending</v>
      </c>
      <c r="I125" s="7">
        <f t="shared" si="8"/>
        <v>0</v>
      </c>
    </row>
    <row r="126" spans="1:14">
      <c r="A126" s="7">
        <v>1</v>
      </c>
      <c r="B126" s="7">
        <v>1</v>
      </c>
      <c r="C126" s="7">
        <v>1</v>
      </c>
      <c r="D126" t="s">
        <v>5749</v>
      </c>
      <c r="E126" t="s">
        <v>22093</v>
      </c>
      <c r="F126" t="s">
        <v>22698</v>
      </c>
      <c r="G126" t="s">
        <v>22677</v>
      </c>
      <c r="H126" t="str">
        <f>LOOKUP(F126,LBB2IFS!$A$1:$A$34,LBB2IFS!$B$1:$B$34)</f>
        <v>Financial_Markets</v>
      </c>
      <c r="I126" s="7">
        <f t="shared" si="8"/>
        <v>1</v>
      </c>
      <c r="J126" t="s">
        <v>22539</v>
      </c>
      <c r="N126" t="s">
        <v>21962</v>
      </c>
    </row>
    <row r="127" spans="1:14">
      <c r="A127" s="7">
        <v>0</v>
      </c>
      <c r="B127" s="7">
        <v>1</v>
      </c>
      <c r="C127" s="7">
        <v>1</v>
      </c>
      <c r="D127" t="s">
        <v>5878</v>
      </c>
      <c r="E127" t="s">
        <v>22094</v>
      </c>
      <c r="F127" t="s">
        <v>22713</v>
      </c>
      <c r="G127" t="s">
        <v>21960</v>
      </c>
      <c r="H127" t="str">
        <f>LOOKUP(F127,LBB2IFS!$A$1:$A$34,LBB2IFS!$B$1:$B$34)</f>
        <v>Lending</v>
      </c>
    </row>
    <row r="128" spans="1:14" ht="14.25" customHeight="1">
      <c r="A128" s="7">
        <v>0</v>
      </c>
      <c r="B128" s="7">
        <v>1</v>
      </c>
      <c r="C128" s="7">
        <v>1</v>
      </c>
      <c r="D128" t="s">
        <v>5899</v>
      </c>
      <c r="E128" t="s">
        <v>22095</v>
      </c>
      <c r="F128" t="s">
        <v>22713</v>
      </c>
      <c r="G128" t="s">
        <v>21960</v>
      </c>
      <c r="H128" t="str">
        <f>LOOKUP(F128,LBB2IFS!$A$1:$A$34,LBB2IFS!$B$1:$B$34)</f>
        <v>Lending</v>
      </c>
    </row>
    <row r="129" spans="1:14">
      <c r="A129" s="7">
        <v>0</v>
      </c>
      <c r="B129" s="7">
        <v>1</v>
      </c>
      <c r="C129" s="7">
        <v>1</v>
      </c>
      <c r="D129" t="s">
        <v>5922</v>
      </c>
      <c r="E129" t="s">
        <v>22095</v>
      </c>
      <c r="F129" t="s">
        <v>22713</v>
      </c>
      <c r="G129" t="s">
        <v>21960</v>
      </c>
      <c r="H129" t="str">
        <f>LOOKUP(F129,LBB2IFS!$A$1:$A$34,LBB2IFS!$B$1:$B$34)</f>
        <v>Lending</v>
      </c>
    </row>
    <row r="130" spans="1:14">
      <c r="A130" s="7">
        <v>1</v>
      </c>
      <c r="B130" s="7">
        <v>1</v>
      </c>
      <c r="C130" s="7">
        <v>1</v>
      </c>
      <c r="D130" t="s">
        <v>5939</v>
      </c>
      <c r="E130" t="s">
        <v>22096</v>
      </c>
      <c r="F130" t="s">
        <v>22713</v>
      </c>
      <c r="G130" t="s">
        <v>21960</v>
      </c>
      <c r="H130" t="str">
        <f>LOOKUP(F130,LBB2IFS!$A$1:$A$34,LBB2IFS!$B$1:$B$34)</f>
        <v>Lending</v>
      </c>
      <c r="I130" s="7">
        <f t="shared" ref="I130:I143" si="9">IF(G130&lt;&gt;H130,0,1)</f>
        <v>1</v>
      </c>
      <c r="J130" t="s">
        <v>21964</v>
      </c>
      <c r="K130" s="7" t="s">
        <v>22559</v>
      </c>
      <c r="L130" s="7" t="s">
        <v>22744</v>
      </c>
      <c r="N130" t="s">
        <v>21962</v>
      </c>
    </row>
    <row r="131" spans="1:14">
      <c r="A131" s="7">
        <v>1</v>
      </c>
      <c r="B131" s="7">
        <v>1</v>
      </c>
      <c r="C131" s="7">
        <v>1</v>
      </c>
      <c r="D131" t="s">
        <v>5980</v>
      </c>
      <c r="E131" t="s">
        <v>22097</v>
      </c>
      <c r="F131" t="s">
        <v>22698</v>
      </c>
      <c r="G131" t="s">
        <v>22677</v>
      </c>
      <c r="H131" t="str">
        <f>LOOKUP(F131,LBB2IFS!$A$1:$A$34,LBB2IFS!$B$1:$B$34)</f>
        <v>Financial_Markets</v>
      </c>
      <c r="I131" s="7">
        <f t="shared" si="9"/>
        <v>1</v>
      </c>
      <c r="J131" t="s">
        <v>22547</v>
      </c>
      <c r="N131" t="s">
        <v>21962</v>
      </c>
    </row>
    <row r="132" spans="1:14">
      <c r="A132" s="7">
        <v>1</v>
      </c>
      <c r="B132" s="7">
        <v>1</v>
      </c>
      <c r="C132" s="7">
        <v>1</v>
      </c>
      <c r="D132" t="s">
        <v>5998</v>
      </c>
      <c r="E132" t="s">
        <v>22098</v>
      </c>
      <c r="F132" t="s">
        <v>22713</v>
      </c>
      <c r="G132" t="s">
        <v>21960</v>
      </c>
      <c r="H132" t="str">
        <f>LOOKUP(F132,LBB2IFS!$A$1:$A$34,LBB2IFS!$B$1:$B$34)</f>
        <v>Lending</v>
      </c>
      <c r="I132" s="7">
        <f t="shared" si="9"/>
        <v>1</v>
      </c>
      <c r="J132" t="s">
        <v>22540</v>
      </c>
      <c r="N132" t="s">
        <v>21962</v>
      </c>
    </row>
    <row r="133" spans="1:14">
      <c r="A133" s="7">
        <v>0</v>
      </c>
      <c r="B133" s="7">
        <v>1</v>
      </c>
      <c r="C133" s="7">
        <v>1</v>
      </c>
      <c r="D133" t="s">
        <v>6019</v>
      </c>
      <c r="E133" t="s">
        <v>22099</v>
      </c>
      <c r="F133" t="s">
        <v>22713</v>
      </c>
      <c r="G133" t="s">
        <v>21960</v>
      </c>
      <c r="H133" t="str">
        <f>LOOKUP(F133,LBB2IFS!$A$1:$A$34,LBB2IFS!$B$1:$B$34)</f>
        <v>Lending</v>
      </c>
      <c r="I133" s="7">
        <f t="shared" si="9"/>
        <v>1</v>
      </c>
    </row>
    <row r="134" spans="1:14">
      <c r="A134" s="7">
        <v>1</v>
      </c>
      <c r="B134" s="7">
        <v>1</v>
      </c>
      <c r="C134" s="7">
        <v>1</v>
      </c>
      <c r="D134" t="s">
        <v>6264</v>
      </c>
      <c r="E134" t="s">
        <v>22100</v>
      </c>
      <c r="F134" t="s">
        <v>22713</v>
      </c>
      <c r="G134" t="s">
        <v>21960</v>
      </c>
      <c r="H134" t="str">
        <f>LOOKUP(F134,LBB2IFS!$A$1:$A$34,LBB2IFS!$B$1:$B$34)</f>
        <v>Lending</v>
      </c>
      <c r="I134" s="7">
        <f t="shared" si="9"/>
        <v>1</v>
      </c>
      <c r="N134" t="s">
        <v>21962</v>
      </c>
    </row>
    <row r="135" spans="1:14">
      <c r="A135" s="7">
        <v>1</v>
      </c>
      <c r="B135" s="7">
        <v>1</v>
      </c>
      <c r="C135" s="7">
        <v>1</v>
      </c>
      <c r="D135" t="s">
        <v>6326</v>
      </c>
      <c r="E135" t="s">
        <v>22101</v>
      </c>
      <c r="F135" t="s">
        <v>22713</v>
      </c>
      <c r="G135" t="s">
        <v>21960</v>
      </c>
      <c r="H135" t="str">
        <f>LOOKUP(F135,LBB2IFS!$A$1:$A$34,LBB2IFS!$B$1:$B$34)</f>
        <v>Lending</v>
      </c>
      <c r="I135" s="7">
        <f t="shared" si="9"/>
        <v>1</v>
      </c>
      <c r="K135" s="7" t="s">
        <v>22559</v>
      </c>
      <c r="L135" s="7" t="s">
        <v>22740</v>
      </c>
      <c r="N135" t="s">
        <v>21962</v>
      </c>
    </row>
    <row r="136" spans="1:14">
      <c r="A136" s="7">
        <v>0</v>
      </c>
      <c r="B136" s="7">
        <v>1</v>
      </c>
      <c r="C136" s="7">
        <v>1</v>
      </c>
      <c r="D136" t="s">
        <v>6482</v>
      </c>
      <c r="E136" t="s">
        <v>22102</v>
      </c>
      <c r="F136" t="s">
        <v>22713</v>
      </c>
      <c r="G136" t="s">
        <v>21960</v>
      </c>
      <c r="H136" t="str">
        <f>LOOKUP(F136,LBB2IFS!$A$1:$A$34,LBB2IFS!$B$1:$B$34)</f>
        <v>Lending</v>
      </c>
      <c r="I136" s="7">
        <f t="shared" si="9"/>
        <v>1</v>
      </c>
    </row>
    <row r="137" spans="1:14">
      <c r="A137" s="7">
        <v>0</v>
      </c>
      <c r="B137" s="7">
        <v>0</v>
      </c>
      <c r="C137" s="7">
        <v>1</v>
      </c>
      <c r="D137" t="s">
        <v>6612</v>
      </c>
      <c r="E137" t="s">
        <v>22103</v>
      </c>
      <c r="F137" t="s">
        <v>22713</v>
      </c>
      <c r="G137" t="s">
        <v>22736</v>
      </c>
      <c r="H137" t="str">
        <f>LOOKUP(F137,LBB2IFS!$A$1:$A$34,LBB2IFS!$B$1:$B$34)</f>
        <v>Lending</v>
      </c>
      <c r="I137" s="7">
        <f t="shared" si="9"/>
        <v>0</v>
      </c>
      <c r="J137" t="s">
        <v>22546</v>
      </c>
    </row>
    <row r="138" spans="1:14">
      <c r="A138" s="7">
        <v>1</v>
      </c>
      <c r="B138" s="7">
        <v>1</v>
      </c>
      <c r="C138" s="7">
        <v>1</v>
      </c>
      <c r="D138" t="s">
        <v>6647</v>
      </c>
      <c r="E138" t="s">
        <v>22104</v>
      </c>
      <c r="F138" t="s">
        <v>22713</v>
      </c>
      <c r="G138" t="s">
        <v>21960</v>
      </c>
      <c r="H138" t="str">
        <f>LOOKUP(F138,LBB2IFS!$A$1:$A$34,LBB2IFS!$B$1:$B$34)</f>
        <v>Lending</v>
      </c>
      <c r="I138" s="7">
        <f t="shared" si="9"/>
        <v>1</v>
      </c>
    </row>
    <row r="139" spans="1:14">
      <c r="A139" s="7">
        <v>0</v>
      </c>
      <c r="B139" s="7">
        <v>1</v>
      </c>
      <c r="C139" s="7">
        <v>1</v>
      </c>
      <c r="D139" t="s">
        <v>6667</v>
      </c>
      <c r="E139" t="s">
        <v>22105</v>
      </c>
      <c r="F139" t="s">
        <v>22713</v>
      </c>
      <c r="G139" t="s">
        <v>21960</v>
      </c>
      <c r="H139" t="str">
        <f>LOOKUP(F139,LBB2IFS!$A$1:$A$34,LBB2IFS!$B$1:$B$34)</f>
        <v>Lending</v>
      </c>
      <c r="I139" s="7">
        <f t="shared" si="9"/>
        <v>1</v>
      </c>
    </row>
    <row r="140" spans="1:14" ht="16.5" customHeight="1">
      <c r="A140" s="7">
        <v>1</v>
      </c>
      <c r="B140" s="7">
        <v>1</v>
      </c>
      <c r="C140" s="7">
        <v>1</v>
      </c>
      <c r="D140" t="s">
        <v>6715</v>
      </c>
      <c r="E140" t="s">
        <v>22106</v>
      </c>
      <c r="F140" t="s">
        <v>22713</v>
      </c>
      <c r="G140" t="s">
        <v>21960</v>
      </c>
      <c r="H140" t="str">
        <f>LOOKUP(F140,LBB2IFS!$A$1:$A$34,LBB2IFS!$B$1:$B$34)</f>
        <v>Lending</v>
      </c>
      <c r="I140" s="7">
        <f t="shared" si="9"/>
        <v>1</v>
      </c>
      <c r="N140" t="s">
        <v>21962</v>
      </c>
    </row>
    <row r="141" spans="1:14">
      <c r="A141" s="7">
        <v>1</v>
      </c>
      <c r="B141" s="7">
        <v>1</v>
      </c>
      <c r="C141" s="7">
        <v>1</v>
      </c>
      <c r="D141" t="s">
        <v>6750</v>
      </c>
      <c r="E141" t="s">
        <v>22107</v>
      </c>
      <c r="F141" t="s">
        <v>22713</v>
      </c>
      <c r="G141" t="s">
        <v>21960</v>
      </c>
      <c r="H141" t="str">
        <f>LOOKUP(F141,LBB2IFS!$A$1:$A$34,LBB2IFS!$B$1:$B$34)</f>
        <v>Lending</v>
      </c>
      <c r="I141" s="7">
        <f t="shared" si="9"/>
        <v>1</v>
      </c>
      <c r="N141" t="s">
        <v>21962</v>
      </c>
    </row>
    <row r="142" spans="1:14">
      <c r="A142" s="7">
        <v>0</v>
      </c>
      <c r="B142" s="7">
        <v>1</v>
      </c>
      <c r="C142" s="7">
        <v>1</v>
      </c>
      <c r="D142" t="s">
        <v>6795</v>
      </c>
      <c r="E142" t="s">
        <v>22108</v>
      </c>
      <c r="F142" t="s">
        <v>22713</v>
      </c>
      <c r="G142" t="s">
        <v>21960</v>
      </c>
      <c r="H142" t="str">
        <f>LOOKUP(F142,LBB2IFS!$A$1:$A$34,LBB2IFS!$B$1:$B$34)</f>
        <v>Lending</v>
      </c>
      <c r="I142" s="7">
        <f t="shared" si="9"/>
        <v>1</v>
      </c>
    </row>
    <row r="143" spans="1:14">
      <c r="A143" s="7">
        <v>1</v>
      </c>
      <c r="B143" s="7">
        <v>1</v>
      </c>
      <c r="C143" s="7">
        <v>1</v>
      </c>
      <c r="D143" t="s">
        <v>6819</v>
      </c>
      <c r="E143" t="s">
        <v>22109</v>
      </c>
      <c r="F143" t="s">
        <v>22713</v>
      </c>
      <c r="G143" t="s">
        <v>21960</v>
      </c>
      <c r="H143" t="str">
        <f>LOOKUP(F143,LBB2IFS!$A$1:$A$34,LBB2IFS!$B$1:$B$34)</f>
        <v>Lending</v>
      </c>
      <c r="I143" s="7">
        <f t="shared" si="9"/>
        <v>1</v>
      </c>
      <c r="K143" s="7" t="s">
        <v>22559</v>
      </c>
      <c r="L143" s="7" t="s">
        <v>22742</v>
      </c>
      <c r="N143" t="s">
        <v>21962</v>
      </c>
    </row>
    <row r="144" spans="1:14">
      <c r="A144" s="7">
        <v>0</v>
      </c>
      <c r="B144" s="7">
        <v>0.5</v>
      </c>
      <c r="C144" s="7">
        <v>1</v>
      </c>
      <c r="D144" t="s">
        <v>6842</v>
      </c>
      <c r="E144" t="s">
        <v>22110</v>
      </c>
      <c r="F144" t="s">
        <v>22713</v>
      </c>
      <c r="G144" t="s">
        <v>21960</v>
      </c>
      <c r="H144" t="str">
        <f>LOOKUP(F144,LBB2IFS!$A$1:$A$34,LBB2IFS!$B$1:$B$34)</f>
        <v>Lending</v>
      </c>
      <c r="J144" t="s">
        <v>22733</v>
      </c>
    </row>
    <row r="145" spans="1:14">
      <c r="A145" s="7">
        <v>1</v>
      </c>
      <c r="B145" s="7">
        <v>1</v>
      </c>
      <c r="C145" s="7">
        <v>1</v>
      </c>
      <c r="D145" t="s">
        <v>6854</v>
      </c>
      <c r="E145" t="s">
        <v>22111</v>
      </c>
      <c r="F145" t="s">
        <v>22713</v>
      </c>
      <c r="G145" t="s">
        <v>21960</v>
      </c>
      <c r="H145" t="str">
        <f>LOOKUP(F145,LBB2IFS!$A$1:$A$34,LBB2IFS!$B$1:$B$34)</f>
        <v>Lending</v>
      </c>
      <c r="I145" s="7">
        <f t="shared" ref="I145:I154" si="10">IF(G145&lt;&gt;H145,0,1)</f>
        <v>1</v>
      </c>
      <c r="K145" s="7" t="s">
        <v>22559</v>
      </c>
      <c r="L145" s="7" t="s">
        <v>22742</v>
      </c>
      <c r="N145" t="s">
        <v>21962</v>
      </c>
    </row>
    <row r="146" spans="1:14">
      <c r="A146" s="7">
        <v>1</v>
      </c>
      <c r="B146" s="7">
        <v>1</v>
      </c>
      <c r="C146" s="7">
        <v>1</v>
      </c>
      <c r="D146" t="s">
        <v>6950</v>
      </c>
      <c r="E146" t="s">
        <v>22112</v>
      </c>
      <c r="F146" t="s">
        <v>22713</v>
      </c>
      <c r="G146" t="s">
        <v>21960</v>
      </c>
      <c r="H146" t="str">
        <f>LOOKUP(F146,LBB2IFS!$A$1:$A$34,LBB2IFS!$B$1:$B$34)</f>
        <v>Lending</v>
      </c>
      <c r="I146" s="7">
        <f t="shared" si="10"/>
        <v>1</v>
      </c>
      <c r="J146" t="s">
        <v>22611</v>
      </c>
      <c r="N146" t="s">
        <v>21962</v>
      </c>
    </row>
    <row r="147" spans="1:14">
      <c r="A147" s="7">
        <v>1</v>
      </c>
      <c r="B147" s="7">
        <v>1</v>
      </c>
      <c r="C147" s="7">
        <v>1</v>
      </c>
      <c r="D147" t="s">
        <v>6967</v>
      </c>
      <c r="E147" t="s">
        <v>22113</v>
      </c>
      <c r="F147" t="s">
        <v>22713</v>
      </c>
      <c r="G147" t="s">
        <v>21960</v>
      </c>
      <c r="H147" t="str">
        <f>LOOKUP(F147,LBB2IFS!$A$1:$A$34,LBB2IFS!$B$1:$B$34)</f>
        <v>Lending</v>
      </c>
      <c r="I147" s="7">
        <f t="shared" si="10"/>
        <v>1</v>
      </c>
      <c r="N147" t="s">
        <v>21962</v>
      </c>
    </row>
    <row r="148" spans="1:14">
      <c r="A148" s="7">
        <v>0</v>
      </c>
      <c r="B148" s="7">
        <v>1</v>
      </c>
      <c r="C148" s="7">
        <v>1</v>
      </c>
      <c r="D148" t="s">
        <v>6997</v>
      </c>
      <c r="E148" t="s">
        <v>22114</v>
      </c>
      <c r="F148" t="s">
        <v>22713</v>
      </c>
      <c r="G148" t="s">
        <v>21960</v>
      </c>
      <c r="H148" t="str">
        <f>LOOKUP(F148,LBB2IFS!$A$1:$A$34,LBB2IFS!$B$1:$B$34)</f>
        <v>Lending</v>
      </c>
      <c r="I148" s="7">
        <f t="shared" si="10"/>
        <v>1</v>
      </c>
      <c r="K148" s="7" t="s">
        <v>22559</v>
      </c>
      <c r="L148" s="7" t="s">
        <v>22742</v>
      </c>
    </row>
    <row r="149" spans="1:14">
      <c r="A149" s="7">
        <v>1</v>
      </c>
      <c r="B149" s="7">
        <v>1</v>
      </c>
      <c r="C149" s="7">
        <v>1</v>
      </c>
      <c r="D149" t="s">
        <v>7116</v>
      </c>
      <c r="E149" t="s">
        <v>22115</v>
      </c>
      <c r="F149" t="s">
        <v>22713</v>
      </c>
      <c r="G149" t="s">
        <v>21960</v>
      </c>
      <c r="H149" t="str">
        <f>LOOKUP(F149,LBB2IFS!$A$1:$A$34,LBB2IFS!$B$1:$B$34)</f>
        <v>Lending</v>
      </c>
      <c r="I149" s="7">
        <f t="shared" si="10"/>
        <v>1</v>
      </c>
      <c r="K149" s="7" t="s">
        <v>22559</v>
      </c>
      <c r="L149" s="7" t="s">
        <v>22740</v>
      </c>
      <c r="N149" t="s">
        <v>21962</v>
      </c>
    </row>
    <row r="150" spans="1:14">
      <c r="A150" s="7">
        <v>0</v>
      </c>
      <c r="B150" s="7">
        <v>1</v>
      </c>
      <c r="C150" s="7">
        <v>1</v>
      </c>
      <c r="D150" t="s">
        <v>7201</v>
      </c>
      <c r="E150" t="s">
        <v>22116</v>
      </c>
      <c r="F150" t="s">
        <v>22713</v>
      </c>
      <c r="G150" t="s">
        <v>21960</v>
      </c>
      <c r="H150" t="str">
        <f>LOOKUP(F150,LBB2IFS!$A$1:$A$34,LBB2IFS!$B$1:$B$34)</f>
        <v>Lending</v>
      </c>
      <c r="I150" s="7">
        <f t="shared" si="10"/>
        <v>1</v>
      </c>
    </row>
    <row r="151" spans="1:14">
      <c r="A151" s="7">
        <v>1</v>
      </c>
      <c r="B151" s="7">
        <v>1</v>
      </c>
      <c r="C151" s="7">
        <v>1</v>
      </c>
      <c r="D151" t="s">
        <v>7223</v>
      </c>
      <c r="E151" t="s">
        <v>22117</v>
      </c>
      <c r="F151" t="s">
        <v>22713</v>
      </c>
      <c r="G151" t="s">
        <v>21960</v>
      </c>
      <c r="H151" t="str">
        <f>LOOKUP(F151,LBB2IFS!$A$1:$A$34,LBB2IFS!$B$1:$B$34)</f>
        <v>Lending</v>
      </c>
      <c r="I151" s="7">
        <f t="shared" si="10"/>
        <v>1</v>
      </c>
      <c r="K151" s="7" t="s">
        <v>22559</v>
      </c>
      <c r="L151" s="7" t="s">
        <v>22742</v>
      </c>
      <c r="N151" t="s">
        <v>21962</v>
      </c>
    </row>
    <row r="152" spans="1:14">
      <c r="A152" s="7">
        <v>0</v>
      </c>
      <c r="B152" s="7">
        <v>1</v>
      </c>
      <c r="C152" s="7">
        <v>1</v>
      </c>
      <c r="D152" t="s">
        <v>7241</v>
      </c>
      <c r="E152" t="s">
        <v>22118</v>
      </c>
      <c r="F152" t="s">
        <v>22713</v>
      </c>
      <c r="G152" t="s">
        <v>21960</v>
      </c>
      <c r="H152" t="str">
        <f>LOOKUP(F152,LBB2IFS!$A$1:$A$34,LBB2IFS!$B$1:$B$34)</f>
        <v>Lending</v>
      </c>
      <c r="I152" s="7">
        <f t="shared" si="10"/>
        <v>1</v>
      </c>
    </row>
    <row r="153" spans="1:14">
      <c r="A153" s="7">
        <v>1</v>
      </c>
      <c r="B153" s="7">
        <v>1</v>
      </c>
      <c r="C153" s="7">
        <v>1</v>
      </c>
      <c r="D153" t="s">
        <v>7258</v>
      </c>
      <c r="E153" t="s">
        <v>22119</v>
      </c>
      <c r="F153" t="s">
        <v>22713</v>
      </c>
      <c r="G153" t="s">
        <v>21960</v>
      </c>
      <c r="H153" t="str">
        <f>LOOKUP(F153,LBB2IFS!$A$1:$A$34,LBB2IFS!$B$1:$B$34)</f>
        <v>Lending</v>
      </c>
      <c r="I153" s="7">
        <f t="shared" si="10"/>
        <v>1</v>
      </c>
      <c r="K153" s="7" t="s">
        <v>22559</v>
      </c>
      <c r="L153" s="7" t="s">
        <v>22742</v>
      </c>
      <c r="N153" t="s">
        <v>21962</v>
      </c>
    </row>
    <row r="154" spans="1:14">
      <c r="A154" s="7">
        <v>1</v>
      </c>
      <c r="B154" s="7">
        <v>1</v>
      </c>
      <c r="C154" s="7">
        <v>1</v>
      </c>
      <c r="D154" t="s">
        <v>7269</v>
      </c>
      <c r="E154" t="s">
        <v>22120</v>
      </c>
      <c r="F154" t="s">
        <v>22713</v>
      </c>
      <c r="G154" t="s">
        <v>21960</v>
      </c>
      <c r="H154" t="str">
        <f>LOOKUP(F154,LBB2IFS!$A$1:$A$34,LBB2IFS!$B$1:$B$34)</f>
        <v>Lending</v>
      </c>
      <c r="I154" s="7">
        <f t="shared" si="10"/>
        <v>1</v>
      </c>
    </row>
    <row r="155" spans="1:14">
      <c r="A155" s="7">
        <v>0</v>
      </c>
      <c r="B155" s="7">
        <v>1</v>
      </c>
      <c r="C155" s="7">
        <v>1</v>
      </c>
      <c r="D155" t="s">
        <v>7303</v>
      </c>
      <c r="E155" t="s">
        <v>22121</v>
      </c>
      <c r="F155" t="s">
        <v>22713</v>
      </c>
      <c r="G155" t="s">
        <v>21960</v>
      </c>
      <c r="H155" t="str">
        <f>LOOKUP(F155,LBB2IFS!$A$1:$A$34,LBB2IFS!$B$1:$B$34)</f>
        <v>Lending</v>
      </c>
    </row>
    <row r="156" spans="1:14">
      <c r="A156" s="7">
        <v>0</v>
      </c>
      <c r="B156" s="7">
        <v>1</v>
      </c>
      <c r="C156" s="7">
        <v>1</v>
      </c>
      <c r="D156" t="s">
        <v>7406</v>
      </c>
      <c r="E156" t="s">
        <v>22122</v>
      </c>
      <c r="F156" t="s">
        <v>22713</v>
      </c>
      <c r="G156" t="s">
        <v>21960</v>
      </c>
      <c r="H156" t="str">
        <f>LOOKUP(F156,LBB2IFS!$A$1:$A$34,LBB2IFS!$B$1:$B$34)</f>
        <v>Lending</v>
      </c>
      <c r="I156" s="7">
        <f t="shared" ref="I156:I161" si="11">IF(G156&lt;&gt;H156,0,1)</f>
        <v>1</v>
      </c>
    </row>
    <row r="157" spans="1:14">
      <c r="A157" s="7">
        <v>1</v>
      </c>
      <c r="B157" s="7">
        <v>1</v>
      </c>
      <c r="C157" s="7">
        <v>1</v>
      </c>
      <c r="D157" t="s">
        <v>7425</v>
      </c>
      <c r="E157" t="s">
        <v>22123</v>
      </c>
      <c r="F157" t="s">
        <v>22713</v>
      </c>
      <c r="G157" t="s">
        <v>21960</v>
      </c>
      <c r="H157" t="str">
        <f>LOOKUP(F157,LBB2IFS!$A$1:$A$34,LBB2IFS!$B$1:$B$34)</f>
        <v>Lending</v>
      </c>
      <c r="I157" s="7">
        <f t="shared" si="11"/>
        <v>1</v>
      </c>
      <c r="J157" t="s">
        <v>22738</v>
      </c>
      <c r="K157" s="7" t="s">
        <v>22559</v>
      </c>
      <c r="L157" s="7" t="s">
        <v>22742</v>
      </c>
      <c r="N157" t="s">
        <v>21962</v>
      </c>
    </row>
    <row r="158" spans="1:14">
      <c r="A158" s="7">
        <v>0</v>
      </c>
      <c r="B158" s="7">
        <v>1</v>
      </c>
      <c r="C158" s="7">
        <v>1</v>
      </c>
      <c r="D158" t="s">
        <v>7438</v>
      </c>
      <c r="E158" t="s">
        <v>22124</v>
      </c>
      <c r="F158" t="s">
        <v>22713</v>
      </c>
      <c r="G158" t="s">
        <v>21960</v>
      </c>
      <c r="H158" t="str">
        <f>LOOKUP(F158,LBB2IFS!$A$1:$A$34,LBB2IFS!$B$1:$B$34)</f>
        <v>Lending</v>
      </c>
      <c r="I158" s="7">
        <f t="shared" si="11"/>
        <v>1</v>
      </c>
    </row>
    <row r="159" spans="1:14">
      <c r="A159" s="7">
        <v>1</v>
      </c>
      <c r="B159" s="7">
        <v>1</v>
      </c>
      <c r="C159" s="7">
        <v>1</v>
      </c>
      <c r="D159" t="s">
        <v>7459</v>
      </c>
      <c r="E159" t="s">
        <v>22125</v>
      </c>
      <c r="F159" t="s">
        <v>22713</v>
      </c>
      <c r="G159" t="s">
        <v>21960</v>
      </c>
      <c r="H159" t="str">
        <f>LOOKUP(F159,LBB2IFS!$A$1:$A$34,LBB2IFS!$B$1:$B$34)</f>
        <v>Lending</v>
      </c>
      <c r="I159" s="7">
        <f t="shared" si="11"/>
        <v>1</v>
      </c>
      <c r="N159" t="s">
        <v>21962</v>
      </c>
    </row>
    <row r="160" spans="1:14">
      <c r="A160" s="7">
        <v>1</v>
      </c>
      <c r="B160" s="7">
        <v>1</v>
      </c>
      <c r="C160" s="7">
        <v>1</v>
      </c>
      <c r="D160" t="s">
        <v>7481</v>
      </c>
      <c r="E160" t="s">
        <v>22126</v>
      </c>
      <c r="F160" t="s">
        <v>22698</v>
      </c>
      <c r="G160" t="s">
        <v>22677</v>
      </c>
      <c r="H160" t="str">
        <f>LOOKUP(F160,LBB2IFS!$A$1:$A$34,LBB2IFS!$B$1:$B$34)</f>
        <v>Financial_Markets</v>
      </c>
      <c r="I160" s="7">
        <f t="shared" si="11"/>
        <v>1</v>
      </c>
      <c r="K160" s="7" t="s">
        <v>22559</v>
      </c>
      <c r="L160" s="7" t="s">
        <v>22742</v>
      </c>
    </row>
    <row r="161" spans="1:14">
      <c r="A161" s="7">
        <v>1</v>
      </c>
      <c r="B161" s="7">
        <v>1</v>
      </c>
      <c r="C161" s="7">
        <v>1</v>
      </c>
      <c r="D161" t="s">
        <v>7542</v>
      </c>
      <c r="E161" t="s">
        <v>22127</v>
      </c>
      <c r="F161" t="s">
        <v>22698</v>
      </c>
      <c r="G161" t="s">
        <v>22677</v>
      </c>
      <c r="H161" t="str">
        <f>LOOKUP(F161,LBB2IFS!$A$1:$A$34,LBB2IFS!$B$1:$B$34)</f>
        <v>Financial_Markets</v>
      </c>
      <c r="I161" s="7">
        <f t="shared" si="11"/>
        <v>1</v>
      </c>
    </row>
    <row r="162" spans="1:14">
      <c r="A162" s="7">
        <v>0</v>
      </c>
      <c r="B162" s="7">
        <v>1</v>
      </c>
      <c r="C162" s="7">
        <v>1</v>
      </c>
      <c r="D162" t="s">
        <v>7564</v>
      </c>
      <c r="E162" t="s">
        <v>22128</v>
      </c>
      <c r="F162" t="s">
        <v>22713</v>
      </c>
      <c r="G162" t="s">
        <v>21960</v>
      </c>
      <c r="H162" t="str">
        <f>LOOKUP(F162,LBB2IFS!$A$1:$A$34,LBB2IFS!$B$1:$B$34)</f>
        <v>Lending</v>
      </c>
    </row>
    <row r="163" spans="1:14">
      <c r="A163" s="7">
        <v>0</v>
      </c>
      <c r="B163" s="7">
        <v>1</v>
      </c>
      <c r="C163" s="7">
        <v>1</v>
      </c>
      <c r="D163" t="s">
        <v>7631</v>
      </c>
      <c r="E163" t="s">
        <v>22129</v>
      </c>
      <c r="F163" t="s">
        <v>22713</v>
      </c>
      <c r="G163" t="s">
        <v>21960</v>
      </c>
      <c r="H163" t="str">
        <f>LOOKUP(F163,LBB2IFS!$A$1:$A$34,LBB2IFS!$B$1:$B$34)</f>
        <v>Lending</v>
      </c>
      <c r="I163" s="7">
        <f>IF(G163&lt;&gt;H163,0,1)</f>
        <v>1</v>
      </c>
    </row>
    <row r="164" spans="1:14">
      <c r="A164" s="7">
        <v>1</v>
      </c>
      <c r="B164" s="7">
        <v>1</v>
      </c>
      <c r="C164" s="7">
        <v>1</v>
      </c>
      <c r="D164" t="s">
        <v>7713</v>
      </c>
      <c r="E164" t="s">
        <v>22130</v>
      </c>
      <c r="F164" t="s">
        <v>22713</v>
      </c>
      <c r="G164" t="s">
        <v>21960</v>
      </c>
      <c r="H164" t="str">
        <f>LOOKUP(F164,LBB2IFS!$A$1:$A$34,LBB2IFS!$B$1:$B$34)</f>
        <v>Lending</v>
      </c>
      <c r="I164" s="7">
        <f>IF(G164&lt;&gt;H164,0,1)</f>
        <v>1</v>
      </c>
      <c r="J164" t="s">
        <v>22541</v>
      </c>
      <c r="K164" s="7" t="s">
        <v>22559</v>
      </c>
      <c r="L164" s="7" t="s">
        <v>22742</v>
      </c>
      <c r="N164" t="s">
        <v>21962</v>
      </c>
    </row>
    <row r="165" spans="1:14">
      <c r="A165" s="7">
        <v>1</v>
      </c>
      <c r="B165" s="7">
        <v>1</v>
      </c>
      <c r="C165" s="7">
        <v>1</v>
      </c>
      <c r="D165" t="s">
        <v>7786</v>
      </c>
      <c r="E165" t="s">
        <v>22131</v>
      </c>
      <c r="F165" t="s">
        <v>22713</v>
      </c>
      <c r="G165" t="s">
        <v>21960</v>
      </c>
      <c r="H165" t="str">
        <f>LOOKUP(F165,LBB2IFS!$A$1:$A$34,LBB2IFS!$B$1:$B$34)</f>
        <v>Lending</v>
      </c>
      <c r="I165" s="7">
        <f>IF(G165&lt;&gt;H165,0,1)</f>
        <v>1</v>
      </c>
      <c r="K165" s="7" t="s">
        <v>22559</v>
      </c>
      <c r="L165" s="7" t="s">
        <v>22740</v>
      </c>
      <c r="M165" t="s">
        <v>22610</v>
      </c>
      <c r="N165" t="s">
        <v>21962</v>
      </c>
    </row>
    <row r="166" spans="1:14">
      <c r="A166" s="7">
        <v>1</v>
      </c>
      <c r="B166" s="7">
        <v>0</v>
      </c>
      <c r="C166" s="7">
        <v>1</v>
      </c>
      <c r="D166" t="s">
        <v>7810</v>
      </c>
      <c r="E166" t="s">
        <v>22132</v>
      </c>
      <c r="F166" t="s">
        <v>22698</v>
      </c>
      <c r="G166" t="s">
        <v>22736</v>
      </c>
      <c r="H166" t="str">
        <f>LOOKUP(F166,LBB2IFS!$A$1:$A$34,LBB2IFS!$B$1:$B$34)</f>
        <v>Financial_Markets</v>
      </c>
      <c r="I166" s="7">
        <f>IF(G166&lt;&gt;H166,0,1)</f>
        <v>0</v>
      </c>
      <c r="K166" s="7" t="s">
        <v>22559</v>
      </c>
      <c r="L166" s="7" t="s">
        <v>22742</v>
      </c>
    </row>
    <row r="167" spans="1:14">
      <c r="A167" s="7">
        <v>0</v>
      </c>
      <c r="B167" s="7">
        <v>0</v>
      </c>
      <c r="C167" s="7">
        <v>1</v>
      </c>
      <c r="D167" t="s">
        <v>7904</v>
      </c>
      <c r="E167" t="s">
        <v>22133</v>
      </c>
      <c r="F167" t="s">
        <v>22698</v>
      </c>
      <c r="G167" t="s">
        <v>22736</v>
      </c>
      <c r="H167" t="str">
        <f>LOOKUP(F167,LBB2IFS!$A$1:$A$34,LBB2IFS!$B$1:$B$34)</f>
        <v>Financial_Markets</v>
      </c>
      <c r="J167" t="s">
        <v>22452</v>
      </c>
    </row>
    <row r="168" spans="1:14">
      <c r="A168" s="7">
        <v>1</v>
      </c>
      <c r="B168" s="7">
        <v>0</v>
      </c>
      <c r="C168" s="7">
        <v>1</v>
      </c>
      <c r="D168" t="s">
        <v>7918</v>
      </c>
      <c r="E168" t="s">
        <v>22134</v>
      </c>
      <c r="F168" t="s">
        <v>22698</v>
      </c>
      <c r="G168" t="s">
        <v>22736</v>
      </c>
      <c r="H168" t="str">
        <f>LOOKUP(F168,LBB2IFS!$A$1:$A$34,LBB2IFS!$B$1:$B$34)</f>
        <v>Financial_Markets</v>
      </c>
      <c r="I168" s="7">
        <f t="shared" ref="I168:I187" si="12">IF(G168&lt;&gt;H168,0,1)</f>
        <v>0</v>
      </c>
    </row>
    <row r="169" spans="1:14">
      <c r="A169" s="7">
        <v>0</v>
      </c>
      <c r="B169" s="7">
        <v>1</v>
      </c>
      <c r="C169" s="7">
        <v>1</v>
      </c>
      <c r="D169" t="s">
        <v>7960</v>
      </c>
      <c r="E169" t="s">
        <v>22135</v>
      </c>
      <c r="F169" t="s">
        <v>22713</v>
      </c>
      <c r="G169" t="s">
        <v>21960</v>
      </c>
      <c r="H169" t="str">
        <f>LOOKUP(F169,LBB2IFS!$A$1:$A$34,LBB2IFS!$B$1:$B$34)</f>
        <v>Lending</v>
      </c>
      <c r="I169" s="7">
        <f t="shared" si="12"/>
        <v>1</v>
      </c>
      <c r="K169" s="7" t="s">
        <v>22559</v>
      </c>
      <c r="L169" s="7" t="s">
        <v>22742</v>
      </c>
    </row>
    <row r="170" spans="1:14">
      <c r="A170" s="7">
        <v>1</v>
      </c>
      <c r="B170" s="7">
        <v>1</v>
      </c>
      <c r="C170" s="7">
        <v>1</v>
      </c>
      <c r="D170" t="s">
        <v>8099</v>
      </c>
      <c r="E170" t="s">
        <v>22136</v>
      </c>
      <c r="F170" t="s">
        <v>22713</v>
      </c>
      <c r="G170" t="s">
        <v>21960</v>
      </c>
      <c r="H170" t="str">
        <f>LOOKUP(F170,LBB2IFS!$A$1:$A$34,LBB2IFS!$B$1:$B$34)</f>
        <v>Lending</v>
      </c>
      <c r="I170" s="7">
        <f t="shared" si="12"/>
        <v>1</v>
      </c>
      <c r="K170" s="7" t="s">
        <v>22559</v>
      </c>
      <c r="L170" s="7" t="s">
        <v>22742</v>
      </c>
      <c r="N170" t="s">
        <v>21962</v>
      </c>
    </row>
    <row r="171" spans="1:14">
      <c r="A171" s="7">
        <v>0</v>
      </c>
      <c r="B171" s="7">
        <v>0</v>
      </c>
      <c r="C171" s="7">
        <v>1</v>
      </c>
      <c r="D171" t="s">
        <v>8183</v>
      </c>
      <c r="E171" t="s">
        <v>22137</v>
      </c>
      <c r="F171" t="s">
        <v>22713</v>
      </c>
      <c r="G171" t="s">
        <v>21960</v>
      </c>
      <c r="H171" t="str">
        <f>LOOKUP(F171,LBB2IFS!$A$1:$A$34,LBB2IFS!$B$1:$B$34)</f>
        <v>Lending</v>
      </c>
      <c r="I171" s="7">
        <f t="shared" si="12"/>
        <v>1</v>
      </c>
    </row>
    <row r="172" spans="1:14">
      <c r="A172" s="7">
        <v>1</v>
      </c>
      <c r="B172" s="7">
        <v>0</v>
      </c>
      <c r="C172" s="7">
        <v>1</v>
      </c>
      <c r="D172" t="s">
        <v>8205</v>
      </c>
      <c r="E172" t="s">
        <v>22137</v>
      </c>
      <c r="F172" t="s">
        <v>22713</v>
      </c>
      <c r="G172" t="s">
        <v>22736</v>
      </c>
      <c r="H172" t="str">
        <f>LOOKUP(F172,LBB2IFS!$A$1:$A$34,LBB2IFS!$B$1:$B$34)</f>
        <v>Lending</v>
      </c>
      <c r="I172" s="7">
        <f t="shared" si="12"/>
        <v>0</v>
      </c>
      <c r="J172" t="s">
        <v>22546</v>
      </c>
      <c r="N172" t="s">
        <v>21962</v>
      </c>
    </row>
    <row r="173" spans="1:14">
      <c r="A173" s="7">
        <v>1</v>
      </c>
      <c r="B173" s="7">
        <v>1</v>
      </c>
      <c r="C173" s="7">
        <v>1</v>
      </c>
      <c r="D173" t="s">
        <v>8222</v>
      </c>
      <c r="E173" t="s">
        <v>22138</v>
      </c>
      <c r="F173" t="s">
        <v>22713</v>
      </c>
      <c r="G173" t="s">
        <v>21960</v>
      </c>
      <c r="H173" t="str">
        <f>LOOKUP(F173,LBB2IFS!$A$1:$A$34,LBB2IFS!$B$1:$B$34)</f>
        <v>Lending</v>
      </c>
      <c r="I173" s="7">
        <f t="shared" si="12"/>
        <v>1</v>
      </c>
      <c r="J173" t="s">
        <v>22453</v>
      </c>
      <c r="K173" s="7" t="s">
        <v>22559</v>
      </c>
      <c r="L173" s="7" t="s">
        <v>22740</v>
      </c>
      <c r="N173" t="s">
        <v>21962</v>
      </c>
    </row>
    <row r="174" spans="1:14">
      <c r="A174" s="7">
        <v>1</v>
      </c>
      <c r="B174" s="7">
        <v>1</v>
      </c>
      <c r="C174" s="7">
        <v>1</v>
      </c>
      <c r="D174" t="s">
        <v>8243</v>
      </c>
      <c r="E174" t="s">
        <v>22139</v>
      </c>
      <c r="F174" t="s">
        <v>22713</v>
      </c>
      <c r="G174" t="s">
        <v>21960</v>
      </c>
      <c r="H174" t="str">
        <f>LOOKUP(F174,LBB2IFS!$A$1:$A$34,LBB2IFS!$B$1:$B$34)</f>
        <v>Lending</v>
      </c>
      <c r="I174" s="7">
        <f t="shared" si="12"/>
        <v>1</v>
      </c>
      <c r="N174" t="s">
        <v>21962</v>
      </c>
    </row>
    <row r="175" spans="1:14">
      <c r="A175" s="7">
        <v>0</v>
      </c>
      <c r="B175" s="7">
        <v>1</v>
      </c>
      <c r="C175" s="7">
        <v>1</v>
      </c>
      <c r="D175" t="s">
        <v>8280</v>
      </c>
      <c r="E175" t="s">
        <v>22140</v>
      </c>
      <c r="F175" t="s">
        <v>22713</v>
      </c>
      <c r="G175" t="s">
        <v>21960</v>
      </c>
      <c r="H175" t="str">
        <f>LOOKUP(F175,LBB2IFS!$A$1:$A$34,LBB2IFS!$B$1:$B$34)</f>
        <v>Lending</v>
      </c>
      <c r="I175" s="7">
        <f t="shared" si="12"/>
        <v>1</v>
      </c>
    </row>
    <row r="176" spans="1:14">
      <c r="A176" s="7">
        <v>1</v>
      </c>
      <c r="B176" s="7">
        <v>1</v>
      </c>
      <c r="C176" s="7">
        <v>1</v>
      </c>
      <c r="D176" t="s">
        <v>8309</v>
      </c>
      <c r="E176" t="s">
        <v>22140</v>
      </c>
      <c r="F176" t="s">
        <v>22713</v>
      </c>
      <c r="G176" t="s">
        <v>21960</v>
      </c>
      <c r="H176" t="str">
        <f>LOOKUP(F176,LBB2IFS!$A$1:$A$34,LBB2IFS!$B$1:$B$34)</f>
        <v>Lending</v>
      </c>
      <c r="I176" s="7">
        <f t="shared" si="12"/>
        <v>1</v>
      </c>
      <c r="K176" s="7" t="s">
        <v>22559</v>
      </c>
      <c r="L176" s="7" t="s">
        <v>22742</v>
      </c>
      <c r="N176" t="s">
        <v>21962</v>
      </c>
    </row>
    <row r="177" spans="1:14">
      <c r="A177" s="7">
        <v>1</v>
      </c>
      <c r="B177" s="7">
        <v>1</v>
      </c>
      <c r="C177" s="7">
        <v>1</v>
      </c>
      <c r="D177" t="s">
        <v>8330</v>
      </c>
      <c r="E177" t="s">
        <v>22141</v>
      </c>
      <c r="F177" t="s">
        <v>22713</v>
      </c>
      <c r="G177" t="s">
        <v>21960</v>
      </c>
      <c r="H177" t="str">
        <f>LOOKUP(F177,LBB2IFS!$A$1:$A$34,LBB2IFS!$B$1:$B$34)</f>
        <v>Lending</v>
      </c>
      <c r="I177" s="7">
        <f t="shared" si="12"/>
        <v>1</v>
      </c>
      <c r="J177" t="s">
        <v>22548</v>
      </c>
      <c r="K177" s="7" t="s">
        <v>22559</v>
      </c>
      <c r="L177" s="7" t="s">
        <v>22743</v>
      </c>
      <c r="N177" t="s">
        <v>21962</v>
      </c>
    </row>
    <row r="178" spans="1:14">
      <c r="A178" s="7">
        <v>1</v>
      </c>
      <c r="B178" s="7">
        <v>0.5</v>
      </c>
      <c r="C178" s="7">
        <v>1</v>
      </c>
      <c r="D178" t="s">
        <v>8412</v>
      </c>
      <c r="E178" t="s">
        <v>22142</v>
      </c>
      <c r="F178" t="s">
        <v>22698</v>
      </c>
      <c r="G178" t="s">
        <v>22677</v>
      </c>
      <c r="H178" t="str">
        <f>LOOKUP(F178,LBB2IFS!$A$1:$A$34,LBB2IFS!$B$1:$B$34)</f>
        <v>Financial_Markets</v>
      </c>
      <c r="I178" s="7">
        <f t="shared" si="12"/>
        <v>1</v>
      </c>
      <c r="J178" t="s">
        <v>22515</v>
      </c>
      <c r="N178" t="s">
        <v>21962</v>
      </c>
    </row>
    <row r="179" spans="1:14">
      <c r="A179" s="7">
        <v>0</v>
      </c>
      <c r="B179" s="7">
        <v>1</v>
      </c>
      <c r="C179" s="7">
        <v>1</v>
      </c>
      <c r="D179" t="s">
        <v>8453</v>
      </c>
      <c r="E179" t="s">
        <v>22143</v>
      </c>
      <c r="F179" t="s">
        <v>22691</v>
      </c>
      <c r="G179" t="s">
        <v>21960</v>
      </c>
      <c r="H179" t="str">
        <f>LOOKUP(F179,LBB2IFS!$A$1:$A$34,LBB2IFS!$B$1:$B$34)</f>
        <v>Lending</v>
      </c>
      <c r="I179" s="7">
        <f t="shared" si="12"/>
        <v>1</v>
      </c>
    </row>
    <row r="180" spans="1:14">
      <c r="A180" s="7">
        <v>1</v>
      </c>
      <c r="B180" s="7">
        <v>1</v>
      </c>
      <c r="C180" s="7">
        <v>1</v>
      </c>
      <c r="D180" t="s">
        <v>8498</v>
      </c>
      <c r="E180" t="s">
        <v>22144</v>
      </c>
      <c r="F180" t="s">
        <v>22691</v>
      </c>
      <c r="G180" t="s">
        <v>21960</v>
      </c>
      <c r="H180" t="str">
        <f>LOOKUP(F180,LBB2IFS!$A$1:$A$34,LBB2IFS!$B$1:$B$34)</f>
        <v>Lending</v>
      </c>
      <c r="I180" s="7">
        <f t="shared" si="12"/>
        <v>1</v>
      </c>
      <c r="J180" t="s">
        <v>22549</v>
      </c>
      <c r="K180" s="7" t="s">
        <v>22559</v>
      </c>
      <c r="L180" s="7" t="s">
        <v>22742</v>
      </c>
      <c r="N180" t="s">
        <v>21962</v>
      </c>
    </row>
    <row r="181" spans="1:14">
      <c r="A181" s="7">
        <v>0</v>
      </c>
      <c r="B181" s="7">
        <v>1</v>
      </c>
      <c r="C181" s="7">
        <v>1</v>
      </c>
      <c r="D181" t="s">
        <v>8537</v>
      </c>
      <c r="E181" t="s">
        <v>22145</v>
      </c>
      <c r="F181" t="s">
        <v>22691</v>
      </c>
      <c r="G181" t="s">
        <v>21960</v>
      </c>
      <c r="H181" t="str">
        <f>LOOKUP(F181,LBB2IFS!$A$1:$A$34,LBB2IFS!$B$1:$B$34)</f>
        <v>Lending</v>
      </c>
      <c r="I181" s="7">
        <f t="shared" si="12"/>
        <v>1</v>
      </c>
    </row>
    <row r="182" spans="1:14">
      <c r="A182" s="7">
        <v>1</v>
      </c>
      <c r="B182" s="7">
        <v>1</v>
      </c>
      <c r="C182" s="7">
        <v>1</v>
      </c>
      <c r="D182" t="s">
        <v>8727</v>
      </c>
      <c r="E182" t="s">
        <v>22146</v>
      </c>
      <c r="F182" t="s">
        <v>22691</v>
      </c>
      <c r="G182" t="s">
        <v>21960</v>
      </c>
      <c r="H182" t="str">
        <f>LOOKUP(F182,LBB2IFS!$A$1:$A$34,LBB2IFS!$B$1:$B$34)</f>
        <v>Lending</v>
      </c>
      <c r="I182" s="7">
        <f t="shared" si="12"/>
        <v>1</v>
      </c>
      <c r="K182" s="7" t="s">
        <v>22559</v>
      </c>
      <c r="L182" s="7" t="s">
        <v>22740</v>
      </c>
      <c r="N182" t="s">
        <v>21962</v>
      </c>
    </row>
    <row r="183" spans="1:14">
      <c r="A183" s="7">
        <v>0</v>
      </c>
      <c r="B183" s="7">
        <v>0</v>
      </c>
      <c r="C183" s="7">
        <v>1</v>
      </c>
      <c r="D183" t="s">
        <v>8865</v>
      </c>
      <c r="E183" t="s">
        <v>22147</v>
      </c>
      <c r="F183" t="s">
        <v>22691</v>
      </c>
      <c r="G183" t="s">
        <v>22736</v>
      </c>
      <c r="H183" t="str">
        <f>LOOKUP(F183,LBB2IFS!$A$1:$A$34,LBB2IFS!$B$1:$B$34)</f>
        <v>Lending</v>
      </c>
      <c r="I183" s="7">
        <f t="shared" si="12"/>
        <v>0</v>
      </c>
    </row>
    <row r="184" spans="1:14">
      <c r="A184" s="7">
        <v>0</v>
      </c>
      <c r="B184" s="7">
        <v>0</v>
      </c>
      <c r="C184" s="7">
        <v>1</v>
      </c>
      <c r="D184" t="s">
        <v>9020</v>
      </c>
      <c r="E184" t="s">
        <v>22148</v>
      </c>
      <c r="F184" t="s">
        <v>22698</v>
      </c>
      <c r="G184" t="s">
        <v>22736</v>
      </c>
      <c r="H184" t="str">
        <f>LOOKUP(F184,LBB2IFS!$A$1:$A$34,LBB2IFS!$B$1:$B$34)</f>
        <v>Financial_Markets</v>
      </c>
      <c r="I184" s="7">
        <f t="shared" si="12"/>
        <v>0</v>
      </c>
    </row>
    <row r="185" spans="1:14">
      <c r="A185" s="7">
        <v>1</v>
      </c>
      <c r="B185" s="7">
        <v>0</v>
      </c>
      <c r="C185" s="7">
        <v>1</v>
      </c>
      <c r="D185" t="s">
        <v>9107</v>
      </c>
      <c r="E185" t="s">
        <v>22149</v>
      </c>
      <c r="F185" t="s">
        <v>22698</v>
      </c>
      <c r="G185" t="s">
        <v>22736</v>
      </c>
      <c r="H185" t="str">
        <f>LOOKUP(F185,LBB2IFS!$A$1:$A$34,LBB2IFS!$B$1:$B$34)</f>
        <v>Financial_Markets</v>
      </c>
      <c r="I185" s="7">
        <f t="shared" si="12"/>
        <v>0</v>
      </c>
    </row>
    <row r="186" spans="1:14">
      <c r="A186" s="7">
        <v>1</v>
      </c>
      <c r="B186" s="7">
        <v>0</v>
      </c>
      <c r="C186" s="7">
        <v>1</v>
      </c>
      <c r="D186" t="s">
        <v>9212</v>
      </c>
      <c r="E186" t="s">
        <v>22150</v>
      </c>
      <c r="F186" t="s">
        <v>22698</v>
      </c>
      <c r="G186" t="s">
        <v>22736</v>
      </c>
      <c r="H186" t="str">
        <f>LOOKUP(F186,LBB2IFS!$A$1:$A$34,LBB2IFS!$B$1:$B$34)</f>
        <v>Financial_Markets</v>
      </c>
      <c r="I186" s="7">
        <f t="shared" si="12"/>
        <v>0</v>
      </c>
    </row>
    <row r="187" spans="1:14">
      <c r="A187" s="7">
        <v>1</v>
      </c>
      <c r="B187" s="7">
        <v>0</v>
      </c>
      <c r="C187" s="7">
        <v>1</v>
      </c>
      <c r="D187" t="s">
        <v>9354</v>
      </c>
      <c r="E187" t="s">
        <v>22151</v>
      </c>
      <c r="F187" t="s">
        <v>22698</v>
      </c>
      <c r="G187" t="s">
        <v>22736</v>
      </c>
      <c r="H187" t="str">
        <f>LOOKUP(F187,LBB2IFS!$A$1:$A$34,LBB2IFS!$B$1:$B$34)</f>
        <v>Financial_Markets</v>
      </c>
      <c r="I187" s="7">
        <f t="shared" si="12"/>
        <v>0</v>
      </c>
      <c r="K187" s="7" t="s">
        <v>22559</v>
      </c>
      <c r="L187" s="7" t="s">
        <v>22742</v>
      </c>
    </row>
    <row r="188" spans="1:14">
      <c r="A188" s="7">
        <v>0</v>
      </c>
      <c r="B188" s="7">
        <v>0</v>
      </c>
      <c r="C188" s="7">
        <v>1</v>
      </c>
      <c r="D188" t="s">
        <v>9375</v>
      </c>
      <c r="E188" t="s">
        <v>22152</v>
      </c>
      <c r="F188" t="s">
        <v>22698</v>
      </c>
      <c r="G188" t="s">
        <v>22736</v>
      </c>
      <c r="H188" t="str">
        <f>LOOKUP(F188,LBB2IFS!$A$1:$A$34,LBB2IFS!$B$1:$B$34)</f>
        <v>Financial_Markets</v>
      </c>
    </row>
    <row r="189" spans="1:14">
      <c r="A189" s="7">
        <v>0</v>
      </c>
      <c r="B189" s="7">
        <v>0</v>
      </c>
      <c r="C189" s="7">
        <v>1</v>
      </c>
      <c r="D189" t="s">
        <v>9388</v>
      </c>
      <c r="E189" t="s">
        <v>22153</v>
      </c>
      <c r="F189" t="s">
        <v>22698</v>
      </c>
      <c r="G189" t="s">
        <v>22736</v>
      </c>
      <c r="H189" t="str">
        <f>LOOKUP(F189,LBB2IFS!$A$1:$A$34,LBB2IFS!$B$1:$B$34)</f>
        <v>Financial_Markets</v>
      </c>
    </row>
    <row r="190" spans="1:14">
      <c r="A190" s="7">
        <v>1</v>
      </c>
      <c r="B190" s="7">
        <v>0</v>
      </c>
      <c r="C190" s="7">
        <v>1</v>
      </c>
      <c r="D190" t="s">
        <v>9398</v>
      </c>
      <c r="E190" t="s">
        <v>22154</v>
      </c>
      <c r="F190" t="s">
        <v>22698</v>
      </c>
      <c r="G190" t="s">
        <v>22736</v>
      </c>
      <c r="H190" t="str">
        <f>LOOKUP(F190,LBB2IFS!$A$1:$A$34,LBB2IFS!$B$1:$B$34)</f>
        <v>Financial_Markets</v>
      </c>
      <c r="I190" s="7">
        <f>IF(G190&lt;&gt;H190,0,1)</f>
        <v>0</v>
      </c>
    </row>
    <row r="191" spans="1:14">
      <c r="A191" s="7">
        <v>1</v>
      </c>
      <c r="B191" s="7">
        <v>0</v>
      </c>
      <c r="C191" s="7">
        <v>1</v>
      </c>
      <c r="D191" t="s">
        <v>9474</v>
      </c>
      <c r="E191" t="s">
        <v>22155</v>
      </c>
      <c r="F191" t="s">
        <v>22698</v>
      </c>
      <c r="G191" t="s">
        <v>22736</v>
      </c>
      <c r="H191" t="str">
        <f>LOOKUP(F191,LBB2IFS!$A$1:$A$34,LBB2IFS!$B$1:$B$34)</f>
        <v>Financial_Markets</v>
      </c>
      <c r="I191" s="7">
        <f>IF(G191&lt;&gt;H191,0,1)</f>
        <v>0</v>
      </c>
    </row>
    <row r="192" spans="1:14">
      <c r="A192" s="7">
        <v>0</v>
      </c>
      <c r="B192" s="7">
        <v>0</v>
      </c>
      <c r="C192" s="7">
        <v>1</v>
      </c>
      <c r="D192" t="s">
        <v>9513</v>
      </c>
      <c r="E192" t="s">
        <v>22156</v>
      </c>
      <c r="F192" t="s">
        <v>22698</v>
      </c>
      <c r="G192" t="s">
        <v>22736</v>
      </c>
      <c r="H192" t="str">
        <f>LOOKUP(F192,LBB2IFS!$A$1:$A$34,LBB2IFS!$B$1:$B$34)</f>
        <v>Financial_Markets</v>
      </c>
    </row>
    <row r="193" spans="1:14">
      <c r="A193" s="7">
        <v>1</v>
      </c>
      <c r="B193" s="7">
        <v>0</v>
      </c>
      <c r="C193" s="7">
        <v>1</v>
      </c>
      <c r="D193" t="s">
        <v>9538</v>
      </c>
      <c r="E193" t="s">
        <v>22157</v>
      </c>
      <c r="F193" t="s">
        <v>22698</v>
      </c>
      <c r="G193" t="s">
        <v>22736</v>
      </c>
      <c r="H193" t="str">
        <f>LOOKUP(F193,LBB2IFS!$A$1:$A$34,LBB2IFS!$B$1:$B$34)</f>
        <v>Financial_Markets</v>
      </c>
      <c r="I193" s="7">
        <f t="shared" ref="I193:I219" si="13">IF(G193&lt;&gt;H193,0,1)</f>
        <v>0</v>
      </c>
      <c r="K193" s="7" t="s">
        <v>22559</v>
      </c>
      <c r="L193" s="7" t="s">
        <v>22742</v>
      </c>
    </row>
    <row r="194" spans="1:14">
      <c r="A194" s="7">
        <v>1</v>
      </c>
      <c r="B194" s="7">
        <v>0</v>
      </c>
      <c r="C194" s="7">
        <v>1</v>
      </c>
      <c r="D194" t="s">
        <v>9597</v>
      </c>
      <c r="E194" t="s">
        <v>22158</v>
      </c>
      <c r="F194" t="s">
        <v>22698</v>
      </c>
      <c r="G194" t="s">
        <v>22736</v>
      </c>
      <c r="H194" t="str">
        <f>LOOKUP(F194,LBB2IFS!$A$1:$A$34,LBB2IFS!$B$1:$B$34)</f>
        <v>Financial_Markets</v>
      </c>
      <c r="I194" s="7">
        <f t="shared" si="13"/>
        <v>0</v>
      </c>
    </row>
    <row r="195" spans="1:14">
      <c r="A195" s="7">
        <v>1</v>
      </c>
      <c r="B195" s="7">
        <v>1</v>
      </c>
      <c r="C195" s="7">
        <v>1</v>
      </c>
      <c r="D195" t="s">
        <v>9619</v>
      </c>
      <c r="E195" t="s">
        <v>22159</v>
      </c>
      <c r="F195" t="s">
        <v>22713</v>
      </c>
      <c r="G195" t="s">
        <v>21960</v>
      </c>
      <c r="H195" t="str">
        <f>LOOKUP(F195,LBB2IFS!$A$1:$A$34,LBB2IFS!$B$1:$B$34)</f>
        <v>Lending</v>
      </c>
      <c r="I195" s="7">
        <f t="shared" si="13"/>
        <v>1</v>
      </c>
      <c r="J195" t="s">
        <v>21964</v>
      </c>
      <c r="K195" s="7" t="s">
        <v>22559</v>
      </c>
      <c r="L195" s="7" t="s">
        <v>22742</v>
      </c>
      <c r="N195" t="s">
        <v>21962</v>
      </c>
    </row>
    <row r="196" spans="1:14">
      <c r="A196" s="7">
        <v>1</v>
      </c>
      <c r="B196" s="7">
        <v>1</v>
      </c>
      <c r="C196" s="7">
        <v>0.5</v>
      </c>
      <c r="D196" t="s">
        <v>9645</v>
      </c>
      <c r="E196" t="s">
        <v>22031</v>
      </c>
      <c r="F196" t="s">
        <v>22713</v>
      </c>
      <c r="G196" t="s">
        <v>21960</v>
      </c>
      <c r="H196" t="str">
        <f>LOOKUP(F196,LBB2IFS!$A$1:$A$34,LBB2IFS!$B$1:$B$34)</f>
        <v>Lending</v>
      </c>
      <c r="I196" s="7">
        <f t="shared" si="13"/>
        <v>1</v>
      </c>
      <c r="N196" t="s">
        <v>21962</v>
      </c>
    </row>
    <row r="197" spans="1:14">
      <c r="A197" s="7">
        <v>0</v>
      </c>
      <c r="B197" s="7">
        <v>0</v>
      </c>
      <c r="C197" s="7">
        <v>0</v>
      </c>
      <c r="D197" t="s">
        <v>9667</v>
      </c>
      <c r="E197" t="s">
        <v>22160</v>
      </c>
      <c r="F197" t="s">
        <v>22698</v>
      </c>
      <c r="G197" t="s">
        <v>22736</v>
      </c>
      <c r="H197" t="str">
        <f>LOOKUP(F197,LBB2IFS!$A$1:$A$34,LBB2IFS!$B$1:$B$34)</f>
        <v>Financial_Markets</v>
      </c>
      <c r="I197" s="7">
        <f t="shared" si="13"/>
        <v>0</v>
      </c>
    </row>
    <row r="198" spans="1:14">
      <c r="A198" s="7">
        <v>1</v>
      </c>
      <c r="B198" s="7">
        <v>0</v>
      </c>
      <c r="C198" s="7">
        <v>0</v>
      </c>
      <c r="D198" t="s">
        <v>9690</v>
      </c>
      <c r="E198" t="s">
        <v>22161</v>
      </c>
      <c r="F198" t="s">
        <v>22698</v>
      </c>
      <c r="G198" t="s">
        <v>22736</v>
      </c>
      <c r="H198" t="str">
        <f>LOOKUP(F198,LBB2IFS!$A$1:$A$34,LBB2IFS!$B$1:$B$34)</f>
        <v>Financial_Markets</v>
      </c>
      <c r="I198" s="7">
        <f t="shared" si="13"/>
        <v>0</v>
      </c>
      <c r="K198" s="7" t="s">
        <v>22559</v>
      </c>
      <c r="L198" s="7" t="s">
        <v>22744</v>
      </c>
    </row>
    <row r="199" spans="1:14">
      <c r="A199" s="7">
        <v>1</v>
      </c>
      <c r="B199" s="7">
        <v>1</v>
      </c>
      <c r="C199" s="7">
        <v>1</v>
      </c>
      <c r="D199" t="s">
        <v>9711</v>
      </c>
      <c r="E199" t="s">
        <v>22162</v>
      </c>
      <c r="F199" t="s">
        <v>22715</v>
      </c>
      <c r="G199" t="s">
        <v>22684</v>
      </c>
      <c r="H199" t="str">
        <f>LOOKUP(F199,LBB2IFS!$A$1:$A$34,LBB2IFS!$B$1:$B$34)</f>
        <v>Cash_Management</v>
      </c>
      <c r="I199" s="7">
        <f t="shared" si="13"/>
        <v>1</v>
      </c>
      <c r="N199" t="s">
        <v>21962</v>
      </c>
    </row>
    <row r="200" spans="1:14">
      <c r="A200" s="7">
        <v>1</v>
      </c>
      <c r="B200" s="7">
        <v>1</v>
      </c>
      <c r="C200" s="7">
        <v>1</v>
      </c>
      <c r="D200" t="s">
        <v>9737</v>
      </c>
      <c r="E200" t="s">
        <v>22459</v>
      </c>
      <c r="F200" t="s">
        <v>22681</v>
      </c>
      <c r="G200" t="s">
        <v>22686</v>
      </c>
      <c r="H200" t="str">
        <f>LOOKUP(F200,LBB2IFS!$A$1:$A$34,LBB2IFS!$B$1:$B$34)</f>
        <v>Account_Management</v>
      </c>
      <c r="I200" s="7">
        <f t="shared" si="13"/>
        <v>1</v>
      </c>
      <c r="J200" t="s">
        <v>22460</v>
      </c>
      <c r="N200" t="s">
        <v>21962</v>
      </c>
    </row>
    <row r="201" spans="1:14">
      <c r="A201" s="7">
        <v>1</v>
      </c>
      <c r="B201" s="7">
        <v>1</v>
      </c>
      <c r="C201" s="7">
        <v>1</v>
      </c>
      <c r="D201" t="s">
        <v>9770</v>
      </c>
      <c r="E201" t="s">
        <v>22163</v>
      </c>
      <c r="F201" t="s">
        <v>22697</v>
      </c>
      <c r="G201" t="s">
        <v>22684</v>
      </c>
      <c r="H201" t="str">
        <f>LOOKUP(F201,LBB2IFS!$A$1:$A$34,LBB2IFS!$B$1:$B$34)</f>
        <v>Cash_Management</v>
      </c>
      <c r="I201" s="7">
        <f t="shared" si="13"/>
        <v>1</v>
      </c>
      <c r="J201" t="s">
        <v>22591</v>
      </c>
      <c r="N201" t="s">
        <v>21962</v>
      </c>
    </row>
    <row r="202" spans="1:14">
      <c r="A202" s="7">
        <v>1</v>
      </c>
      <c r="B202" s="7">
        <v>1</v>
      </c>
      <c r="C202" s="7">
        <v>0.5</v>
      </c>
      <c r="D202" t="s">
        <v>9791</v>
      </c>
      <c r="E202" t="s">
        <v>22164</v>
      </c>
      <c r="F202" t="s">
        <v>22697</v>
      </c>
      <c r="G202" t="s">
        <v>22684</v>
      </c>
      <c r="H202" t="str">
        <f>LOOKUP(F202,LBB2IFS!$A$1:$A$34,LBB2IFS!$B$1:$B$34)</f>
        <v>Cash_Management</v>
      </c>
      <c r="I202" s="7">
        <f t="shared" si="13"/>
        <v>1</v>
      </c>
      <c r="J202" t="s">
        <v>22589</v>
      </c>
      <c r="K202" s="7" t="s">
        <v>22559</v>
      </c>
      <c r="L202" s="7" t="s">
        <v>22740</v>
      </c>
      <c r="M202" t="s">
        <v>22613</v>
      </c>
      <c r="N202" t="s">
        <v>21962</v>
      </c>
    </row>
    <row r="203" spans="1:14">
      <c r="A203" s="7">
        <v>1</v>
      </c>
      <c r="B203" s="7">
        <v>1</v>
      </c>
      <c r="C203" s="7">
        <v>1</v>
      </c>
      <c r="D203" t="s">
        <v>9808</v>
      </c>
      <c r="E203" t="s">
        <v>22165</v>
      </c>
      <c r="F203" t="s">
        <v>22702</v>
      </c>
      <c r="G203" t="s">
        <v>22676</v>
      </c>
      <c r="H203" t="str">
        <f>LOOKUP(F203,LBB2IFS!$A$1:$A$34,LBB2IFS!$B$1:$B$34)</f>
        <v>General_Ledger</v>
      </c>
      <c r="I203" s="7">
        <f t="shared" si="13"/>
        <v>1</v>
      </c>
      <c r="J203" t="s">
        <v>22462</v>
      </c>
      <c r="N203" t="s">
        <v>21962</v>
      </c>
    </row>
    <row r="204" spans="1:14">
      <c r="A204" s="7">
        <v>1</v>
      </c>
      <c r="B204" s="7">
        <v>1</v>
      </c>
      <c r="C204" s="7">
        <v>1</v>
      </c>
      <c r="D204" t="s">
        <v>9890</v>
      </c>
      <c r="E204" t="s">
        <v>22166</v>
      </c>
      <c r="F204" t="s">
        <v>22697</v>
      </c>
      <c r="G204" t="s">
        <v>22684</v>
      </c>
      <c r="H204" t="str">
        <f>LOOKUP(F204,LBB2IFS!$A$1:$A$34,LBB2IFS!$B$1:$B$34)</f>
        <v>Cash_Management</v>
      </c>
      <c r="I204" s="7">
        <f t="shared" si="13"/>
        <v>1</v>
      </c>
      <c r="J204" t="s">
        <v>22463</v>
      </c>
      <c r="N204" t="s">
        <v>21962</v>
      </c>
    </row>
    <row r="205" spans="1:14">
      <c r="A205" s="7">
        <v>1</v>
      </c>
      <c r="B205" s="7">
        <v>1</v>
      </c>
      <c r="C205" s="7">
        <v>1</v>
      </c>
      <c r="D205" t="s">
        <v>9946</v>
      </c>
      <c r="E205" t="s">
        <v>22167</v>
      </c>
      <c r="F205" t="s">
        <v>22697</v>
      </c>
      <c r="G205" t="s">
        <v>22684</v>
      </c>
      <c r="H205" t="str">
        <f>LOOKUP(F205,LBB2IFS!$A$1:$A$34,LBB2IFS!$B$1:$B$34)</f>
        <v>Cash_Management</v>
      </c>
      <c r="I205" s="7">
        <f t="shared" si="13"/>
        <v>1</v>
      </c>
      <c r="J205" t="s">
        <v>22464</v>
      </c>
      <c r="N205" t="s">
        <v>21962</v>
      </c>
    </row>
    <row r="206" spans="1:14">
      <c r="A206" s="7">
        <v>0</v>
      </c>
      <c r="B206" s="7">
        <v>1</v>
      </c>
      <c r="C206" s="7">
        <v>1</v>
      </c>
      <c r="D206" t="s">
        <v>9979</v>
      </c>
      <c r="E206" t="s">
        <v>22168</v>
      </c>
      <c r="F206" t="s">
        <v>22697</v>
      </c>
      <c r="G206" t="s">
        <v>22684</v>
      </c>
      <c r="H206" t="str">
        <f>LOOKUP(F206,LBB2IFS!$A$1:$A$34,LBB2IFS!$B$1:$B$34)</f>
        <v>Cash_Management</v>
      </c>
      <c r="I206" s="7">
        <f t="shared" si="13"/>
        <v>1</v>
      </c>
    </row>
    <row r="207" spans="1:14">
      <c r="A207" s="7">
        <v>1</v>
      </c>
      <c r="B207" s="7">
        <v>1</v>
      </c>
      <c r="C207" s="7">
        <v>1</v>
      </c>
      <c r="D207" t="s">
        <v>10048</v>
      </c>
      <c r="E207" t="s">
        <v>22169</v>
      </c>
      <c r="F207" t="s">
        <v>22697</v>
      </c>
      <c r="G207" t="s">
        <v>22684</v>
      </c>
      <c r="H207" t="str">
        <f>LOOKUP(F207,LBB2IFS!$A$1:$A$34,LBB2IFS!$B$1:$B$34)</f>
        <v>Cash_Management</v>
      </c>
      <c r="I207" s="7">
        <f t="shared" si="13"/>
        <v>1</v>
      </c>
      <c r="J207" t="s">
        <v>22465</v>
      </c>
      <c r="K207" s="7" t="s">
        <v>22559</v>
      </c>
      <c r="L207" s="7" t="s">
        <v>22742</v>
      </c>
      <c r="N207" t="s">
        <v>21962</v>
      </c>
    </row>
    <row r="208" spans="1:14">
      <c r="A208" s="7">
        <v>0</v>
      </c>
      <c r="B208" s="7">
        <v>0</v>
      </c>
      <c r="C208" s="7">
        <v>1</v>
      </c>
      <c r="D208" t="s">
        <v>10107</v>
      </c>
      <c r="E208" t="s">
        <v>22170</v>
      </c>
      <c r="F208" t="s">
        <v>22697</v>
      </c>
      <c r="G208" t="s">
        <v>22736</v>
      </c>
      <c r="H208" t="str">
        <f>LOOKUP(F208,LBB2IFS!$A$1:$A$34,LBB2IFS!$B$1:$B$34)</f>
        <v>Cash_Management</v>
      </c>
      <c r="I208" s="7">
        <f t="shared" si="13"/>
        <v>0</v>
      </c>
    </row>
    <row r="209" spans="1:14">
      <c r="A209" s="7">
        <v>0</v>
      </c>
      <c r="B209" s="7">
        <v>1</v>
      </c>
      <c r="C209" s="7">
        <v>1</v>
      </c>
      <c r="D209" t="s">
        <v>10159</v>
      </c>
      <c r="E209" t="s">
        <v>22171</v>
      </c>
      <c r="F209" t="s">
        <v>22697</v>
      </c>
      <c r="G209" t="s">
        <v>22684</v>
      </c>
      <c r="H209" t="str">
        <f>LOOKUP(F209,LBB2IFS!$A$1:$A$34,LBB2IFS!$B$1:$B$34)</f>
        <v>Cash_Management</v>
      </c>
      <c r="I209" s="7">
        <f t="shared" si="13"/>
        <v>1</v>
      </c>
    </row>
    <row r="210" spans="1:14">
      <c r="A210" s="7">
        <v>1</v>
      </c>
      <c r="B210" s="7">
        <v>1</v>
      </c>
      <c r="C210" s="7">
        <v>1</v>
      </c>
      <c r="D210" t="s">
        <v>10192</v>
      </c>
      <c r="E210" t="s">
        <v>22172</v>
      </c>
      <c r="F210" t="s">
        <v>22697</v>
      </c>
      <c r="G210" t="s">
        <v>22684</v>
      </c>
      <c r="H210" t="str">
        <f>LOOKUP(F210,LBB2IFS!$A$1:$A$34,LBB2IFS!$B$1:$B$34)</f>
        <v>Cash_Management</v>
      </c>
      <c r="I210" s="7">
        <f t="shared" si="13"/>
        <v>1</v>
      </c>
      <c r="J210" t="s">
        <v>22466</v>
      </c>
      <c r="N210" t="s">
        <v>21962</v>
      </c>
    </row>
    <row r="211" spans="1:14">
      <c r="A211" s="7">
        <v>1</v>
      </c>
      <c r="B211" s="7">
        <v>1</v>
      </c>
      <c r="C211" s="7">
        <v>1</v>
      </c>
      <c r="D211" t="s">
        <v>10219</v>
      </c>
      <c r="E211" t="s">
        <v>22173</v>
      </c>
      <c r="F211" t="s">
        <v>22697</v>
      </c>
      <c r="G211" t="s">
        <v>22684</v>
      </c>
      <c r="H211" t="str">
        <f>LOOKUP(F211,LBB2IFS!$A$1:$A$34,LBB2IFS!$B$1:$B$34)</f>
        <v>Cash_Management</v>
      </c>
      <c r="I211" s="7">
        <f t="shared" si="13"/>
        <v>1</v>
      </c>
      <c r="J211" t="s">
        <v>22467</v>
      </c>
      <c r="N211" t="s">
        <v>21962</v>
      </c>
    </row>
    <row r="212" spans="1:14">
      <c r="A212" s="7">
        <v>1</v>
      </c>
      <c r="B212" s="7">
        <v>1</v>
      </c>
      <c r="C212" s="7">
        <v>1</v>
      </c>
      <c r="D212" t="s">
        <v>10236</v>
      </c>
      <c r="E212" t="s">
        <v>22174</v>
      </c>
      <c r="F212" t="s">
        <v>22697</v>
      </c>
      <c r="G212" t="s">
        <v>22684</v>
      </c>
      <c r="H212" t="str">
        <f>LOOKUP(F212,LBB2IFS!$A$1:$A$34,LBB2IFS!$B$1:$B$34)</f>
        <v>Cash_Management</v>
      </c>
      <c r="I212" s="7">
        <f t="shared" si="13"/>
        <v>1</v>
      </c>
      <c r="N212" t="s">
        <v>21962</v>
      </c>
    </row>
    <row r="213" spans="1:14">
      <c r="A213" s="7">
        <v>1</v>
      </c>
      <c r="B213" s="7">
        <v>1</v>
      </c>
      <c r="C213" s="7">
        <v>1</v>
      </c>
      <c r="D213" t="s">
        <v>10244</v>
      </c>
      <c r="E213" t="s">
        <v>22175</v>
      </c>
      <c r="F213" t="s">
        <v>22687</v>
      </c>
      <c r="G213" t="s">
        <v>22684</v>
      </c>
      <c r="H213" t="str">
        <f>LOOKUP(F213,LBB2IFS!$A$1:$A$34,LBB2IFS!$B$1:$B$34)</f>
        <v>Cash_Management</v>
      </c>
      <c r="I213" s="7">
        <f t="shared" si="13"/>
        <v>1</v>
      </c>
      <c r="K213" s="7" t="s">
        <v>22559</v>
      </c>
      <c r="L213" s="7" t="s">
        <v>22742</v>
      </c>
      <c r="N213" t="s">
        <v>21962</v>
      </c>
    </row>
    <row r="214" spans="1:14">
      <c r="A214" s="7">
        <v>0</v>
      </c>
      <c r="B214" s="7">
        <v>1</v>
      </c>
      <c r="C214" s="7">
        <v>1</v>
      </c>
      <c r="D214" t="s">
        <v>10291</v>
      </c>
      <c r="E214" t="s">
        <v>22176</v>
      </c>
      <c r="F214" t="s">
        <v>22681</v>
      </c>
      <c r="G214" t="s">
        <v>22686</v>
      </c>
      <c r="H214" t="str">
        <f>LOOKUP(F214,LBB2IFS!$A$1:$A$34,LBB2IFS!$B$1:$B$34)</f>
        <v>Account_Management</v>
      </c>
      <c r="I214" s="7">
        <f t="shared" si="13"/>
        <v>1</v>
      </c>
    </row>
    <row r="215" spans="1:14">
      <c r="A215" s="7">
        <v>1</v>
      </c>
      <c r="B215" s="7">
        <v>1</v>
      </c>
      <c r="C215" s="7">
        <v>1</v>
      </c>
      <c r="D215" t="s">
        <v>10318</v>
      </c>
      <c r="E215" t="s">
        <v>22177</v>
      </c>
      <c r="F215" t="s">
        <v>22681</v>
      </c>
      <c r="G215" t="s">
        <v>22686</v>
      </c>
      <c r="H215" t="str">
        <f>LOOKUP(F215,LBB2IFS!$A$1:$A$34,LBB2IFS!$B$1:$B$34)</f>
        <v>Account_Management</v>
      </c>
      <c r="I215" s="7">
        <f t="shared" si="13"/>
        <v>1</v>
      </c>
      <c r="J215" t="s">
        <v>22461</v>
      </c>
      <c r="K215" s="7" t="s">
        <v>22559</v>
      </c>
      <c r="L215" s="7" t="s">
        <v>22743</v>
      </c>
      <c r="N215" t="s">
        <v>21962</v>
      </c>
    </row>
    <row r="216" spans="1:14">
      <c r="A216" s="7">
        <v>0</v>
      </c>
      <c r="B216" s="7">
        <v>1</v>
      </c>
      <c r="C216" s="7">
        <v>1</v>
      </c>
      <c r="D216" t="s">
        <v>10340</v>
      </c>
      <c r="E216" t="s">
        <v>22178</v>
      </c>
      <c r="F216" t="s">
        <v>22715</v>
      </c>
      <c r="G216" t="s">
        <v>22684</v>
      </c>
      <c r="H216" t="str">
        <f>LOOKUP(F216,LBB2IFS!$A$1:$A$34,LBB2IFS!$B$1:$B$34)</f>
        <v>Cash_Management</v>
      </c>
      <c r="I216" s="7">
        <f t="shared" si="13"/>
        <v>1</v>
      </c>
    </row>
    <row r="217" spans="1:14">
      <c r="A217" s="7">
        <v>1</v>
      </c>
      <c r="B217" s="7">
        <v>1</v>
      </c>
      <c r="C217" s="7">
        <v>1</v>
      </c>
      <c r="D217" t="s">
        <v>10374</v>
      </c>
      <c r="E217" t="s">
        <v>22179</v>
      </c>
      <c r="F217" t="s">
        <v>22715</v>
      </c>
      <c r="G217" t="s">
        <v>22684</v>
      </c>
      <c r="H217" t="str">
        <f>LOOKUP(F217,LBB2IFS!$A$1:$A$34,LBB2IFS!$B$1:$B$34)</f>
        <v>Cash_Management</v>
      </c>
      <c r="I217" s="7">
        <f t="shared" si="13"/>
        <v>1</v>
      </c>
      <c r="K217" s="7" t="s">
        <v>22559</v>
      </c>
      <c r="L217" s="7" t="s">
        <v>22742</v>
      </c>
      <c r="N217" t="s">
        <v>21962</v>
      </c>
    </row>
    <row r="218" spans="1:14">
      <c r="A218" s="7">
        <v>1</v>
      </c>
      <c r="B218" s="7">
        <v>1</v>
      </c>
      <c r="C218" s="7">
        <v>1</v>
      </c>
      <c r="D218" t="s">
        <v>10402</v>
      </c>
      <c r="E218" t="s">
        <v>22180</v>
      </c>
      <c r="F218" t="s">
        <v>22697</v>
      </c>
      <c r="G218" t="s">
        <v>22684</v>
      </c>
      <c r="H218" t="str">
        <f>LOOKUP(F218,LBB2IFS!$A$1:$A$34,LBB2IFS!$B$1:$B$34)</f>
        <v>Cash_Management</v>
      </c>
      <c r="I218" s="7">
        <f t="shared" si="13"/>
        <v>1</v>
      </c>
      <c r="N218" t="s">
        <v>21962</v>
      </c>
    </row>
    <row r="219" spans="1:14">
      <c r="A219" s="7">
        <v>1</v>
      </c>
      <c r="B219" s="7">
        <v>1</v>
      </c>
      <c r="C219" s="7">
        <v>1</v>
      </c>
      <c r="D219" t="s">
        <v>10415</v>
      </c>
      <c r="E219" t="s">
        <v>22181</v>
      </c>
      <c r="F219" t="s">
        <v>22715</v>
      </c>
      <c r="G219" t="s">
        <v>22684</v>
      </c>
      <c r="H219" t="str">
        <f>LOOKUP(F219,LBB2IFS!$A$1:$A$34,LBB2IFS!$B$1:$B$34)</f>
        <v>Cash_Management</v>
      </c>
      <c r="I219" s="7">
        <f t="shared" si="13"/>
        <v>1</v>
      </c>
      <c r="J219" t="s">
        <v>22468</v>
      </c>
      <c r="N219" t="s">
        <v>21962</v>
      </c>
    </row>
    <row r="220" spans="1:14">
      <c r="A220" s="7">
        <v>0</v>
      </c>
      <c r="B220" s="7">
        <v>1</v>
      </c>
      <c r="C220" s="7">
        <v>1</v>
      </c>
      <c r="D220" t="s">
        <v>10431</v>
      </c>
      <c r="E220" t="s">
        <v>22182</v>
      </c>
      <c r="F220" t="s">
        <v>22712</v>
      </c>
      <c r="G220" t="s">
        <v>22712</v>
      </c>
      <c r="H220" t="str">
        <f>LOOKUP(F220,LBB2IFS!$A$1:$A$34,LBB2IFS!$B$1:$B$34)</f>
        <v>CORE</v>
      </c>
      <c r="J220" t="s">
        <v>22469</v>
      </c>
    </row>
    <row r="221" spans="1:14">
      <c r="A221" s="7">
        <v>1</v>
      </c>
      <c r="B221" s="7">
        <v>1</v>
      </c>
      <c r="C221" s="7">
        <v>1</v>
      </c>
      <c r="D221" t="s">
        <v>10446</v>
      </c>
      <c r="E221" t="s">
        <v>22183</v>
      </c>
      <c r="F221" t="s">
        <v>22697</v>
      </c>
      <c r="G221" t="s">
        <v>22684</v>
      </c>
      <c r="H221" t="str">
        <f>LOOKUP(F221,LBB2IFS!$A$1:$A$34,LBB2IFS!$B$1:$B$34)</f>
        <v>Cash_Management</v>
      </c>
      <c r="I221" s="7">
        <f t="shared" ref="I221:I273" si="14">IF(G221&lt;&gt;H221,0,1)</f>
        <v>1</v>
      </c>
      <c r="J221" t="s">
        <v>22470</v>
      </c>
      <c r="N221" t="s">
        <v>21962</v>
      </c>
    </row>
    <row r="222" spans="1:14">
      <c r="A222" s="7">
        <v>1</v>
      </c>
      <c r="B222" s="7">
        <v>1</v>
      </c>
      <c r="C222" s="7">
        <v>1</v>
      </c>
      <c r="D222" t="s">
        <v>10454</v>
      </c>
      <c r="E222" t="s">
        <v>22184</v>
      </c>
      <c r="F222" t="s">
        <v>22697</v>
      </c>
      <c r="G222" t="s">
        <v>22684</v>
      </c>
      <c r="H222" t="str">
        <f>LOOKUP(F222,LBB2IFS!$A$1:$A$34,LBB2IFS!$B$1:$B$34)</f>
        <v>Cash_Management</v>
      </c>
      <c r="I222" s="7">
        <f t="shared" si="14"/>
        <v>1</v>
      </c>
      <c r="J222" t="s">
        <v>22470</v>
      </c>
      <c r="N222" t="s">
        <v>21962</v>
      </c>
    </row>
    <row r="223" spans="1:14">
      <c r="A223" s="7">
        <v>1</v>
      </c>
      <c r="B223" s="7">
        <v>1</v>
      </c>
      <c r="C223" s="7">
        <v>1</v>
      </c>
      <c r="D223" t="s">
        <v>10468</v>
      </c>
      <c r="E223" t="s">
        <v>22185</v>
      </c>
      <c r="F223" t="s">
        <v>22697</v>
      </c>
      <c r="G223" t="s">
        <v>22684</v>
      </c>
      <c r="H223" t="str">
        <f>LOOKUP(F223,LBB2IFS!$A$1:$A$34,LBB2IFS!$B$1:$B$34)</f>
        <v>Cash_Management</v>
      </c>
      <c r="I223" s="7">
        <f t="shared" si="14"/>
        <v>1</v>
      </c>
      <c r="N223" t="s">
        <v>21962</v>
      </c>
    </row>
    <row r="224" spans="1:14">
      <c r="A224" s="7">
        <v>1</v>
      </c>
      <c r="B224" s="7">
        <v>1</v>
      </c>
      <c r="C224" s="7">
        <v>1</v>
      </c>
      <c r="D224" t="s">
        <v>10484</v>
      </c>
      <c r="E224" t="s">
        <v>22186</v>
      </c>
      <c r="F224" t="s">
        <v>22697</v>
      </c>
      <c r="G224" t="s">
        <v>22684</v>
      </c>
      <c r="H224" t="str">
        <f>LOOKUP(F224,LBB2IFS!$A$1:$A$34,LBB2IFS!$B$1:$B$34)</f>
        <v>Cash_Management</v>
      </c>
      <c r="I224" s="7">
        <f t="shared" si="14"/>
        <v>1</v>
      </c>
      <c r="J224" t="s">
        <v>22471</v>
      </c>
      <c r="N224" t="s">
        <v>21962</v>
      </c>
    </row>
    <row r="225" spans="1:14">
      <c r="A225" s="7">
        <v>0</v>
      </c>
      <c r="B225" s="7">
        <v>1</v>
      </c>
      <c r="C225" s="7">
        <v>1</v>
      </c>
      <c r="D225" t="s">
        <v>10527</v>
      </c>
      <c r="E225" t="s">
        <v>22187</v>
      </c>
      <c r="F225" t="s">
        <v>22697</v>
      </c>
      <c r="G225" t="s">
        <v>22684</v>
      </c>
      <c r="H225" t="str">
        <f>LOOKUP(F225,LBB2IFS!$A$1:$A$34,LBB2IFS!$B$1:$B$34)</f>
        <v>Cash_Management</v>
      </c>
      <c r="I225" s="7">
        <f t="shared" si="14"/>
        <v>1</v>
      </c>
    </row>
    <row r="226" spans="1:14">
      <c r="A226" s="7">
        <v>1</v>
      </c>
      <c r="B226" s="7">
        <v>1</v>
      </c>
      <c r="C226" s="7">
        <v>1</v>
      </c>
      <c r="D226" t="s">
        <v>10570</v>
      </c>
      <c r="E226" t="s">
        <v>22188</v>
      </c>
      <c r="F226" t="s">
        <v>22697</v>
      </c>
      <c r="G226" t="s">
        <v>22684</v>
      </c>
      <c r="H226" t="str">
        <f>LOOKUP(F226,LBB2IFS!$A$1:$A$34,LBB2IFS!$B$1:$B$34)</f>
        <v>Cash_Management</v>
      </c>
      <c r="I226" s="7">
        <f t="shared" si="14"/>
        <v>1</v>
      </c>
      <c r="N226" t="s">
        <v>21962</v>
      </c>
    </row>
    <row r="227" spans="1:14">
      <c r="A227" s="7">
        <v>1</v>
      </c>
      <c r="B227" s="7">
        <v>1</v>
      </c>
      <c r="C227" s="7">
        <v>1</v>
      </c>
      <c r="D227" t="s">
        <v>10609</v>
      </c>
      <c r="E227" t="s">
        <v>22189</v>
      </c>
      <c r="F227" t="s">
        <v>22697</v>
      </c>
      <c r="G227" t="s">
        <v>22684</v>
      </c>
      <c r="H227" t="str">
        <f>LOOKUP(F227,LBB2IFS!$A$1:$A$34,LBB2IFS!$B$1:$B$34)</f>
        <v>Cash_Management</v>
      </c>
      <c r="I227" s="7">
        <f t="shared" si="14"/>
        <v>1</v>
      </c>
      <c r="J227" t="s">
        <v>22472</v>
      </c>
      <c r="N227" t="s">
        <v>21962</v>
      </c>
    </row>
    <row r="228" spans="1:14">
      <c r="A228" s="7">
        <v>0</v>
      </c>
      <c r="B228" s="7">
        <v>1</v>
      </c>
      <c r="C228" s="7">
        <v>1</v>
      </c>
      <c r="D228" t="s">
        <v>10686</v>
      </c>
      <c r="E228" t="s">
        <v>22189</v>
      </c>
      <c r="F228" t="s">
        <v>22697</v>
      </c>
      <c r="G228" t="s">
        <v>22684</v>
      </c>
      <c r="H228" t="str">
        <f>LOOKUP(F228,LBB2IFS!$A$1:$A$34,LBB2IFS!$B$1:$B$34)</f>
        <v>Cash_Management</v>
      </c>
      <c r="I228" s="7">
        <f t="shared" si="14"/>
        <v>1</v>
      </c>
    </row>
    <row r="229" spans="1:14">
      <c r="A229" s="7">
        <v>1</v>
      </c>
      <c r="B229" s="7">
        <v>1</v>
      </c>
      <c r="C229" s="7">
        <v>1</v>
      </c>
      <c r="D229" t="s">
        <v>10747</v>
      </c>
      <c r="E229" t="s">
        <v>22190</v>
      </c>
      <c r="F229" t="s">
        <v>22697</v>
      </c>
      <c r="G229" t="s">
        <v>22684</v>
      </c>
      <c r="H229" t="str">
        <f>LOOKUP(F229,LBB2IFS!$A$1:$A$34,LBB2IFS!$B$1:$B$34)</f>
        <v>Cash_Management</v>
      </c>
      <c r="I229" s="7">
        <f t="shared" si="14"/>
        <v>1</v>
      </c>
      <c r="N229" t="s">
        <v>21962</v>
      </c>
    </row>
    <row r="230" spans="1:14">
      <c r="A230" s="7">
        <v>0</v>
      </c>
      <c r="B230" s="7">
        <v>1</v>
      </c>
      <c r="C230" s="7">
        <v>1</v>
      </c>
      <c r="D230" t="s">
        <v>10806</v>
      </c>
      <c r="E230" t="s">
        <v>22191</v>
      </c>
      <c r="F230" t="s">
        <v>22697</v>
      </c>
      <c r="G230" t="s">
        <v>22684</v>
      </c>
      <c r="H230" t="str">
        <f>LOOKUP(F230,LBB2IFS!$A$1:$A$34,LBB2IFS!$B$1:$B$34)</f>
        <v>Cash_Management</v>
      </c>
      <c r="I230" s="7">
        <f t="shared" si="14"/>
        <v>1</v>
      </c>
    </row>
    <row r="231" spans="1:14">
      <c r="A231" s="7">
        <v>1</v>
      </c>
      <c r="B231" s="7">
        <v>1</v>
      </c>
      <c r="C231" s="7">
        <v>1</v>
      </c>
      <c r="D231" t="s">
        <v>10830</v>
      </c>
      <c r="E231" t="s">
        <v>22191</v>
      </c>
      <c r="F231" t="s">
        <v>22697</v>
      </c>
      <c r="G231" t="s">
        <v>22684</v>
      </c>
      <c r="H231" t="str">
        <f>LOOKUP(F231,LBB2IFS!$A$1:$A$34,LBB2IFS!$B$1:$B$34)</f>
        <v>Cash_Management</v>
      </c>
      <c r="I231" s="7">
        <f t="shared" si="14"/>
        <v>1</v>
      </c>
      <c r="J231" t="s">
        <v>22672</v>
      </c>
      <c r="N231" t="s">
        <v>21962</v>
      </c>
    </row>
    <row r="232" spans="1:14">
      <c r="A232" s="7">
        <v>0</v>
      </c>
      <c r="B232" s="7">
        <v>1</v>
      </c>
      <c r="C232" s="7">
        <v>1</v>
      </c>
      <c r="D232" t="s">
        <v>10853</v>
      </c>
      <c r="E232" t="s">
        <v>22192</v>
      </c>
      <c r="F232" t="s">
        <v>22697</v>
      </c>
      <c r="G232" t="s">
        <v>22684</v>
      </c>
      <c r="H232" t="str">
        <f>LOOKUP(F232,LBB2IFS!$A$1:$A$34,LBB2IFS!$B$1:$B$34)</f>
        <v>Cash_Management</v>
      </c>
      <c r="I232" s="7">
        <f t="shared" si="14"/>
        <v>1</v>
      </c>
    </row>
    <row r="233" spans="1:14">
      <c r="A233" s="7">
        <v>1</v>
      </c>
      <c r="B233" s="7">
        <v>1</v>
      </c>
      <c r="C233" s="7">
        <v>1</v>
      </c>
      <c r="D233" t="s">
        <v>11106</v>
      </c>
      <c r="E233" t="s">
        <v>22193</v>
      </c>
      <c r="F233" t="s">
        <v>22697</v>
      </c>
      <c r="G233" t="s">
        <v>22684</v>
      </c>
      <c r="H233" t="str">
        <f>LOOKUP(F233,LBB2IFS!$A$1:$A$34,LBB2IFS!$B$1:$B$34)</f>
        <v>Cash_Management</v>
      </c>
      <c r="I233" s="7">
        <f t="shared" si="14"/>
        <v>1</v>
      </c>
      <c r="J233" t="s">
        <v>22671</v>
      </c>
      <c r="K233" s="7" t="s">
        <v>22559</v>
      </c>
      <c r="L233" s="7" t="s">
        <v>22740</v>
      </c>
      <c r="N233" t="s">
        <v>21962</v>
      </c>
    </row>
    <row r="234" spans="1:14">
      <c r="A234" s="7">
        <v>1</v>
      </c>
      <c r="B234" s="7">
        <v>1</v>
      </c>
      <c r="C234" s="7">
        <v>1</v>
      </c>
      <c r="D234" t="s">
        <v>11307</v>
      </c>
      <c r="E234" t="s">
        <v>22194</v>
      </c>
      <c r="F234" t="s">
        <v>22687</v>
      </c>
      <c r="G234" t="s">
        <v>22684</v>
      </c>
      <c r="H234" t="str">
        <f>LOOKUP(F234,LBB2IFS!$A$1:$A$34,LBB2IFS!$B$1:$B$34)</f>
        <v>Cash_Management</v>
      </c>
      <c r="I234" s="7">
        <f t="shared" si="14"/>
        <v>1</v>
      </c>
      <c r="K234" s="7" t="s">
        <v>22559</v>
      </c>
      <c r="L234" s="7" t="s">
        <v>22740</v>
      </c>
      <c r="N234" t="s">
        <v>21962</v>
      </c>
    </row>
    <row r="235" spans="1:14">
      <c r="A235" s="7">
        <v>1</v>
      </c>
      <c r="B235" s="7">
        <v>1</v>
      </c>
      <c r="C235" s="7">
        <v>1</v>
      </c>
      <c r="D235" t="s">
        <v>11356</v>
      </c>
      <c r="E235" t="s">
        <v>22195</v>
      </c>
      <c r="F235" t="s">
        <v>22697</v>
      </c>
      <c r="G235" t="s">
        <v>22684</v>
      </c>
      <c r="H235" t="str">
        <f>LOOKUP(F235,LBB2IFS!$A$1:$A$34,LBB2IFS!$B$1:$B$34)</f>
        <v>Cash_Management</v>
      </c>
      <c r="I235" s="7">
        <f t="shared" si="14"/>
        <v>1</v>
      </c>
      <c r="K235" s="7" t="s">
        <v>22559</v>
      </c>
      <c r="L235" s="7" t="s">
        <v>22742</v>
      </c>
      <c r="N235" t="s">
        <v>21962</v>
      </c>
    </row>
    <row r="236" spans="1:14">
      <c r="A236" s="7">
        <v>1</v>
      </c>
      <c r="B236" s="7">
        <v>1</v>
      </c>
      <c r="C236" s="7">
        <v>1</v>
      </c>
      <c r="D236" t="s">
        <v>11423</v>
      </c>
      <c r="E236" t="s">
        <v>22196</v>
      </c>
      <c r="F236" t="s">
        <v>22697</v>
      </c>
      <c r="G236" t="s">
        <v>22684</v>
      </c>
      <c r="H236" t="str">
        <f>LOOKUP(F236,LBB2IFS!$A$1:$A$34,LBB2IFS!$B$1:$B$34)</f>
        <v>Cash_Management</v>
      </c>
      <c r="I236" s="7">
        <f t="shared" si="14"/>
        <v>1</v>
      </c>
      <c r="J236" t="s">
        <v>22590</v>
      </c>
      <c r="N236" t="s">
        <v>21962</v>
      </c>
    </row>
    <row r="237" spans="1:14">
      <c r="A237" s="7">
        <v>1</v>
      </c>
      <c r="B237" s="7">
        <v>1</v>
      </c>
      <c r="C237" s="7">
        <v>1</v>
      </c>
      <c r="D237" t="s">
        <v>11470</v>
      </c>
      <c r="E237" t="s">
        <v>22197</v>
      </c>
      <c r="F237" t="s">
        <v>22697</v>
      </c>
      <c r="G237" t="s">
        <v>22684</v>
      </c>
      <c r="H237" t="str">
        <f>LOOKUP(F237,LBB2IFS!$A$1:$A$34,LBB2IFS!$B$1:$B$34)</f>
        <v>Cash_Management</v>
      </c>
      <c r="I237" s="7">
        <f t="shared" si="14"/>
        <v>1</v>
      </c>
      <c r="J237" t="s">
        <v>22473</v>
      </c>
      <c r="K237" s="7" t="s">
        <v>22559</v>
      </c>
      <c r="L237" s="7" t="s">
        <v>22742</v>
      </c>
      <c r="N237" t="s">
        <v>21962</v>
      </c>
    </row>
    <row r="238" spans="1:14">
      <c r="A238" s="7">
        <v>1</v>
      </c>
      <c r="B238" s="7">
        <v>1</v>
      </c>
      <c r="C238" s="7">
        <v>1</v>
      </c>
      <c r="D238" t="s">
        <v>11677</v>
      </c>
      <c r="E238" t="s">
        <v>22198</v>
      </c>
      <c r="F238" t="s">
        <v>22697</v>
      </c>
      <c r="G238" t="s">
        <v>22684</v>
      </c>
      <c r="H238" t="str">
        <f>LOOKUP(F238,LBB2IFS!$A$1:$A$34,LBB2IFS!$B$1:$B$34)</f>
        <v>Cash_Management</v>
      </c>
      <c r="I238" s="7">
        <f t="shared" si="14"/>
        <v>1</v>
      </c>
      <c r="J238" t="s">
        <v>22474</v>
      </c>
      <c r="K238" s="7" t="s">
        <v>22559</v>
      </c>
      <c r="L238" s="7" t="s">
        <v>22742</v>
      </c>
      <c r="N238" t="s">
        <v>21962</v>
      </c>
    </row>
    <row r="239" spans="1:14">
      <c r="A239" s="7">
        <v>0</v>
      </c>
      <c r="B239" s="7">
        <v>1</v>
      </c>
      <c r="C239" s="7">
        <v>1</v>
      </c>
      <c r="D239" t="s">
        <v>11881</v>
      </c>
      <c r="E239" t="s">
        <v>22199</v>
      </c>
      <c r="F239" t="s">
        <v>22697</v>
      </c>
      <c r="G239" t="s">
        <v>22684</v>
      </c>
      <c r="H239" t="str">
        <f>LOOKUP(F239,LBB2IFS!$A$1:$A$34,LBB2IFS!$B$1:$B$34)</f>
        <v>Cash_Management</v>
      </c>
      <c r="I239" s="7">
        <f t="shared" si="14"/>
        <v>1</v>
      </c>
    </row>
    <row r="240" spans="1:14">
      <c r="A240" s="7">
        <v>1</v>
      </c>
      <c r="B240" s="7">
        <v>1</v>
      </c>
      <c r="C240" s="7">
        <v>1</v>
      </c>
      <c r="D240" t="s">
        <v>11916</v>
      </c>
      <c r="E240" t="s">
        <v>22200</v>
      </c>
      <c r="F240" t="s">
        <v>22697</v>
      </c>
      <c r="G240" t="s">
        <v>22684</v>
      </c>
      <c r="H240" t="str">
        <f>LOOKUP(F240,LBB2IFS!$A$1:$A$34,LBB2IFS!$B$1:$B$34)</f>
        <v>Cash_Management</v>
      </c>
      <c r="I240" s="7">
        <f t="shared" si="14"/>
        <v>1</v>
      </c>
      <c r="J240" t="s">
        <v>22475</v>
      </c>
      <c r="N240" t="s">
        <v>21962</v>
      </c>
    </row>
    <row r="241" spans="1:14">
      <c r="A241" s="7">
        <v>0</v>
      </c>
      <c r="B241" s="7">
        <v>0</v>
      </c>
      <c r="C241" s="7">
        <v>1</v>
      </c>
      <c r="D241" t="s">
        <v>11948</v>
      </c>
      <c r="E241" t="s">
        <v>22201</v>
      </c>
      <c r="F241" t="s">
        <v>22697</v>
      </c>
      <c r="G241" t="s">
        <v>22736</v>
      </c>
      <c r="H241" t="str">
        <f>LOOKUP(F241,LBB2IFS!$A$1:$A$34,LBB2IFS!$B$1:$B$34)</f>
        <v>Cash_Management</v>
      </c>
      <c r="I241" s="7">
        <f t="shared" si="14"/>
        <v>0</v>
      </c>
      <c r="J241" t="s">
        <v>22592</v>
      </c>
      <c r="K241" s="7" t="s">
        <v>22559</v>
      </c>
      <c r="L241" s="7" t="s">
        <v>22740</v>
      </c>
      <c r="N241" t="s">
        <v>21962</v>
      </c>
    </row>
    <row r="242" spans="1:14">
      <c r="A242" s="7">
        <v>1</v>
      </c>
      <c r="B242" s="7">
        <v>1</v>
      </c>
      <c r="C242" s="7">
        <v>1</v>
      </c>
      <c r="D242" t="s">
        <v>11980</v>
      </c>
      <c r="E242" t="s">
        <v>22202</v>
      </c>
      <c r="F242" t="s">
        <v>22715</v>
      </c>
      <c r="G242" t="s">
        <v>22684</v>
      </c>
      <c r="H242" t="str">
        <f>LOOKUP(F242,LBB2IFS!$A$1:$A$34,LBB2IFS!$B$1:$B$34)</f>
        <v>Cash_Management</v>
      </c>
      <c r="I242" s="7">
        <f t="shared" si="14"/>
        <v>1</v>
      </c>
      <c r="J242" t="s">
        <v>22596</v>
      </c>
      <c r="K242" s="7" t="s">
        <v>22559</v>
      </c>
      <c r="L242" s="7" t="s">
        <v>22742</v>
      </c>
      <c r="N242" t="s">
        <v>21962</v>
      </c>
    </row>
    <row r="243" spans="1:14">
      <c r="A243" s="7">
        <v>1</v>
      </c>
      <c r="B243" s="7">
        <v>1</v>
      </c>
      <c r="C243" s="7">
        <v>1</v>
      </c>
      <c r="D243" t="s">
        <v>11986</v>
      </c>
      <c r="E243" t="s">
        <v>22203</v>
      </c>
      <c r="F243" t="s">
        <v>22715</v>
      </c>
      <c r="G243" t="s">
        <v>22684</v>
      </c>
      <c r="H243" t="str">
        <f>LOOKUP(F243,LBB2IFS!$A$1:$A$34,LBB2IFS!$B$1:$B$34)</f>
        <v>Cash_Management</v>
      </c>
      <c r="I243" s="7">
        <f t="shared" si="14"/>
        <v>1</v>
      </c>
      <c r="J243" t="s">
        <v>22597</v>
      </c>
      <c r="K243" s="7" t="s">
        <v>22559</v>
      </c>
      <c r="L243" s="7" t="s">
        <v>22742</v>
      </c>
      <c r="N243" t="s">
        <v>21962</v>
      </c>
    </row>
    <row r="244" spans="1:14">
      <c r="A244" s="7">
        <v>1</v>
      </c>
      <c r="B244" s="7">
        <v>1</v>
      </c>
      <c r="C244" s="7">
        <v>1</v>
      </c>
      <c r="D244" t="s">
        <v>12000</v>
      </c>
      <c r="E244" t="s">
        <v>22175</v>
      </c>
      <c r="F244" t="s">
        <v>22687</v>
      </c>
      <c r="G244" t="s">
        <v>22684</v>
      </c>
      <c r="H244" t="str">
        <f>LOOKUP(F244,LBB2IFS!$A$1:$A$34,LBB2IFS!$B$1:$B$34)</f>
        <v>Cash_Management</v>
      </c>
      <c r="I244" s="7">
        <f t="shared" si="14"/>
        <v>1</v>
      </c>
      <c r="K244" s="7" t="s">
        <v>22559</v>
      </c>
      <c r="L244" s="7" t="s">
        <v>22740</v>
      </c>
      <c r="N244" t="s">
        <v>21962</v>
      </c>
    </row>
    <row r="245" spans="1:14">
      <c r="A245" s="7">
        <v>1</v>
      </c>
      <c r="B245" s="7">
        <v>1</v>
      </c>
      <c r="C245" s="7">
        <v>1</v>
      </c>
      <c r="D245" t="s">
        <v>12063</v>
      </c>
      <c r="E245" t="s">
        <v>22204</v>
      </c>
      <c r="F245" t="s">
        <v>22697</v>
      </c>
      <c r="G245" t="s">
        <v>22684</v>
      </c>
      <c r="H245" t="str">
        <f>LOOKUP(F245,LBB2IFS!$A$1:$A$34,LBB2IFS!$B$1:$B$34)</f>
        <v>Cash_Management</v>
      </c>
      <c r="I245" s="7">
        <f t="shared" si="14"/>
        <v>1</v>
      </c>
      <c r="K245" s="7" t="s">
        <v>22559</v>
      </c>
      <c r="L245" s="7" t="s">
        <v>22742</v>
      </c>
      <c r="N245" t="s">
        <v>21962</v>
      </c>
    </row>
    <row r="246" spans="1:14">
      <c r="A246" s="7">
        <v>0</v>
      </c>
      <c r="B246" s="7">
        <v>1</v>
      </c>
      <c r="C246" s="7">
        <v>1</v>
      </c>
      <c r="D246" t="s">
        <v>12084</v>
      </c>
      <c r="E246" t="s">
        <v>22205</v>
      </c>
      <c r="F246" t="s">
        <v>22697</v>
      </c>
      <c r="G246" t="s">
        <v>22684</v>
      </c>
      <c r="H246" t="str">
        <f>LOOKUP(F246,LBB2IFS!$A$1:$A$34,LBB2IFS!$B$1:$B$34)</f>
        <v>Cash_Management</v>
      </c>
      <c r="I246" s="7">
        <f t="shared" si="14"/>
        <v>1</v>
      </c>
      <c r="N246" t="s">
        <v>21962</v>
      </c>
    </row>
    <row r="247" spans="1:14">
      <c r="A247" s="7">
        <v>0</v>
      </c>
      <c r="B247" s="7">
        <v>1</v>
      </c>
      <c r="C247" s="7">
        <v>1</v>
      </c>
      <c r="D247" t="s">
        <v>12231</v>
      </c>
      <c r="E247" t="s">
        <v>22206</v>
      </c>
      <c r="F247" t="s">
        <v>22697</v>
      </c>
      <c r="G247" t="s">
        <v>22684</v>
      </c>
      <c r="H247" t="str">
        <f>LOOKUP(F247,LBB2IFS!$A$1:$A$34,LBB2IFS!$B$1:$B$34)</f>
        <v>Cash_Management</v>
      </c>
      <c r="I247" s="7">
        <f t="shared" si="14"/>
        <v>1</v>
      </c>
    </row>
    <row r="248" spans="1:14">
      <c r="A248" s="7">
        <v>1</v>
      </c>
      <c r="B248" s="7">
        <v>1</v>
      </c>
      <c r="C248" s="7">
        <v>1</v>
      </c>
      <c r="D248" t="s">
        <v>12374</v>
      </c>
      <c r="E248" t="s">
        <v>22206</v>
      </c>
      <c r="F248" t="s">
        <v>22697</v>
      </c>
      <c r="G248" t="s">
        <v>22684</v>
      </c>
      <c r="H248" t="str">
        <f>LOOKUP(F248,LBB2IFS!$A$1:$A$34,LBB2IFS!$B$1:$B$34)</f>
        <v>Cash_Management</v>
      </c>
      <c r="I248" s="7">
        <f t="shared" si="14"/>
        <v>1</v>
      </c>
      <c r="J248" t="s">
        <v>22476</v>
      </c>
      <c r="N248" t="s">
        <v>21962</v>
      </c>
    </row>
    <row r="249" spans="1:14">
      <c r="A249" s="7">
        <v>1</v>
      </c>
      <c r="B249" s="7">
        <v>1</v>
      </c>
      <c r="C249" s="7">
        <v>1</v>
      </c>
      <c r="D249" t="s">
        <v>12515</v>
      </c>
      <c r="E249" t="s">
        <v>22207</v>
      </c>
      <c r="F249" t="s">
        <v>22697</v>
      </c>
      <c r="G249" t="s">
        <v>22684</v>
      </c>
      <c r="H249" t="str">
        <f>LOOKUP(F249,LBB2IFS!$A$1:$A$34,LBB2IFS!$B$1:$B$34)</f>
        <v>Cash_Management</v>
      </c>
      <c r="I249" s="7">
        <f t="shared" si="14"/>
        <v>1</v>
      </c>
      <c r="N249" t="s">
        <v>21962</v>
      </c>
    </row>
    <row r="250" spans="1:14">
      <c r="A250" s="7">
        <v>1</v>
      </c>
      <c r="B250" s="7">
        <v>1</v>
      </c>
      <c r="C250" s="7">
        <v>1</v>
      </c>
      <c r="D250" t="s">
        <v>12533</v>
      </c>
      <c r="E250" t="s">
        <v>22208</v>
      </c>
      <c r="F250" t="s">
        <v>22712</v>
      </c>
      <c r="G250" t="s">
        <v>22712</v>
      </c>
      <c r="H250" t="str">
        <f>LOOKUP(F250,LBB2IFS!$A$1:$A$34,LBB2IFS!$B$1:$B$34)</f>
        <v>CORE</v>
      </c>
      <c r="I250" s="7">
        <f t="shared" si="14"/>
        <v>1</v>
      </c>
      <c r="J250" t="s">
        <v>22477</v>
      </c>
      <c r="N250" t="s">
        <v>21962</v>
      </c>
    </row>
    <row r="251" spans="1:14">
      <c r="A251" s="7">
        <v>1</v>
      </c>
      <c r="B251" s="7">
        <v>1</v>
      </c>
      <c r="C251" s="7">
        <v>1</v>
      </c>
      <c r="D251" t="s">
        <v>12619</v>
      </c>
      <c r="E251" t="s">
        <v>22209</v>
      </c>
      <c r="F251" t="s">
        <v>22712</v>
      </c>
      <c r="G251" t="s">
        <v>22712</v>
      </c>
      <c r="H251" t="str">
        <f>LOOKUP(F251,LBB2IFS!$A$1:$A$34,LBB2IFS!$B$1:$B$34)</f>
        <v>CORE</v>
      </c>
      <c r="I251" s="7">
        <f t="shared" si="14"/>
        <v>1</v>
      </c>
      <c r="J251" t="s">
        <v>22477</v>
      </c>
      <c r="N251" t="s">
        <v>21962</v>
      </c>
    </row>
    <row r="252" spans="1:14">
      <c r="A252" s="7">
        <v>1</v>
      </c>
      <c r="B252" s="7">
        <v>1</v>
      </c>
      <c r="C252" s="7">
        <v>1</v>
      </c>
      <c r="D252" t="s">
        <v>12647</v>
      </c>
      <c r="E252" t="s">
        <v>22210</v>
      </c>
      <c r="F252" t="s">
        <v>22712</v>
      </c>
      <c r="G252" t="s">
        <v>22712</v>
      </c>
      <c r="H252" t="str">
        <f>LOOKUP(F252,LBB2IFS!$A$1:$A$34,LBB2IFS!$B$1:$B$34)</f>
        <v>CORE</v>
      </c>
      <c r="I252" s="7">
        <f t="shared" si="14"/>
        <v>1</v>
      </c>
      <c r="J252" t="s">
        <v>22477</v>
      </c>
      <c r="N252" t="s">
        <v>21962</v>
      </c>
    </row>
    <row r="253" spans="1:14">
      <c r="A253" s="7">
        <v>1</v>
      </c>
      <c r="B253" s="7">
        <v>1</v>
      </c>
      <c r="C253" s="7">
        <v>1</v>
      </c>
      <c r="D253" t="s">
        <v>12660</v>
      </c>
      <c r="E253" t="s">
        <v>22211</v>
      </c>
      <c r="F253" t="s">
        <v>22712</v>
      </c>
      <c r="G253" t="s">
        <v>22712</v>
      </c>
      <c r="H253" t="str">
        <f>LOOKUP(F253,LBB2IFS!$A$1:$A$34,LBB2IFS!$B$1:$B$34)</f>
        <v>CORE</v>
      </c>
      <c r="I253" s="7">
        <f t="shared" si="14"/>
        <v>1</v>
      </c>
      <c r="J253" t="s">
        <v>22478</v>
      </c>
      <c r="K253" s="7" t="s">
        <v>22559</v>
      </c>
      <c r="L253" s="7" t="s">
        <v>22742</v>
      </c>
      <c r="N253" t="s">
        <v>21962</v>
      </c>
    </row>
    <row r="254" spans="1:14">
      <c r="A254" s="7">
        <v>1</v>
      </c>
      <c r="B254" s="7">
        <v>1</v>
      </c>
      <c r="C254" s="7">
        <v>1</v>
      </c>
      <c r="D254" t="s">
        <v>12672</v>
      </c>
      <c r="E254" t="s">
        <v>22212</v>
      </c>
      <c r="F254" t="s">
        <v>22712</v>
      </c>
      <c r="G254" t="s">
        <v>22712</v>
      </c>
      <c r="H254" t="str">
        <f>LOOKUP(F254,LBB2IFS!$A$1:$A$34,LBB2IFS!$B$1:$B$34)</f>
        <v>CORE</v>
      </c>
      <c r="I254" s="7">
        <f t="shared" si="14"/>
        <v>1</v>
      </c>
      <c r="J254" t="s">
        <v>22550</v>
      </c>
      <c r="N254" t="s">
        <v>21962</v>
      </c>
    </row>
    <row r="255" spans="1:14">
      <c r="A255" s="7">
        <v>1</v>
      </c>
      <c r="B255" s="7">
        <v>1</v>
      </c>
      <c r="C255" s="7">
        <v>1</v>
      </c>
      <c r="D255" t="s">
        <v>12692</v>
      </c>
      <c r="E255" t="s">
        <v>22213</v>
      </c>
      <c r="F255" t="s">
        <v>22712</v>
      </c>
      <c r="G255" t="s">
        <v>22712</v>
      </c>
      <c r="H255" t="str">
        <f>LOOKUP(F255,LBB2IFS!$A$1:$A$34,LBB2IFS!$B$1:$B$34)</f>
        <v>CORE</v>
      </c>
      <c r="I255" s="7">
        <f t="shared" si="14"/>
        <v>1</v>
      </c>
      <c r="J255" t="s">
        <v>22479</v>
      </c>
      <c r="K255" s="7" t="s">
        <v>22559</v>
      </c>
      <c r="L255" s="7" t="s">
        <v>22742</v>
      </c>
      <c r="N255" t="s">
        <v>21962</v>
      </c>
    </row>
    <row r="256" spans="1:14">
      <c r="A256" s="7">
        <v>0</v>
      </c>
      <c r="B256" s="7">
        <v>1</v>
      </c>
      <c r="C256" s="7">
        <v>1</v>
      </c>
      <c r="D256" t="s">
        <v>12707</v>
      </c>
      <c r="E256" t="s">
        <v>22214</v>
      </c>
      <c r="F256" t="s">
        <v>22712</v>
      </c>
      <c r="G256" t="s">
        <v>22712</v>
      </c>
      <c r="H256" t="str">
        <f>LOOKUP(F256,LBB2IFS!$A$1:$A$34,LBB2IFS!$B$1:$B$34)</f>
        <v>CORE</v>
      </c>
      <c r="I256" s="7">
        <f t="shared" si="14"/>
        <v>1</v>
      </c>
      <c r="N256" t="s">
        <v>21962</v>
      </c>
    </row>
    <row r="257" spans="1:14">
      <c r="A257" s="7">
        <v>0</v>
      </c>
      <c r="B257" s="7">
        <v>1</v>
      </c>
      <c r="C257" s="7">
        <v>1</v>
      </c>
      <c r="D257" t="s">
        <v>12726</v>
      </c>
      <c r="E257" t="s">
        <v>22215</v>
      </c>
      <c r="F257" t="s">
        <v>22712</v>
      </c>
      <c r="G257" t="s">
        <v>22712</v>
      </c>
      <c r="H257" t="str">
        <f>LOOKUP(F257,LBB2IFS!$A$1:$A$34,LBB2IFS!$B$1:$B$34)</f>
        <v>CORE</v>
      </c>
      <c r="I257" s="7">
        <f t="shared" si="14"/>
        <v>1</v>
      </c>
    </row>
    <row r="258" spans="1:14">
      <c r="A258" s="7">
        <v>1</v>
      </c>
      <c r="B258" s="7">
        <v>1</v>
      </c>
      <c r="C258" s="7">
        <v>1</v>
      </c>
      <c r="D258" t="s">
        <v>12747</v>
      </c>
      <c r="E258" t="s">
        <v>22216</v>
      </c>
      <c r="F258" t="s">
        <v>22712</v>
      </c>
      <c r="G258" t="s">
        <v>22712</v>
      </c>
      <c r="H258" t="str">
        <f>LOOKUP(F258,LBB2IFS!$A$1:$A$34,LBB2IFS!$B$1:$B$34)</f>
        <v>CORE</v>
      </c>
      <c r="I258" s="7">
        <f t="shared" si="14"/>
        <v>1</v>
      </c>
      <c r="J258" t="s">
        <v>22487</v>
      </c>
      <c r="K258" s="7" t="s">
        <v>22559</v>
      </c>
      <c r="L258" s="7" t="s">
        <v>22742</v>
      </c>
      <c r="N258" t="s">
        <v>21962</v>
      </c>
    </row>
    <row r="259" spans="1:14">
      <c r="A259" s="7">
        <v>1</v>
      </c>
      <c r="B259" s="7">
        <v>1</v>
      </c>
      <c r="C259" s="7">
        <v>1</v>
      </c>
      <c r="D259" t="s">
        <v>12764</v>
      </c>
      <c r="E259" t="s">
        <v>22217</v>
      </c>
      <c r="F259" t="s">
        <v>22674</v>
      </c>
      <c r="G259" t="s">
        <v>22686</v>
      </c>
      <c r="H259" t="str">
        <f>LOOKUP(F259,LBB2IFS!$A$1:$A$34,LBB2IFS!$B$1:$B$34)</f>
        <v>Account_Management</v>
      </c>
      <c r="I259" s="7">
        <f t="shared" si="14"/>
        <v>1</v>
      </c>
      <c r="K259" s="7" t="s">
        <v>22559</v>
      </c>
      <c r="L259" s="7" t="s">
        <v>22742</v>
      </c>
      <c r="N259" t="s">
        <v>21962</v>
      </c>
    </row>
    <row r="260" spans="1:14">
      <c r="A260" s="7">
        <v>1</v>
      </c>
      <c r="B260" s="7">
        <v>1</v>
      </c>
      <c r="C260" s="7">
        <v>1</v>
      </c>
      <c r="D260" t="s">
        <v>12802</v>
      </c>
      <c r="E260" t="s">
        <v>22218</v>
      </c>
      <c r="F260" t="s">
        <v>22712</v>
      </c>
      <c r="G260" t="s">
        <v>22712</v>
      </c>
      <c r="H260" t="str">
        <f>LOOKUP(F260,LBB2IFS!$A$1:$A$34,LBB2IFS!$B$1:$B$34)</f>
        <v>CORE</v>
      </c>
      <c r="I260" s="7">
        <f t="shared" si="14"/>
        <v>1</v>
      </c>
      <c r="J260" t="s">
        <v>22480</v>
      </c>
      <c r="K260" s="7" t="s">
        <v>22559</v>
      </c>
      <c r="L260" s="7" t="s">
        <v>22742</v>
      </c>
      <c r="N260" t="s">
        <v>21962</v>
      </c>
    </row>
    <row r="261" spans="1:14">
      <c r="A261" s="7">
        <v>1</v>
      </c>
      <c r="B261" s="7">
        <v>1</v>
      </c>
      <c r="C261" s="7">
        <v>1</v>
      </c>
      <c r="D261" t="s">
        <v>12811</v>
      </c>
      <c r="E261" t="s">
        <v>22219</v>
      </c>
      <c r="F261" t="s">
        <v>22711</v>
      </c>
      <c r="G261" t="s">
        <v>22712</v>
      </c>
      <c r="H261" t="str">
        <f>LOOKUP(F261,LBB2IFS!$A$1:$A$34,LBB2IFS!$B$1:$B$34)</f>
        <v>CORE</v>
      </c>
      <c r="I261" s="7">
        <f t="shared" si="14"/>
        <v>1</v>
      </c>
      <c r="J261" t="s">
        <v>22593</v>
      </c>
      <c r="N261" t="s">
        <v>21962</v>
      </c>
    </row>
    <row r="262" spans="1:14">
      <c r="A262" s="7">
        <v>1</v>
      </c>
      <c r="B262" s="7">
        <v>1</v>
      </c>
      <c r="C262" s="7">
        <v>1</v>
      </c>
      <c r="D262" t="s">
        <v>12821</v>
      </c>
      <c r="E262" t="s">
        <v>22220</v>
      </c>
      <c r="F262" t="s">
        <v>22711</v>
      </c>
      <c r="G262" t="s">
        <v>22712</v>
      </c>
      <c r="H262" t="str">
        <f>LOOKUP(F262,LBB2IFS!$A$1:$A$34,LBB2IFS!$B$1:$B$34)</f>
        <v>CORE</v>
      </c>
      <c r="I262" s="7">
        <f t="shared" si="14"/>
        <v>1</v>
      </c>
      <c r="J262" t="s">
        <v>22594</v>
      </c>
      <c r="N262" t="s">
        <v>21962</v>
      </c>
    </row>
    <row r="263" spans="1:14">
      <c r="A263" s="7">
        <v>1</v>
      </c>
      <c r="B263" s="7">
        <v>1</v>
      </c>
      <c r="C263" s="7">
        <v>1</v>
      </c>
      <c r="D263" t="s">
        <v>12881</v>
      </c>
      <c r="E263" t="s">
        <v>22221</v>
      </c>
      <c r="F263" t="s">
        <v>22712</v>
      </c>
      <c r="G263" t="s">
        <v>22712</v>
      </c>
      <c r="H263" t="str">
        <f>LOOKUP(F263,LBB2IFS!$A$1:$A$34,LBB2IFS!$B$1:$B$34)</f>
        <v>CORE</v>
      </c>
      <c r="I263" s="7">
        <f t="shared" si="14"/>
        <v>1</v>
      </c>
      <c r="J263" t="s">
        <v>22481</v>
      </c>
      <c r="N263" t="s">
        <v>21962</v>
      </c>
    </row>
    <row r="264" spans="1:14">
      <c r="A264" s="7">
        <v>1</v>
      </c>
      <c r="B264" s="7">
        <v>1</v>
      </c>
      <c r="C264" s="7">
        <v>1</v>
      </c>
      <c r="D264" t="s">
        <v>12888</v>
      </c>
      <c r="E264" t="s">
        <v>22222</v>
      </c>
      <c r="F264" t="s">
        <v>22712</v>
      </c>
      <c r="G264" t="s">
        <v>22712</v>
      </c>
      <c r="H264" t="str">
        <f>LOOKUP(F264,LBB2IFS!$A$1:$A$34,LBB2IFS!$B$1:$B$34)</f>
        <v>CORE</v>
      </c>
      <c r="I264" s="7">
        <f t="shared" si="14"/>
        <v>1</v>
      </c>
      <c r="J264" t="s">
        <v>22482</v>
      </c>
      <c r="N264" t="s">
        <v>21962</v>
      </c>
    </row>
    <row r="265" spans="1:14">
      <c r="A265" s="7">
        <v>0</v>
      </c>
      <c r="B265" s="7">
        <v>1</v>
      </c>
      <c r="C265" s="7">
        <v>1</v>
      </c>
      <c r="D265" t="s">
        <v>12896</v>
      </c>
      <c r="E265" t="s">
        <v>22215</v>
      </c>
      <c r="F265" t="s">
        <v>22712</v>
      </c>
      <c r="G265" t="s">
        <v>22712</v>
      </c>
      <c r="H265" t="str">
        <f>LOOKUP(F265,LBB2IFS!$A$1:$A$34,LBB2IFS!$B$1:$B$34)</f>
        <v>CORE</v>
      </c>
      <c r="I265" s="7">
        <f t="shared" si="14"/>
        <v>1</v>
      </c>
    </row>
    <row r="266" spans="1:14">
      <c r="A266" s="7">
        <v>1</v>
      </c>
      <c r="B266" s="7">
        <v>1</v>
      </c>
      <c r="C266" s="7">
        <v>1</v>
      </c>
      <c r="D266" t="s">
        <v>12916</v>
      </c>
      <c r="E266" t="s">
        <v>22216</v>
      </c>
      <c r="F266" t="s">
        <v>22712</v>
      </c>
      <c r="G266" t="s">
        <v>22712</v>
      </c>
      <c r="H266" t="str">
        <f>LOOKUP(F266,LBB2IFS!$A$1:$A$34,LBB2IFS!$B$1:$B$34)</f>
        <v>CORE</v>
      </c>
      <c r="I266" s="7">
        <f t="shared" si="14"/>
        <v>1</v>
      </c>
      <c r="J266" t="s">
        <v>22551</v>
      </c>
      <c r="N266" t="s">
        <v>21962</v>
      </c>
    </row>
    <row r="267" spans="1:14">
      <c r="A267" s="7">
        <v>1</v>
      </c>
      <c r="B267" s="7">
        <v>1</v>
      </c>
      <c r="C267" s="7">
        <v>1</v>
      </c>
      <c r="D267" t="s">
        <v>12932</v>
      </c>
      <c r="E267" t="s">
        <v>22223</v>
      </c>
      <c r="F267" t="s">
        <v>22711</v>
      </c>
      <c r="G267" t="s">
        <v>22712</v>
      </c>
      <c r="H267" t="str">
        <f>LOOKUP(F267,LBB2IFS!$A$1:$A$34,LBB2IFS!$B$1:$B$34)</f>
        <v>CORE</v>
      </c>
      <c r="I267" s="7">
        <f t="shared" si="14"/>
        <v>1</v>
      </c>
      <c r="J267" t="s">
        <v>22595</v>
      </c>
      <c r="K267" s="7" t="s">
        <v>22559</v>
      </c>
      <c r="L267" s="7" t="s">
        <v>22742</v>
      </c>
      <c r="N267" t="s">
        <v>21962</v>
      </c>
    </row>
    <row r="268" spans="1:14">
      <c r="A268" s="7">
        <v>1</v>
      </c>
      <c r="B268" s="7">
        <v>1</v>
      </c>
      <c r="C268" s="7">
        <v>1</v>
      </c>
      <c r="D268" t="s">
        <v>12950</v>
      </c>
      <c r="E268" t="s">
        <v>22224</v>
      </c>
      <c r="F268" t="s">
        <v>22712</v>
      </c>
      <c r="G268" t="s">
        <v>22712</v>
      </c>
      <c r="H268" t="str">
        <f>LOOKUP(F268,LBB2IFS!$A$1:$A$34,LBB2IFS!$B$1:$B$34)</f>
        <v>CORE</v>
      </c>
      <c r="I268" s="7">
        <f t="shared" si="14"/>
        <v>1</v>
      </c>
      <c r="J268" t="s">
        <v>22486</v>
      </c>
      <c r="N268" t="s">
        <v>21962</v>
      </c>
    </row>
    <row r="269" spans="1:14">
      <c r="A269" s="7">
        <v>1</v>
      </c>
      <c r="B269" s="7">
        <v>1</v>
      </c>
      <c r="C269" s="7">
        <v>1</v>
      </c>
      <c r="D269" t="s">
        <v>12960</v>
      </c>
      <c r="E269" t="s">
        <v>22225</v>
      </c>
      <c r="F269" t="s">
        <v>22685</v>
      </c>
      <c r="G269" t="s">
        <v>22684</v>
      </c>
      <c r="H269" t="str">
        <f>LOOKUP(F269,LBB2IFS!$A$1:$A$34,LBB2IFS!$B$1:$B$34)</f>
        <v>Cash_Management</v>
      </c>
      <c r="I269" s="7">
        <f t="shared" si="14"/>
        <v>1</v>
      </c>
      <c r="J269" t="s">
        <v>22483</v>
      </c>
      <c r="N269" t="s">
        <v>21962</v>
      </c>
    </row>
    <row r="270" spans="1:14">
      <c r="A270" s="7">
        <v>0</v>
      </c>
      <c r="B270" s="7">
        <v>1</v>
      </c>
      <c r="C270" s="7">
        <v>1</v>
      </c>
      <c r="D270" t="s">
        <v>12982</v>
      </c>
      <c r="E270" t="s">
        <v>22226</v>
      </c>
      <c r="F270" t="s">
        <v>22697</v>
      </c>
      <c r="G270" t="s">
        <v>22684</v>
      </c>
      <c r="H270" t="str">
        <f>LOOKUP(F270,LBB2IFS!$A$1:$A$34,LBB2IFS!$B$1:$B$34)</f>
        <v>Cash_Management</v>
      </c>
      <c r="I270" s="7">
        <f t="shared" si="14"/>
        <v>1</v>
      </c>
    </row>
    <row r="271" spans="1:14">
      <c r="A271" s="7">
        <v>1</v>
      </c>
      <c r="B271" s="7">
        <v>1</v>
      </c>
      <c r="C271" s="7">
        <v>1</v>
      </c>
      <c r="D271" t="s">
        <v>13009</v>
      </c>
      <c r="E271" t="s">
        <v>22227</v>
      </c>
      <c r="F271" t="s">
        <v>22697</v>
      </c>
      <c r="G271" t="s">
        <v>22684</v>
      </c>
      <c r="H271" t="str">
        <f>LOOKUP(F271,LBB2IFS!$A$1:$A$34,LBB2IFS!$B$1:$B$34)</f>
        <v>Cash_Management</v>
      </c>
      <c r="I271" s="7">
        <f t="shared" si="14"/>
        <v>1</v>
      </c>
      <c r="J271" t="s">
        <v>22485</v>
      </c>
      <c r="N271" t="s">
        <v>21962</v>
      </c>
    </row>
    <row r="272" spans="1:14">
      <c r="A272" s="7">
        <v>1</v>
      </c>
      <c r="B272" s="7">
        <v>1</v>
      </c>
      <c r="C272" s="7">
        <v>1</v>
      </c>
      <c r="D272" t="s">
        <v>13030</v>
      </c>
      <c r="E272" t="s">
        <v>22228</v>
      </c>
      <c r="F272" t="s">
        <v>22696</v>
      </c>
      <c r="G272" t="s">
        <v>22686</v>
      </c>
      <c r="H272" t="str">
        <f>LOOKUP(F272,LBB2IFS!$A$1:$A$34,LBB2IFS!$B$1:$B$34)</f>
        <v>Account_Management</v>
      </c>
      <c r="I272" s="7">
        <f t="shared" si="14"/>
        <v>1</v>
      </c>
      <c r="J272" t="s">
        <v>22484</v>
      </c>
      <c r="K272" s="7" t="s">
        <v>22559</v>
      </c>
      <c r="L272" s="7" t="s">
        <v>22743</v>
      </c>
      <c r="N272" t="s">
        <v>21962</v>
      </c>
    </row>
    <row r="273" spans="1:14">
      <c r="A273" s="7">
        <v>0</v>
      </c>
      <c r="B273" s="7">
        <v>0</v>
      </c>
      <c r="C273" s="7">
        <v>1</v>
      </c>
      <c r="D273" t="s">
        <v>13053</v>
      </c>
      <c r="E273" t="s">
        <v>22229</v>
      </c>
      <c r="F273" t="s">
        <v>22736</v>
      </c>
      <c r="G273" t="s">
        <v>22736</v>
      </c>
      <c r="H273" t="str">
        <f>LOOKUP(F273,LBB2IFS!$A$1:$A$34,LBB2IFS!$B$1:$B$34)</f>
        <v>Lending</v>
      </c>
      <c r="I273" s="7">
        <f t="shared" si="14"/>
        <v>0</v>
      </c>
      <c r="J273" t="s">
        <v>22517</v>
      </c>
      <c r="K273" s="7" t="s">
        <v>22559</v>
      </c>
      <c r="L273" s="7" t="s">
        <v>22748</v>
      </c>
    </row>
    <row r="274" spans="1:14">
      <c r="A274" s="7">
        <v>1</v>
      </c>
      <c r="B274" s="7">
        <v>1</v>
      </c>
      <c r="C274" s="7">
        <v>1</v>
      </c>
      <c r="D274" t="s">
        <v>13067</v>
      </c>
      <c r="E274" t="s">
        <v>22230</v>
      </c>
      <c r="F274" t="s">
        <v>22698</v>
      </c>
      <c r="G274" t="s">
        <v>22677</v>
      </c>
      <c r="H274" t="str">
        <f>LOOKUP(F274,LBB2IFS!$A$1:$A$34,LBB2IFS!$B$1:$B$34)</f>
        <v>Financial_Markets</v>
      </c>
      <c r="I274" s="7">
        <f t="shared" ref="I274:I286" si="15">IF(G274&lt;&gt;H274,0,1)</f>
        <v>1</v>
      </c>
      <c r="N274" t="s">
        <v>21962</v>
      </c>
    </row>
    <row r="275" spans="1:14">
      <c r="A275" s="7">
        <v>1</v>
      </c>
      <c r="B275" s="7">
        <v>1</v>
      </c>
      <c r="C275" s="7">
        <v>1</v>
      </c>
      <c r="D275" t="s">
        <v>13079</v>
      </c>
      <c r="E275" t="s">
        <v>22231</v>
      </c>
      <c r="F275" t="s">
        <v>22698</v>
      </c>
      <c r="G275" t="s">
        <v>22677</v>
      </c>
      <c r="H275" t="str">
        <f>LOOKUP(F275,LBB2IFS!$A$1:$A$34,LBB2IFS!$B$1:$B$34)</f>
        <v>Financial_Markets</v>
      </c>
      <c r="I275" s="7">
        <f t="shared" si="15"/>
        <v>1</v>
      </c>
      <c r="N275" t="s">
        <v>21962</v>
      </c>
    </row>
    <row r="276" spans="1:14">
      <c r="A276" s="7">
        <v>1</v>
      </c>
      <c r="B276" s="7">
        <v>1</v>
      </c>
      <c r="C276" s="7">
        <v>1</v>
      </c>
      <c r="D276" t="s">
        <v>13094</v>
      </c>
      <c r="E276" t="s">
        <v>22232</v>
      </c>
      <c r="F276" t="s">
        <v>22698</v>
      </c>
      <c r="G276" t="s">
        <v>22677</v>
      </c>
      <c r="H276" t="str">
        <f>LOOKUP(F276,LBB2IFS!$A$1:$A$34,LBB2IFS!$B$1:$B$34)</f>
        <v>Financial_Markets</v>
      </c>
      <c r="I276" s="7">
        <f t="shared" si="15"/>
        <v>1</v>
      </c>
      <c r="J276" t="s">
        <v>22488</v>
      </c>
      <c r="N276" t="s">
        <v>21962</v>
      </c>
    </row>
    <row r="277" spans="1:14">
      <c r="A277" s="7">
        <v>0</v>
      </c>
      <c r="B277" s="7">
        <v>1</v>
      </c>
      <c r="C277" s="7">
        <v>1</v>
      </c>
      <c r="D277" t="s">
        <v>13104</v>
      </c>
      <c r="E277" t="s">
        <v>22233</v>
      </c>
      <c r="F277" t="s">
        <v>22685</v>
      </c>
      <c r="G277" t="s">
        <v>22684</v>
      </c>
      <c r="H277" t="str">
        <f>LOOKUP(F277,LBB2IFS!$A$1:$A$34,LBB2IFS!$B$1:$B$34)</f>
        <v>Cash_Management</v>
      </c>
      <c r="I277" s="7">
        <f t="shared" si="15"/>
        <v>1</v>
      </c>
    </row>
    <row r="278" spans="1:14">
      <c r="A278" s="7">
        <v>1</v>
      </c>
      <c r="B278" s="7">
        <v>1</v>
      </c>
      <c r="C278" s="7">
        <v>1</v>
      </c>
      <c r="D278" t="s">
        <v>13121</v>
      </c>
      <c r="E278" t="s">
        <v>22234</v>
      </c>
      <c r="F278" t="s">
        <v>22685</v>
      </c>
      <c r="G278" t="s">
        <v>22684</v>
      </c>
      <c r="H278" t="str">
        <f>LOOKUP(F278,LBB2IFS!$A$1:$A$34,LBB2IFS!$B$1:$B$34)</f>
        <v>Cash_Management</v>
      </c>
      <c r="I278" s="7">
        <f t="shared" si="15"/>
        <v>1</v>
      </c>
      <c r="J278" t="s">
        <v>22489</v>
      </c>
      <c r="N278" t="s">
        <v>21962</v>
      </c>
    </row>
    <row r="279" spans="1:14">
      <c r="A279" s="7">
        <v>0</v>
      </c>
      <c r="B279" s="7">
        <v>1</v>
      </c>
      <c r="C279" s="7">
        <v>1</v>
      </c>
      <c r="D279" t="s">
        <v>13133</v>
      </c>
      <c r="E279" t="s">
        <v>22235</v>
      </c>
      <c r="F279" t="s">
        <v>22711</v>
      </c>
      <c r="G279" t="s">
        <v>22712</v>
      </c>
      <c r="H279" t="str">
        <f>LOOKUP(F279,LBB2IFS!$A$1:$A$34,LBB2IFS!$B$1:$B$34)</f>
        <v>CORE</v>
      </c>
      <c r="I279" s="7">
        <f t="shared" si="15"/>
        <v>1</v>
      </c>
    </row>
    <row r="280" spans="1:14">
      <c r="A280" s="7">
        <v>1</v>
      </c>
      <c r="B280" s="7">
        <v>1</v>
      </c>
      <c r="C280" s="7">
        <v>1</v>
      </c>
      <c r="D280" t="s">
        <v>13158</v>
      </c>
      <c r="E280" t="s">
        <v>22236</v>
      </c>
      <c r="F280" t="s">
        <v>22685</v>
      </c>
      <c r="G280" t="s">
        <v>22684</v>
      </c>
      <c r="H280" t="str">
        <f>LOOKUP(F280,LBB2IFS!$A$1:$A$34,LBB2IFS!$B$1:$B$34)</f>
        <v>Cash_Management</v>
      </c>
      <c r="I280" s="7">
        <f t="shared" si="15"/>
        <v>1</v>
      </c>
      <c r="J280" t="s">
        <v>22490</v>
      </c>
      <c r="K280" s="7" t="s">
        <v>22559</v>
      </c>
      <c r="L280" s="7" t="s">
        <v>22740</v>
      </c>
      <c r="N280" t="s">
        <v>21962</v>
      </c>
    </row>
    <row r="281" spans="1:14">
      <c r="A281" s="7">
        <v>1</v>
      </c>
      <c r="B281" s="7">
        <v>1</v>
      </c>
      <c r="C281" s="7">
        <v>1</v>
      </c>
      <c r="D281" t="s">
        <v>13283</v>
      </c>
      <c r="E281" t="s">
        <v>22237</v>
      </c>
      <c r="F281" t="s">
        <v>22711</v>
      </c>
      <c r="G281" t="s">
        <v>22712</v>
      </c>
      <c r="H281" t="str">
        <f>LOOKUP(F281,LBB2IFS!$A$1:$A$34,LBB2IFS!$B$1:$B$34)</f>
        <v>CORE</v>
      </c>
      <c r="I281" s="7">
        <f t="shared" si="15"/>
        <v>1</v>
      </c>
      <c r="J281" t="s">
        <v>22518</v>
      </c>
      <c r="K281" s="7" t="s">
        <v>22559</v>
      </c>
      <c r="L281" s="7" t="s">
        <v>22744</v>
      </c>
      <c r="N281" t="s">
        <v>21962</v>
      </c>
    </row>
    <row r="282" spans="1:14">
      <c r="A282" s="7">
        <v>0</v>
      </c>
      <c r="B282" s="7">
        <v>1</v>
      </c>
      <c r="C282" s="7">
        <v>1</v>
      </c>
      <c r="D282" t="s">
        <v>13298</v>
      </c>
      <c r="E282" t="s">
        <v>22238</v>
      </c>
      <c r="F282" t="s">
        <v>22685</v>
      </c>
      <c r="G282" t="s">
        <v>22684</v>
      </c>
      <c r="H282" t="str">
        <f>LOOKUP(F282,LBB2IFS!$A$1:$A$34,LBB2IFS!$B$1:$B$34)</f>
        <v>Cash_Management</v>
      </c>
      <c r="I282" s="7">
        <f t="shared" si="15"/>
        <v>1</v>
      </c>
    </row>
    <row r="283" spans="1:14">
      <c r="A283" s="7">
        <v>1</v>
      </c>
      <c r="B283" s="7">
        <v>1</v>
      </c>
      <c r="C283" s="7">
        <v>1</v>
      </c>
      <c r="D283" t="s">
        <v>13346</v>
      </c>
      <c r="E283" t="s">
        <v>22239</v>
      </c>
      <c r="F283" t="s">
        <v>22685</v>
      </c>
      <c r="G283" t="s">
        <v>22684</v>
      </c>
      <c r="H283" t="str">
        <f>LOOKUP(F283,LBB2IFS!$A$1:$A$34,LBB2IFS!$B$1:$B$34)</f>
        <v>Cash_Management</v>
      </c>
      <c r="I283" s="7">
        <f t="shared" si="15"/>
        <v>1</v>
      </c>
      <c r="J283" t="s">
        <v>22491</v>
      </c>
      <c r="K283" s="7" t="s">
        <v>22559</v>
      </c>
      <c r="L283" s="7" t="s">
        <v>22744</v>
      </c>
      <c r="N283" t="s">
        <v>21962</v>
      </c>
    </row>
    <row r="284" spans="1:14">
      <c r="A284" s="7">
        <v>1</v>
      </c>
      <c r="B284" s="7">
        <v>1</v>
      </c>
      <c r="C284" s="7">
        <v>1</v>
      </c>
      <c r="D284" t="s">
        <v>13397</v>
      </c>
      <c r="E284" t="s">
        <v>22240</v>
      </c>
      <c r="F284" t="s">
        <v>22698</v>
      </c>
      <c r="G284" t="s">
        <v>22677</v>
      </c>
      <c r="H284" t="str">
        <f>LOOKUP(F284,LBB2IFS!$A$1:$A$34,LBB2IFS!$B$1:$B$34)</f>
        <v>Financial_Markets</v>
      </c>
      <c r="I284" s="7">
        <f t="shared" si="15"/>
        <v>1</v>
      </c>
      <c r="J284" t="s">
        <v>22492</v>
      </c>
      <c r="K284" s="7" t="s">
        <v>22559</v>
      </c>
      <c r="L284" s="7" t="s">
        <v>22744</v>
      </c>
      <c r="N284" t="s">
        <v>21962</v>
      </c>
    </row>
    <row r="285" spans="1:14">
      <c r="A285" s="7">
        <v>1</v>
      </c>
      <c r="B285" s="7">
        <v>1</v>
      </c>
      <c r="C285" s="7">
        <v>0</v>
      </c>
      <c r="D285" t="s">
        <v>13411</v>
      </c>
      <c r="E285" t="s">
        <v>22241</v>
      </c>
      <c r="F285" t="s">
        <v>22676</v>
      </c>
      <c r="G285" t="s">
        <v>22676</v>
      </c>
      <c r="H285" t="str">
        <f>LOOKUP(F285,LBB2IFS!$A$1:$A$34,LBB2IFS!$B$1:$B$34)</f>
        <v>General_Ledger</v>
      </c>
      <c r="I285" s="7">
        <f t="shared" si="15"/>
        <v>1</v>
      </c>
    </row>
    <row r="286" spans="1:14">
      <c r="A286" s="7">
        <v>1</v>
      </c>
      <c r="B286" s="7">
        <v>1</v>
      </c>
      <c r="C286" s="7">
        <v>1</v>
      </c>
      <c r="D286" t="s">
        <v>13433</v>
      </c>
      <c r="E286" t="s">
        <v>22242</v>
      </c>
      <c r="F286" t="s">
        <v>22698</v>
      </c>
      <c r="G286" t="s">
        <v>22677</v>
      </c>
      <c r="H286" t="str">
        <f>LOOKUP(F286,LBB2IFS!$A$1:$A$34,LBB2IFS!$B$1:$B$34)</f>
        <v>Financial_Markets</v>
      </c>
      <c r="I286" s="7">
        <f t="shared" si="15"/>
        <v>1</v>
      </c>
      <c r="N286" t="s">
        <v>21962</v>
      </c>
    </row>
    <row r="287" spans="1:14">
      <c r="A287" s="7">
        <v>0</v>
      </c>
      <c r="B287" s="7">
        <v>0</v>
      </c>
      <c r="C287" s="7">
        <v>1</v>
      </c>
      <c r="D287" t="s">
        <v>13444</v>
      </c>
      <c r="E287" t="s">
        <v>22243</v>
      </c>
      <c r="F287" t="s">
        <v>22698</v>
      </c>
      <c r="G287" t="s">
        <v>22736</v>
      </c>
      <c r="H287" t="str">
        <f>LOOKUP(F287,LBB2IFS!$A$1:$A$34,LBB2IFS!$B$1:$B$34)</f>
        <v>Financial_Markets</v>
      </c>
    </row>
    <row r="288" spans="1:14">
      <c r="A288" s="7">
        <v>1</v>
      </c>
      <c r="B288" s="7">
        <v>1</v>
      </c>
      <c r="C288" s="7">
        <v>1</v>
      </c>
      <c r="D288" t="s">
        <v>13456</v>
      </c>
      <c r="E288" t="s">
        <v>22244</v>
      </c>
      <c r="F288" t="s">
        <v>22698</v>
      </c>
      <c r="G288" t="s">
        <v>22677</v>
      </c>
      <c r="H288" t="str">
        <f>LOOKUP(F288,LBB2IFS!$A$1:$A$34,LBB2IFS!$B$1:$B$34)</f>
        <v>Financial_Markets</v>
      </c>
      <c r="I288" s="7">
        <f>IF(G288&lt;&gt;H288,0,1)</f>
        <v>1</v>
      </c>
      <c r="N288" t="s">
        <v>21962</v>
      </c>
    </row>
    <row r="289" spans="1:14">
      <c r="A289" s="7">
        <v>1</v>
      </c>
      <c r="B289" s="7">
        <v>1</v>
      </c>
      <c r="C289" s="7">
        <v>1</v>
      </c>
      <c r="D289" t="s">
        <v>13468</v>
      </c>
      <c r="E289" t="s">
        <v>22245</v>
      </c>
      <c r="F289" t="s">
        <v>22698</v>
      </c>
      <c r="G289" t="s">
        <v>22677</v>
      </c>
      <c r="H289" t="str">
        <f>LOOKUP(F289,LBB2IFS!$A$1:$A$34,LBB2IFS!$B$1:$B$34)</f>
        <v>Financial_Markets</v>
      </c>
      <c r="I289" s="7">
        <f>IF(G289&lt;&gt;H289,0,1)</f>
        <v>1</v>
      </c>
      <c r="N289" t="s">
        <v>21962</v>
      </c>
    </row>
    <row r="290" spans="1:14">
      <c r="A290" s="7">
        <v>0</v>
      </c>
      <c r="B290" s="7">
        <v>1</v>
      </c>
      <c r="C290" s="7">
        <v>1</v>
      </c>
      <c r="D290" t="s">
        <v>13488</v>
      </c>
      <c r="E290" t="s">
        <v>22246</v>
      </c>
      <c r="F290" t="s">
        <v>22685</v>
      </c>
      <c r="G290" t="s">
        <v>22684</v>
      </c>
      <c r="H290" t="str">
        <f>LOOKUP(F290,LBB2IFS!$A$1:$A$34,LBB2IFS!$B$1:$B$34)</f>
        <v>Cash_Management</v>
      </c>
      <c r="I290" s="7">
        <f>IF(G290&lt;&gt;H290,0,1)</f>
        <v>1</v>
      </c>
      <c r="K290" s="7" t="s">
        <v>22559</v>
      </c>
      <c r="L290" s="7" t="s">
        <v>22744</v>
      </c>
    </row>
    <row r="291" spans="1:14">
      <c r="A291" s="7">
        <v>1</v>
      </c>
      <c r="B291" s="7">
        <v>1</v>
      </c>
      <c r="C291" s="7">
        <v>1</v>
      </c>
      <c r="D291" t="s">
        <v>13513</v>
      </c>
      <c r="E291" t="s">
        <v>22247</v>
      </c>
      <c r="F291" t="s">
        <v>22685</v>
      </c>
      <c r="G291" t="s">
        <v>22684</v>
      </c>
      <c r="H291" t="str">
        <f>LOOKUP(F291,LBB2IFS!$A$1:$A$34,LBB2IFS!$B$1:$B$34)</f>
        <v>Cash_Management</v>
      </c>
      <c r="I291" s="7">
        <f>IF(G291&lt;&gt;H291,0,1)</f>
        <v>1</v>
      </c>
      <c r="K291" s="7" t="s">
        <v>22559</v>
      </c>
      <c r="L291" s="7" t="s">
        <v>22743</v>
      </c>
      <c r="N291" t="s">
        <v>21962</v>
      </c>
    </row>
    <row r="292" spans="1:14">
      <c r="A292" s="7">
        <v>1</v>
      </c>
      <c r="B292" s="7">
        <v>1</v>
      </c>
      <c r="C292" s="7">
        <v>1</v>
      </c>
      <c r="D292" t="s">
        <v>13538</v>
      </c>
      <c r="E292" t="s">
        <v>22248</v>
      </c>
      <c r="F292" t="s">
        <v>22698</v>
      </c>
      <c r="G292" t="s">
        <v>22677</v>
      </c>
      <c r="H292" t="str">
        <f>LOOKUP(F292,LBB2IFS!$A$1:$A$34,LBB2IFS!$B$1:$B$34)</f>
        <v>Financial_Markets</v>
      </c>
      <c r="I292" s="7">
        <f>IF(G292&lt;&gt;H292,0,1)</f>
        <v>1</v>
      </c>
      <c r="N292" t="s">
        <v>21962</v>
      </c>
    </row>
    <row r="293" spans="1:14">
      <c r="A293" s="7">
        <v>0</v>
      </c>
      <c r="B293" s="7">
        <v>0</v>
      </c>
      <c r="C293" s="7">
        <v>1</v>
      </c>
      <c r="D293" t="s">
        <v>13556</v>
      </c>
      <c r="E293" t="s">
        <v>22249</v>
      </c>
      <c r="F293" t="s">
        <v>22698</v>
      </c>
      <c r="G293" t="s">
        <v>22736</v>
      </c>
      <c r="H293" t="str">
        <f>LOOKUP(F293,LBB2IFS!$A$1:$A$34,LBB2IFS!$B$1:$B$34)</f>
        <v>Financial_Markets</v>
      </c>
      <c r="J293" t="s">
        <v>22729</v>
      </c>
    </row>
    <row r="294" spans="1:14">
      <c r="A294" s="7">
        <v>1</v>
      </c>
      <c r="B294" s="7">
        <v>1</v>
      </c>
      <c r="C294" s="7">
        <v>1</v>
      </c>
      <c r="D294" t="s">
        <v>13601</v>
      </c>
      <c r="E294" t="s">
        <v>22250</v>
      </c>
      <c r="F294" t="s">
        <v>22698</v>
      </c>
      <c r="G294" t="s">
        <v>22677</v>
      </c>
      <c r="H294" t="str">
        <f>LOOKUP(F294,LBB2IFS!$A$1:$A$34,LBB2IFS!$B$1:$B$34)</f>
        <v>Financial_Markets</v>
      </c>
      <c r="I294" s="7">
        <f t="shared" ref="I294:I317" si="16">IF(G294&lt;&gt;H294,0,1)</f>
        <v>1</v>
      </c>
      <c r="J294" t="s">
        <v>22493</v>
      </c>
      <c r="N294" t="s">
        <v>21962</v>
      </c>
    </row>
    <row r="295" spans="1:14">
      <c r="A295" s="7">
        <v>0</v>
      </c>
      <c r="B295" s="7">
        <v>1</v>
      </c>
      <c r="C295" s="7">
        <v>1</v>
      </c>
      <c r="D295" t="s">
        <v>13633</v>
      </c>
      <c r="E295" t="s">
        <v>22251</v>
      </c>
      <c r="F295" t="s">
        <v>22698</v>
      </c>
      <c r="G295" t="s">
        <v>22677</v>
      </c>
      <c r="H295" t="str">
        <f>LOOKUP(F295,LBB2IFS!$A$1:$A$34,LBB2IFS!$B$1:$B$34)</f>
        <v>Financial_Markets</v>
      </c>
      <c r="I295" s="7">
        <f t="shared" si="16"/>
        <v>1</v>
      </c>
    </row>
    <row r="296" spans="1:14">
      <c r="A296" s="7">
        <v>1</v>
      </c>
      <c r="B296" s="7">
        <v>1</v>
      </c>
      <c r="C296" s="7">
        <v>1</v>
      </c>
      <c r="D296" t="s">
        <v>13720</v>
      </c>
      <c r="E296" t="s">
        <v>22252</v>
      </c>
      <c r="F296" t="s">
        <v>22698</v>
      </c>
      <c r="G296" t="s">
        <v>22677</v>
      </c>
      <c r="H296" t="str">
        <f>LOOKUP(F296,LBB2IFS!$A$1:$A$34,LBB2IFS!$B$1:$B$34)</f>
        <v>Financial_Markets</v>
      </c>
      <c r="I296" s="7">
        <f t="shared" si="16"/>
        <v>1</v>
      </c>
      <c r="N296" t="s">
        <v>21962</v>
      </c>
    </row>
    <row r="297" spans="1:14">
      <c r="A297" s="7">
        <v>1</v>
      </c>
      <c r="B297" s="7">
        <v>1</v>
      </c>
      <c r="C297" s="7">
        <v>1</v>
      </c>
      <c r="D297" t="s">
        <v>13786</v>
      </c>
      <c r="E297" t="s">
        <v>22253</v>
      </c>
      <c r="F297" t="s">
        <v>22698</v>
      </c>
      <c r="G297" t="s">
        <v>22677</v>
      </c>
      <c r="H297" t="str">
        <f>LOOKUP(F297,LBB2IFS!$A$1:$A$34,LBB2IFS!$B$1:$B$34)</f>
        <v>Financial_Markets</v>
      </c>
      <c r="I297" s="7">
        <f t="shared" si="16"/>
        <v>1</v>
      </c>
      <c r="N297" t="s">
        <v>21962</v>
      </c>
    </row>
    <row r="298" spans="1:14">
      <c r="A298" s="7">
        <v>1</v>
      </c>
      <c r="B298" s="7">
        <v>1</v>
      </c>
      <c r="C298" s="7">
        <v>1</v>
      </c>
      <c r="D298" t="s">
        <v>13813</v>
      </c>
      <c r="E298" t="s">
        <v>22254</v>
      </c>
      <c r="F298" t="s">
        <v>22698</v>
      </c>
      <c r="G298" t="s">
        <v>22677</v>
      </c>
      <c r="H298" t="str">
        <f>LOOKUP(F298,LBB2IFS!$A$1:$A$34,LBB2IFS!$B$1:$B$34)</f>
        <v>Financial_Markets</v>
      </c>
      <c r="I298" s="7">
        <f t="shared" si="16"/>
        <v>1</v>
      </c>
      <c r="N298" t="s">
        <v>21962</v>
      </c>
    </row>
    <row r="299" spans="1:14">
      <c r="A299" s="7">
        <v>1</v>
      </c>
      <c r="B299" s="7">
        <v>1</v>
      </c>
      <c r="C299" s="7">
        <v>1</v>
      </c>
      <c r="D299" t="s">
        <v>13859</v>
      </c>
      <c r="E299" t="s">
        <v>22255</v>
      </c>
      <c r="F299" t="s">
        <v>22698</v>
      </c>
      <c r="G299" t="s">
        <v>22677</v>
      </c>
      <c r="H299" t="str">
        <f>LOOKUP(F299,LBB2IFS!$A$1:$A$34,LBB2IFS!$B$1:$B$34)</f>
        <v>Financial_Markets</v>
      </c>
      <c r="I299" s="7">
        <f t="shared" si="16"/>
        <v>1</v>
      </c>
      <c r="N299" t="s">
        <v>21962</v>
      </c>
    </row>
    <row r="300" spans="1:14">
      <c r="A300" s="7">
        <v>1</v>
      </c>
      <c r="B300" s="7">
        <v>1</v>
      </c>
      <c r="C300" s="7">
        <v>1</v>
      </c>
      <c r="D300" t="s">
        <v>13872</v>
      </c>
      <c r="E300" t="s">
        <v>22256</v>
      </c>
      <c r="F300" t="s">
        <v>22698</v>
      </c>
      <c r="G300" t="s">
        <v>22677</v>
      </c>
      <c r="H300" t="str">
        <f>LOOKUP(F300,LBB2IFS!$A$1:$A$34,LBB2IFS!$B$1:$B$34)</f>
        <v>Financial_Markets</v>
      </c>
      <c r="I300" s="7">
        <f t="shared" si="16"/>
        <v>1</v>
      </c>
      <c r="N300" t="s">
        <v>21962</v>
      </c>
    </row>
    <row r="301" spans="1:14">
      <c r="A301" s="7">
        <v>1</v>
      </c>
      <c r="B301" s="7">
        <v>1</v>
      </c>
      <c r="C301" s="7">
        <v>1</v>
      </c>
      <c r="D301" t="s">
        <v>13962</v>
      </c>
      <c r="E301" t="s">
        <v>22257</v>
      </c>
      <c r="F301" t="s">
        <v>22698</v>
      </c>
      <c r="G301" t="s">
        <v>22677</v>
      </c>
      <c r="H301" t="str">
        <f>LOOKUP(F301,LBB2IFS!$A$1:$A$34,LBB2IFS!$B$1:$B$34)</f>
        <v>Financial_Markets</v>
      </c>
      <c r="I301" s="7">
        <f t="shared" si="16"/>
        <v>1</v>
      </c>
      <c r="N301" t="s">
        <v>21962</v>
      </c>
    </row>
    <row r="302" spans="1:14">
      <c r="A302" s="7">
        <v>0</v>
      </c>
      <c r="B302" s="7">
        <v>1</v>
      </c>
      <c r="C302" s="7">
        <v>1</v>
      </c>
      <c r="D302" t="s">
        <v>13976</v>
      </c>
      <c r="E302" t="s">
        <v>22258</v>
      </c>
      <c r="F302" t="s">
        <v>22698</v>
      </c>
      <c r="G302" t="s">
        <v>22677</v>
      </c>
      <c r="H302" t="str">
        <f>LOOKUP(F302,LBB2IFS!$A$1:$A$34,LBB2IFS!$B$1:$B$34)</f>
        <v>Financial_Markets</v>
      </c>
      <c r="I302" s="7">
        <f t="shared" si="16"/>
        <v>1</v>
      </c>
      <c r="K302" s="7" t="s">
        <v>22559</v>
      </c>
      <c r="L302" s="7" t="s">
        <v>22747</v>
      </c>
    </row>
    <row r="303" spans="1:14">
      <c r="A303" s="7">
        <v>1</v>
      </c>
      <c r="B303" s="7">
        <v>1</v>
      </c>
      <c r="C303" s="7">
        <v>1</v>
      </c>
      <c r="D303" t="s">
        <v>14058</v>
      </c>
      <c r="E303" t="s">
        <v>22259</v>
      </c>
      <c r="F303" t="s">
        <v>22698</v>
      </c>
      <c r="G303" t="s">
        <v>22677</v>
      </c>
      <c r="H303" t="str">
        <f>LOOKUP(F303,LBB2IFS!$A$1:$A$34,LBB2IFS!$B$1:$B$34)</f>
        <v>Financial_Markets</v>
      </c>
      <c r="I303" s="7">
        <f t="shared" si="16"/>
        <v>1</v>
      </c>
      <c r="K303" s="7" t="s">
        <v>22559</v>
      </c>
      <c r="L303" s="7" t="s">
        <v>22740</v>
      </c>
      <c r="N303" t="s">
        <v>21962</v>
      </c>
    </row>
    <row r="304" spans="1:14">
      <c r="A304" s="7">
        <v>0</v>
      </c>
      <c r="B304" s="7">
        <v>1</v>
      </c>
      <c r="C304" s="7">
        <v>1</v>
      </c>
      <c r="D304" t="s">
        <v>14141</v>
      </c>
      <c r="E304" t="s">
        <v>22260</v>
      </c>
      <c r="F304" t="s">
        <v>22698</v>
      </c>
      <c r="G304" t="s">
        <v>22677</v>
      </c>
      <c r="H304" t="str">
        <f>LOOKUP(F304,LBB2IFS!$A$1:$A$34,LBB2IFS!$B$1:$B$34)</f>
        <v>Financial_Markets</v>
      </c>
      <c r="I304" s="7">
        <f t="shared" si="16"/>
        <v>1</v>
      </c>
      <c r="N304" t="s">
        <v>21962</v>
      </c>
    </row>
    <row r="305" spans="1:14">
      <c r="A305" s="7">
        <v>1</v>
      </c>
      <c r="B305" s="7">
        <v>1</v>
      </c>
      <c r="C305" s="7">
        <v>1</v>
      </c>
      <c r="D305" t="s">
        <v>14165</v>
      </c>
      <c r="E305" t="s">
        <v>22261</v>
      </c>
      <c r="F305" t="s">
        <v>22698</v>
      </c>
      <c r="G305" t="s">
        <v>22677</v>
      </c>
      <c r="H305" t="str">
        <f>LOOKUP(F305,LBB2IFS!$A$1:$A$34,LBB2IFS!$B$1:$B$34)</f>
        <v>Financial_Markets</v>
      </c>
      <c r="I305" s="7">
        <f t="shared" si="16"/>
        <v>1</v>
      </c>
      <c r="N305" t="s">
        <v>21962</v>
      </c>
    </row>
    <row r="306" spans="1:14">
      <c r="A306" s="7">
        <v>0</v>
      </c>
      <c r="B306" s="7">
        <v>1</v>
      </c>
      <c r="C306" s="7">
        <v>1</v>
      </c>
      <c r="D306" t="s">
        <v>14190</v>
      </c>
      <c r="E306" t="s">
        <v>22262</v>
      </c>
      <c r="F306" t="s">
        <v>22698</v>
      </c>
      <c r="G306" t="s">
        <v>22677</v>
      </c>
      <c r="H306" t="str">
        <f>LOOKUP(F306,LBB2IFS!$A$1:$A$34,LBB2IFS!$B$1:$B$34)</f>
        <v>Financial_Markets</v>
      </c>
      <c r="I306" s="7">
        <f t="shared" si="16"/>
        <v>1</v>
      </c>
      <c r="N306" t="s">
        <v>21962</v>
      </c>
    </row>
    <row r="307" spans="1:14">
      <c r="A307" s="7">
        <v>1</v>
      </c>
      <c r="B307" s="7">
        <v>1</v>
      </c>
      <c r="C307" s="7">
        <v>1</v>
      </c>
      <c r="D307" t="s">
        <v>14237</v>
      </c>
      <c r="E307" t="s">
        <v>22263</v>
      </c>
      <c r="F307" t="s">
        <v>22698</v>
      </c>
      <c r="G307" t="s">
        <v>22677</v>
      </c>
      <c r="H307" t="str">
        <f>LOOKUP(F307,LBB2IFS!$A$1:$A$34,LBB2IFS!$B$1:$B$34)</f>
        <v>Financial_Markets</v>
      </c>
      <c r="I307" s="7">
        <f t="shared" si="16"/>
        <v>1</v>
      </c>
      <c r="N307" t="s">
        <v>21962</v>
      </c>
    </row>
    <row r="308" spans="1:14">
      <c r="A308" s="7">
        <v>1</v>
      </c>
      <c r="B308" s="7">
        <v>1</v>
      </c>
      <c r="C308" s="7">
        <v>1</v>
      </c>
      <c r="D308" t="s">
        <v>14284</v>
      </c>
      <c r="E308" t="s">
        <v>22264</v>
      </c>
      <c r="F308" t="s">
        <v>22698</v>
      </c>
      <c r="G308" t="s">
        <v>22677</v>
      </c>
      <c r="H308" t="str">
        <f>LOOKUP(F308,LBB2IFS!$A$1:$A$34,LBB2IFS!$B$1:$B$34)</f>
        <v>Financial_Markets</v>
      </c>
      <c r="I308" s="7">
        <f t="shared" si="16"/>
        <v>1</v>
      </c>
      <c r="N308" t="s">
        <v>21962</v>
      </c>
    </row>
    <row r="309" spans="1:14">
      <c r="A309" s="7">
        <v>1</v>
      </c>
      <c r="B309" s="7">
        <v>1</v>
      </c>
      <c r="C309" s="7">
        <v>1</v>
      </c>
      <c r="D309" t="s">
        <v>14315</v>
      </c>
      <c r="E309" t="s">
        <v>22265</v>
      </c>
      <c r="F309" t="s">
        <v>22698</v>
      </c>
      <c r="G309" t="s">
        <v>22677</v>
      </c>
      <c r="H309" t="str">
        <f>LOOKUP(F309,LBB2IFS!$A$1:$A$34,LBB2IFS!$B$1:$B$34)</f>
        <v>Financial_Markets</v>
      </c>
      <c r="I309" s="7">
        <f t="shared" si="16"/>
        <v>1</v>
      </c>
      <c r="N309" t="s">
        <v>21962</v>
      </c>
    </row>
    <row r="310" spans="1:14">
      <c r="A310" s="7">
        <v>1</v>
      </c>
      <c r="B310" s="7">
        <v>1</v>
      </c>
      <c r="C310" s="7">
        <v>1</v>
      </c>
      <c r="D310" t="s">
        <v>14328</v>
      </c>
      <c r="E310" t="s">
        <v>22266</v>
      </c>
      <c r="F310" t="s">
        <v>22685</v>
      </c>
      <c r="G310" t="s">
        <v>22684</v>
      </c>
      <c r="H310" t="str">
        <f>LOOKUP(F310,LBB2IFS!$A$1:$A$34,LBB2IFS!$B$1:$B$34)</f>
        <v>Cash_Management</v>
      </c>
      <c r="I310" s="7">
        <f t="shared" si="16"/>
        <v>1</v>
      </c>
      <c r="J310" t="s">
        <v>22494</v>
      </c>
      <c r="N310" t="s">
        <v>21962</v>
      </c>
    </row>
    <row r="311" spans="1:14">
      <c r="A311" s="7">
        <v>1</v>
      </c>
      <c r="B311" s="7">
        <v>1</v>
      </c>
      <c r="C311" s="7">
        <v>1</v>
      </c>
      <c r="D311" t="s">
        <v>14402</v>
      </c>
      <c r="E311" t="s">
        <v>22267</v>
      </c>
      <c r="F311" t="s">
        <v>22698</v>
      </c>
      <c r="G311" t="s">
        <v>22677</v>
      </c>
      <c r="H311" t="str">
        <f>LOOKUP(F311,LBB2IFS!$A$1:$A$34,LBB2IFS!$B$1:$B$34)</f>
        <v>Financial_Markets</v>
      </c>
      <c r="I311" s="7">
        <f t="shared" si="16"/>
        <v>1</v>
      </c>
      <c r="N311" t="s">
        <v>21962</v>
      </c>
    </row>
    <row r="312" spans="1:14">
      <c r="A312" s="7">
        <v>0</v>
      </c>
      <c r="B312" s="7">
        <v>1</v>
      </c>
      <c r="C312" s="7">
        <v>1</v>
      </c>
      <c r="D312" t="s">
        <v>14414</v>
      </c>
      <c r="E312" t="s">
        <v>22268</v>
      </c>
      <c r="F312" t="s">
        <v>22698</v>
      </c>
      <c r="G312" t="s">
        <v>22677</v>
      </c>
      <c r="H312" t="str">
        <f>LOOKUP(F312,LBB2IFS!$A$1:$A$34,LBB2IFS!$B$1:$B$34)</f>
        <v>Financial_Markets</v>
      </c>
      <c r="I312" s="7">
        <f t="shared" si="16"/>
        <v>1</v>
      </c>
      <c r="K312" s="7" t="s">
        <v>22559</v>
      </c>
      <c r="L312" s="7" t="s">
        <v>22747</v>
      </c>
    </row>
    <row r="313" spans="1:14">
      <c r="A313" s="7">
        <v>1</v>
      </c>
      <c r="B313" s="7">
        <v>1</v>
      </c>
      <c r="C313" s="7">
        <v>1</v>
      </c>
      <c r="D313" t="s">
        <v>14542</v>
      </c>
      <c r="E313" t="s">
        <v>22269</v>
      </c>
      <c r="F313" t="s">
        <v>22698</v>
      </c>
      <c r="G313" t="s">
        <v>22677</v>
      </c>
      <c r="H313" t="str">
        <f>LOOKUP(F313,LBB2IFS!$A$1:$A$34,LBB2IFS!$B$1:$B$34)</f>
        <v>Financial_Markets</v>
      </c>
      <c r="I313" s="7">
        <f t="shared" si="16"/>
        <v>1</v>
      </c>
      <c r="K313" s="7" t="s">
        <v>22559</v>
      </c>
      <c r="L313" s="7" t="s">
        <v>22740</v>
      </c>
      <c r="N313" t="s">
        <v>21962</v>
      </c>
    </row>
    <row r="314" spans="1:14">
      <c r="A314" s="7">
        <v>0</v>
      </c>
      <c r="B314" s="7">
        <v>1</v>
      </c>
      <c r="C314" s="7">
        <v>1</v>
      </c>
      <c r="D314" t="s">
        <v>14659</v>
      </c>
      <c r="E314" t="s">
        <v>22270</v>
      </c>
      <c r="F314" t="s">
        <v>22698</v>
      </c>
      <c r="G314" t="s">
        <v>22677</v>
      </c>
      <c r="H314" t="str">
        <f>LOOKUP(F314,LBB2IFS!$A$1:$A$34,LBB2IFS!$B$1:$B$34)</f>
        <v>Financial_Markets</v>
      </c>
      <c r="I314" s="7">
        <f t="shared" si="16"/>
        <v>1</v>
      </c>
    </row>
    <row r="315" spans="1:14">
      <c r="A315" s="7">
        <v>1</v>
      </c>
      <c r="B315" s="7">
        <v>1</v>
      </c>
      <c r="C315" s="7">
        <v>1</v>
      </c>
      <c r="D315" t="s">
        <v>14705</v>
      </c>
      <c r="E315" t="s">
        <v>22271</v>
      </c>
      <c r="F315" t="s">
        <v>22698</v>
      </c>
      <c r="G315" t="s">
        <v>22677</v>
      </c>
      <c r="H315" t="str">
        <f>LOOKUP(F315,LBB2IFS!$A$1:$A$34,LBB2IFS!$B$1:$B$34)</f>
        <v>Financial_Markets</v>
      </c>
      <c r="I315" s="7">
        <f t="shared" si="16"/>
        <v>1</v>
      </c>
      <c r="K315" s="7" t="s">
        <v>22559</v>
      </c>
      <c r="L315" s="7" t="s">
        <v>22742</v>
      </c>
      <c r="N315" t="s">
        <v>21962</v>
      </c>
    </row>
    <row r="316" spans="1:14">
      <c r="A316" s="7">
        <v>1</v>
      </c>
      <c r="B316" s="7">
        <v>1</v>
      </c>
      <c r="C316" s="7">
        <v>1</v>
      </c>
      <c r="D316" t="s">
        <v>14752</v>
      </c>
      <c r="E316" t="s">
        <v>22272</v>
      </c>
      <c r="F316" t="s">
        <v>22698</v>
      </c>
      <c r="G316" t="s">
        <v>22677</v>
      </c>
      <c r="H316" t="str">
        <f>LOOKUP(F316,LBB2IFS!$A$1:$A$34,LBB2IFS!$B$1:$B$34)</f>
        <v>Financial_Markets</v>
      </c>
      <c r="I316" s="7">
        <f t="shared" si="16"/>
        <v>1</v>
      </c>
      <c r="K316" s="7" t="s">
        <v>22559</v>
      </c>
      <c r="L316" s="7" t="s">
        <v>22743</v>
      </c>
      <c r="N316" t="s">
        <v>21962</v>
      </c>
    </row>
    <row r="317" spans="1:14">
      <c r="A317" s="7">
        <v>1</v>
      </c>
      <c r="B317" s="7">
        <v>1</v>
      </c>
      <c r="C317" s="7">
        <v>1</v>
      </c>
      <c r="D317" t="s">
        <v>14942</v>
      </c>
      <c r="E317" t="s">
        <v>22273</v>
      </c>
      <c r="F317" t="s">
        <v>22698</v>
      </c>
      <c r="G317" t="s">
        <v>22677</v>
      </c>
      <c r="H317" t="str">
        <f>LOOKUP(F317,LBB2IFS!$A$1:$A$34,LBB2IFS!$B$1:$B$34)</f>
        <v>Financial_Markets</v>
      </c>
      <c r="I317" s="7">
        <f t="shared" si="16"/>
        <v>1</v>
      </c>
      <c r="J317" t="s">
        <v>22552</v>
      </c>
      <c r="K317" s="7" t="s">
        <v>22559</v>
      </c>
      <c r="L317" s="7" t="s">
        <v>22740</v>
      </c>
      <c r="N317" t="s">
        <v>21962</v>
      </c>
    </row>
    <row r="318" spans="1:14">
      <c r="A318" s="7">
        <v>0</v>
      </c>
      <c r="B318" s="7">
        <v>1</v>
      </c>
      <c r="C318" s="7">
        <v>1</v>
      </c>
      <c r="D318" t="s">
        <v>15043</v>
      </c>
      <c r="E318" t="s">
        <v>22274</v>
      </c>
      <c r="F318" t="s">
        <v>22698</v>
      </c>
      <c r="G318" t="s">
        <v>22677</v>
      </c>
      <c r="H318" t="str">
        <f>LOOKUP(F318,LBB2IFS!$A$1:$A$34,LBB2IFS!$B$1:$B$34)</f>
        <v>Financial_Markets</v>
      </c>
      <c r="K318" s="7" t="s">
        <v>22559</v>
      </c>
      <c r="L318" s="7" t="s">
        <v>22749</v>
      </c>
    </row>
    <row r="319" spans="1:14">
      <c r="A319" s="7">
        <v>0</v>
      </c>
      <c r="B319" s="7">
        <v>0</v>
      </c>
      <c r="C319" s="7">
        <v>1</v>
      </c>
      <c r="D319" t="s">
        <v>15059</v>
      </c>
      <c r="E319" t="s">
        <v>22275</v>
      </c>
      <c r="F319" t="s">
        <v>22698</v>
      </c>
      <c r="G319" t="s">
        <v>22736</v>
      </c>
      <c r="H319" t="str">
        <f>LOOKUP(F319,LBB2IFS!$A$1:$A$34,LBB2IFS!$B$1:$B$34)</f>
        <v>Financial_Markets</v>
      </c>
      <c r="J319" t="s">
        <v>22495</v>
      </c>
      <c r="K319" s="7" t="s">
        <v>22559</v>
      </c>
      <c r="L319" s="7" t="s">
        <v>22743</v>
      </c>
    </row>
    <row r="320" spans="1:14">
      <c r="A320" s="7">
        <v>1</v>
      </c>
      <c r="B320" s="7">
        <v>1</v>
      </c>
      <c r="C320" s="7">
        <v>0</v>
      </c>
      <c r="D320" t="s">
        <v>15070</v>
      </c>
      <c r="E320" t="s">
        <v>22276</v>
      </c>
      <c r="F320" t="s">
        <v>22698</v>
      </c>
      <c r="G320" t="s">
        <v>22677</v>
      </c>
      <c r="H320" t="str">
        <f>LOOKUP(F320,LBB2IFS!$A$1:$A$34,LBB2IFS!$B$1:$B$34)</f>
        <v>Financial_Markets</v>
      </c>
      <c r="I320" s="7">
        <f>IF(G320&lt;&gt;H320,0,1)</f>
        <v>1</v>
      </c>
      <c r="K320" s="7" t="s">
        <v>22559</v>
      </c>
      <c r="L320" s="7" t="s">
        <v>22744</v>
      </c>
    </row>
    <row r="321" spans="1:14">
      <c r="A321" s="7">
        <v>0</v>
      </c>
      <c r="B321" s="7">
        <v>1</v>
      </c>
      <c r="C321" s="7">
        <v>1</v>
      </c>
      <c r="D321" t="s">
        <v>15093</v>
      </c>
      <c r="E321" t="s">
        <v>22277</v>
      </c>
      <c r="F321" t="s">
        <v>22698</v>
      </c>
      <c r="G321" t="s">
        <v>22677</v>
      </c>
      <c r="H321" t="str">
        <f>LOOKUP(F321,LBB2IFS!$A$1:$A$34,LBB2IFS!$B$1:$B$34)</f>
        <v>Financial_Markets</v>
      </c>
      <c r="I321" s="7">
        <f>IF(G321&lt;&gt;H321,0,1)</f>
        <v>1</v>
      </c>
      <c r="J321" t="s">
        <v>22496</v>
      </c>
      <c r="N321" t="s">
        <v>21962</v>
      </c>
    </row>
    <row r="322" spans="1:14">
      <c r="A322" s="7">
        <v>0</v>
      </c>
      <c r="B322" s="7">
        <v>1</v>
      </c>
      <c r="C322" s="7">
        <v>1</v>
      </c>
      <c r="D322" t="s">
        <v>15158</v>
      </c>
      <c r="E322" t="s">
        <v>22278</v>
      </c>
      <c r="F322" t="s">
        <v>22698</v>
      </c>
      <c r="G322" t="s">
        <v>22677</v>
      </c>
      <c r="H322" t="str">
        <f>LOOKUP(F322,LBB2IFS!$A$1:$A$34,LBB2IFS!$B$1:$B$34)</f>
        <v>Financial_Markets</v>
      </c>
      <c r="I322" s="7">
        <f>IF(G322&lt;&gt;H322,0,1)</f>
        <v>1</v>
      </c>
      <c r="J322" t="s">
        <v>22497</v>
      </c>
      <c r="L322" s="7" t="s">
        <v>22740</v>
      </c>
      <c r="N322" t="s">
        <v>21962</v>
      </c>
    </row>
    <row r="323" spans="1:14">
      <c r="A323" s="7">
        <v>1</v>
      </c>
      <c r="B323" s="7">
        <v>1</v>
      </c>
      <c r="C323" s="7">
        <v>0</v>
      </c>
      <c r="D323" t="s">
        <v>15243</v>
      </c>
      <c r="E323" t="s">
        <v>22279</v>
      </c>
      <c r="F323" t="s">
        <v>22698</v>
      </c>
      <c r="G323" t="s">
        <v>22677</v>
      </c>
      <c r="H323" t="str">
        <f>LOOKUP(F323,LBB2IFS!$A$1:$A$34,LBB2IFS!$B$1:$B$34)</f>
        <v>Financial_Markets</v>
      </c>
      <c r="I323" s="7">
        <f>IF(G323&lt;&gt;H323,0,1)</f>
        <v>1</v>
      </c>
    </row>
    <row r="324" spans="1:14">
      <c r="A324" s="7">
        <v>0</v>
      </c>
      <c r="B324" s="7">
        <v>1</v>
      </c>
      <c r="C324" s="7">
        <v>0.5</v>
      </c>
      <c r="D324" t="s">
        <v>15337</v>
      </c>
      <c r="E324" t="s">
        <v>22280</v>
      </c>
      <c r="F324" t="s">
        <v>22698</v>
      </c>
      <c r="G324" t="s">
        <v>22677</v>
      </c>
      <c r="H324" t="str">
        <f>LOOKUP(F324,LBB2IFS!$A$1:$A$34,LBB2IFS!$B$1:$B$34)</f>
        <v>Financial_Markets</v>
      </c>
    </row>
    <row r="325" spans="1:14">
      <c r="A325" s="7">
        <v>0</v>
      </c>
      <c r="B325" s="7">
        <v>1</v>
      </c>
      <c r="C325" s="7">
        <v>0.5</v>
      </c>
      <c r="D325" t="s">
        <v>15442</v>
      </c>
      <c r="E325" t="s">
        <v>22281</v>
      </c>
      <c r="F325" t="s">
        <v>22696</v>
      </c>
      <c r="G325" t="s">
        <v>22686</v>
      </c>
      <c r="H325" t="str">
        <f>LOOKUP(F325,LBB2IFS!$A$1:$A$34,LBB2IFS!$B$1:$B$34)</f>
        <v>Account_Management</v>
      </c>
    </row>
    <row r="326" spans="1:14">
      <c r="A326" s="7">
        <v>0</v>
      </c>
      <c r="B326" s="7">
        <v>1</v>
      </c>
      <c r="C326" s="7">
        <v>1</v>
      </c>
      <c r="D326" t="s">
        <v>15463</v>
      </c>
      <c r="E326" t="s">
        <v>22282</v>
      </c>
      <c r="F326" t="s">
        <v>22696</v>
      </c>
      <c r="G326" t="s">
        <v>22686</v>
      </c>
      <c r="H326" t="str">
        <f>LOOKUP(F326,LBB2IFS!$A$1:$A$34,LBB2IFS!$B$1:$B$34)</f>
        <v>Account_Management</v>
      </c>
      <c r="I326" s="7">
        <f t="shared" ref="I326:I335" si="17">IF(G326&lt;&gt;H326,0,1)</f>
        <v>1</v>
      </c>
    </row>
    <row r="327" spans="1:14">
      <c r="A327" s="7">
        <v>1</v>
      </c>
      <c r="B327" s="7">
        <v>1</v>
      </c>
      <c r="C327" s="7">
        <v>1</v>
      </c>
      <c r="D327" t="s">
        <v>15487</v>
      </c>
      <c r="E327" t="s">
        <v>22283</v>
      </c>
      <c r="F327" t="s">
        <v>22696</v>
      </c>
      <c r="G327" t="s">
        <v>22686</v>
      </c>
      <c r="H327" t="str">
        <f>LOOKUP(F327,LBB2IFS!$A$1:$A$34,LBB2IFS!$B$1:$B$34)</f>
        <v>Account_Management</v>
      </c>
      <c r="I327" s="7">
        <f t="shared" si="17"/>
        <v>1</v>
      </c>
      <c r="J327" t="s">
        <v>22519</v>
      </c>
      <c r="L327" s="7" t="s">
        <v>22744</v>
      </c>
      <c r="M327" t="s">
        <v>22666</v>
      </c>
      <c r="N327" t="s">
        <v>21962</v>
      </c>
    </row>
    <row r="328" spans="1:14">
      <c r="A328" s="7">
        <v>1</v>
      </c>
      <c r="B328" s="7">
        <v>1</v>
      </c>
      <c r="C328" s="7">
        <v>0</v>
      </c>
      <c r="D328" t="s">
        <v>15510</v>
      </c>
      <c r="E328" t="s">
        <v>22284</v>
      </c>
      <c r="F328" t="s">
        <v>22698</v>
      </c>
      <c r="G328" t="s">
        <v>22677</v>
      </c>
      <c r="H328" t="str">
        <f>LOOKUP(F328,LBB2IFS!$A$1:$A$34,LBB2IFS!$B$1:$B$34)</f>
        <v>Financial_Markets</v>
      </c>
      <c r="I328" s="7">
        <f t="shared" si="17"/>
        <v>1</v>
      </c>
      <c r="L328" s="7" t="s">
        <v>22740</v>
      </c>
    </row>
    <row r="329" spans="1:14">
      <c r="A329" s="7">
        <v>1</v>
      </c>
      <c r="B329" s="7">
        <v>1</v>
      </c>
      <c r="C329" s="7">
        <v>0</v>
      </c>
      <c r="D329" t="s">
        <v>15620</v>
      </c>
      <c r="E329" t="s">
        <v>22285</v>
      </c>
      <c r="F329" t="s">
        <v>22698</v>
      </c>
      <c r="G329" t="s">
        <v>22677</v>
      </c>
      <c r="H329" t="str">
        <f>LOOKUP(F329,LBB2IFS!$A$1:$A$34,LBB2IFS!$B$1:$B$34)</f>
        <v>Financial_Markets</v>
      </c>
      <c r="I329" s="7">
        <f t="shared" si="17"/>
        <v>1</v>
      </c>
      <c r="L329" s="7" t="s">
        <v>22740</v>
      </c>
    </row>
    <row r="330" spans="1:14">
      <c r="A330" s="7">
        <v>1</v>
      </c>
      <c r="B330" s="7">
        <v>1</v>
      </c>
      <c r="C330" s="7">
        <v>0</v>
      </c>
      <c r="D330" t="s">
        <v>15752</v>
      </c>
      <c r="E330" t="s">
        <v>22286</v>
      </c>
      <c r="F330" t="s">
        <v>22698</v>
      </c>
      <c r="G330" t="s">
        <v>22677</v>
      </c>
      <c r="H330" t="str">
        <f>LOOKUP(F330,LBB2IFS!$A$1:$A$34,LBB2IFS!$B$1:$B$34)</f>
        <v>Financial_Markets</v>
      </c>
      <c r="I330" s="7">
        <f t="shared" si="17"/>
        <v>1</v>
      </c>
      <c r="L330" s="7" t="s">
        <v>22742</v>
      </c>
    </row>
    <row r="331" spans="1:14">
      <c r="A331" s="7">
        <v>1</v>
      </c>
      <c r="B331" s="7">
        <v>1</v>
      </c>
      <c r="C331" s="7">
        <v>1</v>
      </c>
      <c r="D331" t="s">
        <v>15921</v>
      </c>
      <c r="E331" t="s">
        <v>22287</v>
      </c>
      <c r="F331" t="s">
        <v>22698</v>
      </c>
      <c r="G331" t="s">
        <v>22677</v>
      </c>
      <c r="H331" t="str">
        <f>LOOKUP(F331,LBB2IFS!$A$1:$A$34,LBB2IFS!$B$1:$B$34)</f>
        <v>Financial_Markets</v>
      </c>
      <c r="I331" s="7">
        <f t="shared" si="17"/>
        <v>1</v>
      </c>
      <c r="N331" t="s">
        <v>21962</v>
      </c>
    </row>
    <row r="332" spans="1:14">
      <c r="A332" s="7">
        <v>1</v>
      </c>
      <c r="B332" s="7">
        <v>1</v>
      </c>
      <c r="C332" s="7">
        <v>1</v>
      </c>
      <c r="D332" t="s">
        <v>15934</v>
      </c>
      <c r="E332" t="s">
        <v>22288</v>
      </c>
      <c r="F332" t="s">
        <v>22685</v>
      </c>
      <c r="G332" t="s">
        <v>22684</v>
      </c>
      <c r="H332" t="str">
        <f>LOOKUP(F332,LBB2IFS!$A$1:$A$34,LBB2IFS!$B$1:$B$34)</f>
        <v>Cash_Management</v>
      </c>
      <c r="I332" s="7">
        <f t="shared" si="17"/>
        <v>1</v>
      </c>
      <c r="L332" s="7" t="s">
        <v>22744</v>
      </c>
      <c r="N332" t="s">
        <v>21962</v>
      </c>
    </row>
    <row r="333" spans="1:14">
      <c r="A333" s="7">
        <v>1</v>
      </c>
      <c r="B333" s="7">
        <v>1</v>
      </c>
      <c r="C333" s="7">
        <v>1</v>
      </c>
      <c r="D333" t="s">
        <v>15959</v>
      </c>
      <c r="E333" t="s">
        <v>22289</v>
      </c>
      <c r="F333" t="s">
        <v>22685</v>
      </c>
      <c r="G333" t="s">
        <v>22684</v>
      </c>
      <c r="H333" t="str">
        <f>LOOKUP(F333,LBB2IFS!$A$1:$A$34,LBB2IFS!$B$1:$B$34)</f>
        <v>Cash_Management</v>
      </c>
      <c r="I333" s="7">
        <f t="shared" si="17"/>
        <v>1</v>
      </c>
      <c r="L333" s="7" t="s">
        <v>22743</v>
      </c>
      <c r="N333" t="s">
        <v>21962</v>
      </c>
    </row>
    <row r="334" spans="1:14">
      <c r="A334" s="7">
        <v>0</v>
      </c>
      <c r="B334" s="7">
        <v>1</v>
      </c>
      <c r="C334" s="7">
        <v>1</v>
      </c>
      <c r="D334" t="s">
        <v>15985</v>
      </c>
      <c r="E334" t="s">
        <v>22290</v>
      </c>
      <c r="F334" t="s">
        <v>22698</v>
      </c>
      <c r="G334" t="s">
        <v>22677</v>
      </c>
      <c r="H334" t="str">
        <f>LOOKUP(F334,LBB2IFS!$A$1:$A$34,LBB2IFS!$B$1:$B$34)</f>
        <v>Financial_Markets</v>
      </c>
      <c r="I334" s="7">
        <f t="shared" si="17"/>
        <v>1</v>
      </c>
    </row>
    <row r="335" spans="1:14">
      <c r="A335" s="7">
        <v>1</v>
      </c>
      <c r="B335" s="7">
        <v>1</v>
      </c>
      <c r="C335" s="7">
        <v>1</v>
      </c>
      <c r="D335" t="s">
        <v>16032</v>
      </c>
      <c r="E335" t="s">
        <v>22291</v>
      </c>
      <c r="F335" t="s">
        <v>22698</v>
      </c>
      <c r="G335" t="s">
        <v>22677</v>
      </c>
      <c r="H335" t="str">
        <f>LOOKUP(F335,LBB2IFS!$A$1:$A$34,LBB2IFS!$B$1:$B$34)</f>
        <v>Financial_Markets</v>
      </c>
      <c r="I335" s="7">
        <f t="shared" si="17"/>
        <v>1</v>
      </c>
      <c r="N335" t="s">
        <v>21962</v>
      </c>
    </row>
    <row r="336" spans="1:14">
      <c r="A336" s="7">
        <v>0</v>
      </c>
      <c r="B336" s="7">
        <v>1</v>
      </c>
      <c r="C336" s="7">
        <v>1</v>
      </c>
      <c r="D336" t="s">
        <v>16080</v>
      </c>
      <c r="E336" t="s">
        <v>22292</v>
      </c>
      <c r="F336" t="s">
        <v>22698</v>
      </c>
      <c r="G336" t="s">
        <v>22677</v>
      </c>
      <c r="H336" t="str">
        <f>LOOKUP(F336,LBB2IFS!$A$1:$A$34,LBB2IFS!$B$1:$B$34)</f>
        <v>Financial_Markets</v>
      </c>
      <c r="L336" s="7" t="s">
        <v>22747</v>
      </c>
    </row>
    <row r="337" spans="1:14">
      <c r="A337" s="7">
        <v>0</v>
      </c>
      <c r="B337" s="7">
        <v>1</v>
      </c>
      <c r="C337" s="7">
        <v>1</v>
      </c>
      <c r="D337" t="s">
        <v>16179</v>
      </c>
      <c r="E337" t="s">
        <v>22293</v>
      </c>
      <c r="F337" t="s">
        <v>22698</v>
      </c>
      <c r="G337" t="s">
        <v>22677</v>
      </c>
      <c r="H337" t="str">
        <f>LOOKUP(F337,LBB2IFS!$A$1:$A$34,LBB2IFS!$B$1:$B$34)</f>
        <v>Financial_Markets</v>
      </c>
      <c r="I337" s="7">
        <f t="shared" ref="I337:I372" si="18">IF(G337&lt;&gt;H337,0,1)</f>
        <v>1</v>
      </c>
    </row>
    <row r="338" spans="1:14">
      <c r="A338" s="7">
        <v>1</v>
      </c>
      <c r="B338" s="7">
        <v>1</v>
      </c>
      <c r="C338" s="7">
        <v>1</v>
      </c>
      <c r="D338" t="s">
        <v>16196</v>
      </c>
      <c r="E338" t="s">
        <v>22294</v>
      </c>
      <c r="F338" t="s">
        <v>22698</v>
      </c>
      <c r="G338" t="s">
        <v>22677</v>
      </c>
      <c r="H338" t="str">
        <f>LOOKUP(F338,LBB2IFS!$A$1:$A$34,LBB2IFS!$B$1:$B$34)</f>
        <v>Financial_Markets</v>
      </c>
      <c r="I338" s="7">
        <f t="shared" si="18"/>
        <v>1</v>
      </c>
      <c r="J338" t="s">
        <v>22498</v>
      </c>
      <c r="N338" t="s">
        <v>21962</v>
      </c>
    </row>
    <row r="339" spans="1:14">
      <c r="A339" s="7">
        <v>0</v>
      </c>
      <c r="B339" s="7">
        <v>1</v>
      </c>
      <c r="C339" s="7">
        <v>1</v>
      </c>
      <c r="D339" t="s">
        <v>16208</v>
      </c>
      <c r="E339" t="s">
        <v>22295</v>
      </c>
      <c r="F339" t="s">
        <v>22698</v>
      </c>
      <c r="G339" t="s">
        <v>22677</v>
      </c>
      <c r="H339" t="str">
        <f>LOOKUP(F339,LBB2IFS!$A$1:$A$34,LBB2IFS!$B$1:$B$34)</f>
        <v>Financial_Markets</v>
      </c>
      <c r="I339" s="7">
        <f t="shared" si="18"/>
        <v>1</v>
      </c>
    </row>
    <row r="340" spans="1:14">
      <c r="A340" s="7">
        <v>1</v>
      </c>
      <c r="B340" s="7">
        <v>1</v>
      </c>
      <c r="C340" s="7">
        <v>1</v>
      </c>
      <c r="D340" t="s">
        <v>16225</v>
      </c>
      <c r="E340" t="s">
        <v>22296</v>
      </c>
      <c r="F340" t="s">
        <v>22698</v>
      </c>
      <c r="G340" t="s">
        <v>22677</v>
      </c>
      <c r="H340" t="str">
        <f>LOOKUP(F340,LBB2IFS!$A$1:$A$34,LBB2IFS!$B$1:$B$34)</f>
        <v>Financial_Markets</v>
      </c>
      <c r="I340" s="7">
        <f t="shared" si="18"/>
        <v>1</v>
      </c>
      <c r="J340" t="s">
        <v>22499</v>
      </c>
      <c r="L340" s="7" t="s">
        <v>22742</v>
      </c>
      <c r="N340" t="s">
        <v>21962</v>
      </c>
    </row>
    <row r="341" spans="1:14">
      <c r="A341" s="7">
        <v>1</v>
      </c>
      <c r="B341" s="7">
        <v>0</v>
      </c>
      <c r="C341" s="7">
        <v>1</v>
      </c>
      <c r="D341" t="s">
        <v>16236</v>
      </c>
      <c r="E341" t="s">
        <v>22297</v>
      </c>
      <c r="F341" t="s">
        <v>22698</v>
      </c>
      <c r="G341" t="s">
        <v>22736</v>
      </c>
      <c r="H341" t="str">
        <f>LOOKUP(F341,LBB2IFS!$A$1:$A$34,LBB2IFS!$B$1:$B$34)</f>
        <v>Financial_Markets</v>
      </c>
      <c r="I341" s="7">
        <f t="shared" si="18"/>
        <v>0</v>
      </c>
      <c r="J341" t="s">
        <v>22546</v>
      </c>
      <c r="N341" t="s">
        <v>21962</v>
      </c>
    </row>
    <row r="342" spans="1:14">
      <c r="A342" s="7">
        <v>0</v>
      </c>
      <c r="B342" s="7">
        <v>1</v>
      </c>
      <c r="C342" s="7">
        <v>1</v>
      </c>
      <c r="D342" t="s">
        <v>16253</v>
      </c>
      <c r="E342" t="s">
        <v>22298</v>
      </c>
      <c r="F342" t="s">
        <v>22698</v>
      </c>
      <c r="G342" t="s">
        <v>22677</v>
      </c>
      <c r="H342" t="str">
        <f>LOOKUP(F342,LBB2IFS!$A$1:$A$34,LBB2IFS!$B$1:$B$34)</f>
        <v>Financial_Markets</v>
      </c>
      <c r="I342" s="7">
        <f t="shared" si="18"/>
        <v>1</v>
      </c>
    </row>
    <row r="343" spans="1:14">
      <c r="A343" s="7">
        <v>1</v>
      </c>
      <c r="B343" s="7">
        <v>1</v>
      </c>
      <c r="C343" s="7">
        <v>1</v>
      </c>
      <c r="D343" t="s">
        <v>16269</v>
      </c>
      <c r="E343" t="s">
        <v>22298</v>
      </c>
      <c r="F343" t="s">
        <v>22698</v>
      </c>
      <c r="G343" t="s">
        <v>22677</v>
      </c>
      <c r="H343" t="str">
        <f>LOOKUP(F343,LBB2IFS!$A$1:$A$34,LBB2IFS!$B$1:$B$34)</f>
        <v>Financial_Markets</v>
      </c>
      <c r="I343" s="7">
        <f t="shared" si="18"/>
        <v>1</v>
      </c>
      <c r="N343" t="s">
        <v>21962</v>
      </c>
    </row>
    <row r="344" spans="1:14">
      <c r="A344" s="7">
        <v>0</v>
      </c>
      <c r="B344" s="7">
        <v>1</v>
      </c>
      <c r="C344" s="7">
        <v>1</v>
      </c>
      <c r="D344" t="s">
        <v>16280</v>
      </c>
      <c r="E344" t="s">
        <v>22299</v>
      </c>
      <c r="F344" t="s">
        <v>22698</v>
      </c>
      <c r="G344" t="s">
        <v>22677</v>
      </c>
      <c r="H344" t="str">
        <f>LOOKUP(F344,LBB2IFS!$A$1:$A$34,LBB2IFS!$B$1:$B$34)</f>
        <v>Financial_Markets</v>
      </c>
      <c r="I344" s="7">
        <f t="shared" si="18"/>
        <v>1</v>
      </c>
    </row>
    <row r="345" spans="1:14">
      <c r="A345" s="7">
        <v>1</v>
      </c>
      <c r="B345" s="7">
        <v>1</v>
      </c>
      <c r="C345" s="7">
        <v>1</v>
      </c>
      <c r="D345" t="s">
        <v>16299</v>
      </c>
      <c r="E345" t="s">
        <v>22300</v>
      </c>
      <c r="F345" t="s">
        <v>22698</v>
      </c>
      <c r="G345" t="s">
        <v>22677</v>
      </c>
      <c r="H345" t="str">
        <f>LOOKUP(F345,LBB2IFS!$A$1:$A$34,LBB2IFS!$B$1:$B$34)</f>
        <v>Financial_Markets</v>
      </c>
      <c r="I345" s="7">
        <f t="shared" si="18"/>
        <v>1</v>
      </c>
      <c r="J345" t="s">
        <v>22553</v>
      </c>
      <c r="L345" s="7" t="s">
        <v>22742</v>
      </c>
      <c r="N345" t="s">
        <v>21962</v>
      </c>
    </row>
    <row r="346" spans="1:14">
      <c r="A346" s="7">
        <v>1</v>
      </c>
      <c r="B346" s="7">
        <v>1</v>
      </c>
      <c r="C346" s="7">
        <v>1</v>
      </c>
      <c r="D346" t="s">
        <v>16315</v>
      </c>
      <c r="E346" t="s">
        <v>22301</v>
      </c>
      <c r="F346" t="s">
        <v>22698</v>
      </c>
      <c r="G346" t="s">
        <v>22677</v>
      </c>
      <c r="H346" t="str">
        <f>LOOKUP(F346,LBB2IFS!$A$1:$A$34,LBB2IFS!$B$1:$B$34)</f>
        <v>Financial_Markets</v>
      </c>
      <c r="I346" s="7">
        <f t="shared" si="18"/>
        <v>1</v>
      </c>
      <c r="N346" t="s">
        <v>21962</v>
      </c>
    </row>
    <row r="347" spans="1:14">
      <c r="A347" s="7">
        <v>1</v>
      </c>
      <c r="B347" s="7">
        <v>1</v>
      </c>
      <c r="C347" s="7">
        <v>1</v>
      </c>
      <c r="D347" t="s">
        <v>16342</v>
      </c>
      <c r="E347" t="s">
        <v>22302</v>
      </c>
      <c r="F347" t="s">
        <v>22698</v>
      </c>
      <c r="G347" t="s">
        <v>22677</v>
      </c>
      <c r="H347" t="str">
        <f>LOOKUP(F347,LBB2IFS!$A$1:$A$34,LBB2IFS!$B$1:$B$34)</f>
        <v>Financial_Markets</v>
      </c>
      <c r="I347" s="7">
        <f t="shared" si="18"/>
        <v>1</v>
      </c>
      <c r="N347" t="s">
        <v>21962</v>
      </c>
    </row>
    <row r="348" spans="1:14">
      <c r="A348" s="7">
        <v>0</v>
      </c>
      <c r="B348" s="7">
        <v>1</v>
      </c>
      <c r="C348" s="7">
        <v>1</v>
      </c>
      <c r="D348" t="s">
        <v>16354</v>
      </c>
      <c r="E348" t="s">
        <v>22303</v>
      </c>
      <c r="F348" t="s">
        <v>22698</v>
      </c>
      <c r="G348" t="s">
        <v>22677</v>
      </c>
      <c r="H348" t="str">
        <f>LOOKUP(F348,LBB2IFS!$A$1:$A$34,LBB2IFS!$B$1:$B$34)</f>
        <v>Financial_Markets</v>
      </c>
      <c r="I348" s="7">
        <f t="shared" si="18"/>
        <v>1</v>
      </c>
    </row>
    <row r="349" spans="1:14">
      <c r="A349" s="7">
        <v>1</v>
      </c>
      <c r="B349" s="7">
        <v>1</v>
      </c>
      <c r="C349" s="7">
        <v>1</v>
      </c>
      <c r="D349" t="s">
        <v>16370</v>
      </c>
      <c r="E349" t="s">
        <v>22304</v>
      </c>
      <c r="F349" t="s">
        <v>22698</v>
      </c>
      <c r="G349" t="s">
        <v>22677</v>
      </c>
      <c r="H349" t="str">
        <f>LOOKUP(F349,LBB2IFS!$A$1:$A$34,LBB2IFS!$B$1:$B$34)</f>
        <v>Financial_Markets</v>
      </c>
      <c r="I349" s="7">
        <f t="shared" si="18"/>
        <v>1</v>
      </c>
      <c r="J349" t="s">
        <v>22554</v>
      </c>
      <c r="L349" s="7" t="s">
        <v>22742</v>
      </c>
      <c r="N349" t="s">
        <v>21962</v>
      </c>
    </row>
    <row r="350" spans="1:14">
      <c r="A350" s="7">
        <v>0</v>
      </c>
      <c r="B350" s="7">
        <v>1</v>
      </c>
      <c r="C350" s="7">
        <v>1</v>
      </c>
      <c r="D350" t="s">
        <v>16378</v>
      </c>
      <c r="E350" t="s">
        <v>22305</v>
      </c>
      <c r="F350" t="s">
        <v>22698</v>
      </c>
      <c r="G350" t="s">
        <v>22677</v>
      </c>
      <c r="H350" t="str">
        <f>LOOKUP(F350,LBB2IFS!$A$1:$A$34,LBB2IFS!$B$1:$B$34)</f>
        <v>Financial_Markets</v>
      </c>
      <c r="I350" s="7">
        <f t="shared" si="18"/>
        <v>1</v>
      </c>
      <c r="L350" s="7" t="s">
        <v>22742</v>
      </c>
    </row>
    <row r="351" spans="1:14">
      <c r="A351" s="7">
        <v>1</v>
      </c>
      <c r="B351" s="7">
        <v>1</v>
      </c>
      <c r="C351" s="7">
        <v>1</v>
      </c>
      <c r="D351" t="s">
        <v>16402</v>
      </c>
      <c r="E351" t="s">
        <v>22306</v>
      </c>
      <c r="F351" t="s">
        <v>22698</v>
      </c>
      <c r="G351" t="s">
        <v>22677</v>
      </c>
      <c r="H351" t="str">
        <f>LOOKUP(F351,LBB2IFS!$A$1:$A$34,LBB2IFS!$B$1:$B$34)</f>
        <v>Financial_Markets</v>
      </c>
      <c r="I351" s="7">
        <f t="shared" si="18"/>
        <v>1</v>
      </c>
      <c r="N351" t="s">
        <v>21962</v>
      </c>
    </row>
    <row r="352" spans="1:14">
      <c r="A352" s="7">
        <v>0</v>
      </c>
      <c r="B352" s="7">
        <v>1</v>
      </c>
      <c r="C352" s="7">
        <v>1</v>
      </c>
      <c r="D352" t="s">
        <v>16427</v>
      </c>
      <c r="E352" t="s">
        <v>22307</v>
      </c>
      <c r="F352" t="s">
        <v>22698</v>
      </c>
      <c r="G352" t="s">
        <v>22677</v>
      </c>
      <c r="H352" t="str">
        <f>LOOKUP(F352,LBB2IFS!$A$1:$A$34,LBB2IFS!$B$1:$B$34)</f>
        <v>Financial_Markets</v>
      </c>
      <c r="I352" s="7">
        <f t="shared" si="18"/>
        <v>1</v>
      </c>
    </row>
    <row r="353" spans="1:14">
      <c r="A353" s="7">
        <v>1</v>
      </c>
      <c r="B353" s="7">
        <v>1</v>
      </c>
      <c r="C353" s="7">
        <v>1</v>
      </c>
      <c r="D353" t="s">
        <v>16473</v>
      </c>
      <c r="E353" t="s">
        <v>22308</v>
      </c>
      <c r="F353" t="s">
        <v>22698</v>
      </c>
      <c r="G353" t="s">
        <v>22677</v>
      </c>
      <c r="H353" t="str">
        <f>LOOKUP(F353,LBB2IFS!$A$1:$A$34,LBB2IFS!$B$1:$B$34)</f>
        <v>Financial_Markets</v>
      </c>
      <c r="I353" s="7">
        <f t="shared" si="18"/>
        <v>1</v>
      </c>
      <c r="N353" t="s">
        <v>21962</v>
      </c>
    </row>
    <row r="354" spans="1:14">
      <c r="A354" s="7">
        <v>0</v>
      </c>
      <c r="B354" s="7">
        <v>1</v>
      </c>
      <c r="C354" s="7">
        <v>1</v>
      </c>
      <c r="D354" t="s">
        <v>16520</v>
      </c>
      <c r="E354" t="s">
        <v>22309</v>
      </c>
      <c r="F354" t="s">
        <v>22698</v>
      </c>
      <c r="G354" t="s">
        <v>22677</v>
      </c>
      <c r="H354" t="str">
        <f>LOOKUP(F354,LBB2IFS!$A$1:$A$34,LBB2IFS!$B$1:$B$34)</f>
        <v>Financial_Markets</v>
      </c>
      <c r="I354" s="7">
        <f t="shared" si="18"/>
        <v>1</v>
      </c>
    </row>
    <row r="355" spans="1:14">
      <c r="A355" s="7">
        <v>1</v>
      </c>
      <c r="B355" s="7">
        <v>1</v>
      </c>
      <c r="C355" s="7">
        <v>1</v>
      </c>
      <c r="D355" t="s">
        <v>16595</v>
      </c>
      <c r="E355" t="s">
        <v>22310</v>
      </c>
      <c r="F355" t="s">
        <v>22698</v>
      </c>
      <c r="G355" t="s">
        <v>22677</v>
      </c>
      <c r="H355" t="str">
        <f>LOOKUP(F355,LBB2IFS!$A$1:$A$34,LBB2IFS!$B$1:$B$34)</f>
        <v>Financial_Markets</v>
      </c>
      <c r="I355" s="7">
        <f t="shared" si="18"/>
        <v>1</v>
      </c>
      <c r="N355" t="s">
        <v>21962</v>
      </c>
    </row>
    <row r="356" spans="1:14">
      <c r="A356" s="7">
        <v>1</v>
      </c>
      <c r="B356" s="7">
        <v>1</v>
      </c>
      <c r="C356" s="7">
        <v>0</v>
      </c>
      <c r="D356" t="s">
        <v>16691</v>
      </c>
      <c r="E356" t="s">
        <v>22311</v>
      </c>
      <c r="F356" t="s">
        <v>22698</v>
      </c>
      <c r="G356" t="s">
        <v>22677</v>
      </c>
      <c r="H356" t="str">
        <f>LOOKUP(F356,LBB2IFS!$A$1:$A$34,LBB2IFS!$B$1:$B$34)</f>
        <v>Financial_Markets</v>
      </c>
      <c r="I356" s="7">
        <f t="shared" si="18"/>
        <v>1</v>
      </c>
      <c r="L356" s="7" t="s">
        <v>22742</v>
      </c>
      <c r="M356" t="s">
        <v>22737</v>
      </c>
      <c r="N356" t="s">
        <v>21962</v>
      </c>
    </row>
    <row r="357" spans="1:14">
      <c r="A357" s="7">
        <v>1</v>
      </c>
      <c r="B357" s="7">
        <v>1</v>
      </c>
      <c r="C357" s="7">
        <v>1</v>
      </c>
      <c r="D357" t="s">
        <v>16728</v>
      </c>
      <c r="E357" t="s">
        <v>22312</v>
      </c>
      <c r="F357" t="s">
        <v>22698</v>
      </c>
      <c r="G357" t="s">
        <v>22677</v>
      </c>
      <c r="H357" t="str">
        <f>LOOKUP(F357,LBB2IFS!$A$1:$A$34,LBB2IFS!$B$1:$B$34)</f>
        <v>Financial_Markets</v>
      </c>
      <c r="I357" s="7">
        <f t="shared" si="18"/>
        <v>1</v>
      </c>
      <c r="N357" t="s">
        <v>21962</v>
      </c>
    </row>
    <row r="358" spans="1:14">
      <c r="A358" s="7">
        <v>0</v>
      </c>
      <c r="B358" s="7">
        <v>1</v>
      </c>
      <c r="C358" s="7">
        <v>1</v>
      </c>
      <c r="D358" t="s">
        <v>16841</v>
      </c>
      <c r="E358" t="s">
        <v>22313</v>
      </c>
      <c r="F358" t="s">
        <v>22698</v>
      </c>
      <c r="G358" t="s">
        <v>22677</v>
      </c>
      <c r="H358" t="str">
        <f>LOOKUP(F358,LBB2IFS!$A$1:$A$34,LBB2IFS!$B$1:$B$34)</f>
        <v>Financial_Markets</v>
      </c>
      <c r="I358" s="7">
        <f t="shared" si="18"/>
        <v>1</v>
      </c>
    </row>
    <row r="359" spans="1:14">
      <c r="A359" s="7">
        <v>1</v>
      </c>
      <c r="B359" s="7">
        <v>1</v>
      </c>
      <c r="C359" s="7">
        <v>1</v>
      </c>
      <c r="D359" t="s">
        <v>16859</v>
      </c>
      <c r="E359" t="s">
        <v>22314</v>
      </c>
      <c r="F359" t="s">
        <v>22698</v>
      </c>
      <c r="G359" t="s">
        <v>22677</v>
      </c>
      <c r="H359" t="str">
        <f>LOOKUP(F359,LBB2IFS!$A$1:$A$34,LBB2IFS!$B$1:$B$34)</f>
        <v>Financial_Markets</v>
      </c>
      <c r="I359" s="7">
        <f t="shared" si="18"/>
        <v>1</v>
      </c>
      <c r="J359" t="s">
        <v>22501</v>
      </c>
      <c r="L359" s="7" t="s">
        <v>22742</v>
      </c>
      <c r="N359" t="s">
        <v>21962</v>
      </c>
    </row>
    <row r="360" spans="1:14">
      <c r="A360" s="7">
        <v>0</v>
      </c>
      <c r="B360" s="7">
        <v>1</v>
      </c>
      <c r="C360" s="7">
        <v>1</v>
      </c>
      <c r="D360" t="s">
        <v>16872</v>
      </c>
      <c r="E360" t="s">
        <v>22315</v>
      </c>
      <c r="F360" t="s">
        <v>22698</v>
      </c>
      <c r="G360" t="s">
        <v>22677</v>
      </c>
      <c r="H360" t="str">
        <f>LOOKUP(F360,LBB2IFS!$A$1:$A$34,LBB2IFS!$B$1:$B$34)</f>
        <v>Financial_Markets</v>
      </c>
      <c r="I360" s="7">
        <f t="shared" si="18"/>
        <v>1</v>
      </c>
    </row>
    <row r="361" spans="1:14">
      <c r="A361" s="7">
        <v>1</v>
      </c>
      <c r="B361" s="7">
        <v>1</v>
      </c>
      <c r="C361" s="7">
        <v>1</v>
      </c>
      <c r="D361" t="s">
        <v>16984</v>
      </c>
      <c r="E361" t="s">
        <v>22312</v>
      </c>
      <c r="F361" t="s">
        <v>22698</v>
      </c>
      <c r="G361" t="s">
        <v>22677</v>
      </c>
      <c r="H361" t="str">
        <f>LOOKUP(F361,LBB2IFS!$A$1:$A$34,LBB2IFS!$B$1:$B$34)</f>
        <v>Financial_Markets</v>
      </c>
      <c r="I361" s="7">
        <f t="shared" si="18"/>
        <v>1</v>
      </c>
      <c r="L361" s="7" t="s">
        <v>22740</v>
      </c>
      <c r="N361" t="s">
        <v>21962</v>
      </c>
    </row>
    <row r="362" spans="1:14">
      <c r="A362" s="7">
        <v>0</v>
      </c>
      <c r="B362" s="7">
        <v>1</v>
      </c>
      <c r="C362" s="7">
        <v>1</v>
      </c>
      <c r="D362" t="s">
        <v>17092</v>
      </c>
      <c r="E362" t="s">
        <v>22316</v>
      </c>
      <c r="F362" t="s">
        <v>22698</v>
      </c>
      <c r="G362" t="s">
        <v>22677</v>
      </c>
      <c r="H362" t="str">
        <f>LOOKUP(F362,LBB2IFS!$A$1:$A$34,LBB2IFS!$B$1:$B$34)</f>
        <v>Financial_Markets</v>
      </c>
      <c r="I362" s="7">
        <f t="shared" si="18"/>
        <v>1</v>
      </c>
    </row>
    <row r="363" spans="1:14">
      <c r="A363" s="7">
        <v>1</v>
      </c>
      <c r="B363" s="7">
        <v>1</v>
      </c>
      <c r="C363" s="7">
        <v>1</v>
      </c>
      <c r="D363" t="s">
        <v>17109</v>
      </c>
      <c r="E363" t="s">
        <v>22317</v>
      </c>
      <c r="F363" t="s">
        <v>22698</v>
      </c>
      <c r="G363" t="s">
        <v>22677</v>
      </c>
      <c r="H363" t="str">
        <f>LOOKUP(F363,LBB2IFS!$A$1:$A$34,LBB2IFS!$B$1:$B$34)</f>
        <v>Financial_Markets</v>
      </c>
      <c r="I363" s="7">
        <f t="shared" si="18"/>
        <v>1</v>
      </c>
      <c r="J363" t="s">
        <v>22500</v>
      </c>
      <c r="L363" s="7" t="s">
        <v>22745</v>
      </c>
      <c r="N363" t="s">
        <v>21962</v>
      </c>
    </row>
    <row r="364" spans="1:14">
      <c r="A364" s="7">
        <v>1</v>
      </c>
      <c r="B364" s="7">
        <v>1</v>
      </c>
      <c r="C364" s="7">
        <v>1</v>
      </c>
      <c r="D364" t="s">
        <v>17122</v>
      </c>
      <c r="E364" t="s">
        <v>22318</v>
      </c>
      <c r="F364" t="s">
        <v>22698</v>
      </c>
      <c r="G364" t="s">
        <v>22677</v>
      </c>
      <c r="H364" t="str">
        <f>LOOKUP(F364,LBB2IFS!$A$1:$A$34,LBB2IFS!$B$1:$B$34)</f>
        <v>Financial_Markets</v>
      </c>
      <c r="I364" s="7">
        <f t="shared" si="18"/>
        <v>1</v>
      </c>
      <c r="N364" t="s">
        <v>21962</v>
      </c>
    </row>
    <row r="365" spans="1:14">
      <c r="A365" s="7">
        <v>0</v>
      </c>
      <c r="B365" s="7">
        <v>1</v>
      </c>
      <c r="C365" s="7">
        <v>1</v>
      </c>
      <c r="D365" t="s">
        <v>17133</v>
      </c>
      <c r="E365" t="s">
        <v>22319</v>
      </c>
      <c r="F365" t="s">
        <v>22698</v>
      </c>
      <c r="G365" t="s">
        <v>22677</v>
      </c>
      <c r="H365" t="str">
        <f>LOOKUP(F365,LBB2IFS!$A$1:$A$34,LBB2IFS!$B$1:$B$34)</f>
        <v>Financial_Markets</v>
      </c>
      <c r="I365" s="7">
        <f t="shared" si="18"/>
        <v>1</v>
      </c>
    </row>
    <row r="366" spans="1:14">
      <c r="A366" s="7">
        <v>1</v>
      </c>
      <c r="B366" s="7">
        <v>1</v>
      </c>
      <c r="C366" s="7">
        <v>1</v>
      </c>
      <c r="D366" t="s">
        <v>17158</v>
      </c>
      <c r="E366" t="s">
        <v>22320</v>
      </c>
      <c r="F366" t="s">
        <v>22698</v>
      </c>
      <c r="G366" t="s">
        <v>22677</v>
      </c>
      <c r="H366" t="str">
        <f>LOOKUP(F366,LBB2IFS!$A$1:$A$34,LBB2IFS!$B$1:$B$34)</f>
        <v>Financial_Markets</v>
      </c>
      <c r="I366" s="7">
        <f t="shared" si="18"/>
        <v>1</v>
      </c>
      <c r="J366" t="s">
        <v>22502</v>
      </c>
      <c r="N366" t="s">
        <v>21962</v>
      </c>
    </row>
    <row r="367" spans="1:14">
      <c r="A367" s="7">
        <v>1</v>
      </c>
      <c r="B367" s="7">
        <v>1</v>
      </c>
      <c r="C367" s="7">
        <v>1</v>
      </c>
      <c r="D367" t="s">
        <v>17178</v>
      </c>
      <c r="E367" t="s">
        <v>22321</v>
      </c>
      <c r="F367" t="s">
        <v>22698</v>
      </c>
      <c r="G367" t="s">
        <v>22677</v>
      </c>
      <c r="H367" t="str">
        <f>LOOKUP(F367,LBB2IFS!$A$1:$A$34,LBB2IFS!$B$1:$B$34)</f>
        <v>Financial_Markets</v>
      </c>
      <c r="I367" s="7">
        <f t="shared" si="18"/>
        <v>1</v>
      </c>
      <c r="N367" t="s">
        <v>21962</v>
      </c>
    </row>
    <row r="368" spans="1:14">
      <c r="A368" s="7">
        <v>0</v>
      </c>
      <c r="B368" s="7">
        <v>1</v>
      </c>
      <c r="C368" s="7">
        <v>1</v>
      </c>
      <c r="D368" t="s">
        <v>17192</v>
      </c>
      <c r="E368" t="s">
        <v>22322</v>
      </c>
      <c r="F368" t="s">
        <v>22698</v>
      </c>
      <c r="G368" t="s">
        <v>22677</v>
      </c>
      <c r="H368" t="str">
        <f>LOOKUP(F368,LBB2IFS!$A$1:$A$34,LBB2IFS!$B$1:$B$34)</f>
        <v>Financial_Markets</v>
      </c>
      <c r="I368" s="7">
        <f t="shared" si="18"/>
        <v>1</v>
      </c>
    </row>
    <row r="369" spans="1:14">
      <c r="A369" s="7">
        <v>1</v>
      </c>
      <c r="B369" s="7">
        <v>1</v>
      </c>
      <c r="C369" s="7">
        <v>1</v>
      </c>
      <c r="D369" t="s">
        <v>17218</v>
      </c>
      <c r="E369" t="s">
        <v>22323</v>
      </c>
      <c r="F369" t="s">
        <v>22698</v>
      </c>
      <c r="G369" t="s">
        <v>22677</v>
      </c>
      <c r="H369" t="str">
        <f>LOOKUP(F369,LBB2IFS!$A$1:$A$34,LBB2IFS!$B$1:$B$34)</f>
        <v>Financial_Markets</v>
      </c>
      <c r="I369" s="7">
        <f t="shared" si="18"/>
        <v>1</v>
      </c>
      <c r="N369" t="s">
        <v>21962</v>
      </c>
    </row>
    <row r="370" spans="1:14">
      <c r="A370" s="7">
        <v>0</v>
      </c>
      <c r="B370" s="7">
        <v>1</v>
      </c>
      <c r="C370" s="7">
        <v>1</v>
      </c>
      <c r="D370" t="s">
        <v>17245</v>
      </c>
      <c r="E370" t="s">
        <v>22324</v>
      </c>
      <c r="F370" t="s">
        <v>22698</v>
      </c>
      <c r="G370" t="s">
        <v>22677</v>
      </c>
      <c r="H370" t="str">
        <f>LOOKUP(F370,LBB2IFS!$A$1:$A$34,LBB2IFS!$B$1:$B$34)</f>
        <v>Financial_Markets</v>
      </c>
      <c r="I370" s="7">
        <f t="shared" si="18"/>
        <v>1</v>
      </c>
      <c r="N370" t="s">
        <v>21962</v>
      </c>
    </row>
    <row r="371" spans="1:14">
      <c r="A371" s="7">
        <v>1</v>
      </c>
      <c r="B371" s="7">
        <v>1</v>
      </c>
      <c r="C371" s="7">
        <v>1</v>
      </c>
      <c r="D371" t="s">
        <v>17293</v>
      </c>
      <c r="E371" t="s">
        <v>22325</v>
      </c>
      <c r="F371" t="s">
        <v>22698</v>
      </c>
      <c r="G371" t="s">
        <v>22677</v>
      </c>
      <c r="H371" t="str">
        <f>LOOKUP(F371,LBB2IFS!$A$1:$A$34,LBB2IFS!$B$1:$B$34)</f>
        <v>Financial_Markets</v>
      </c>
      <c r="I371" s="7">
        <f t="shared" si="18"/>
        <v>1</v>
      </c>
      <c r="N371" t="s">
        <v>21962</v>
      </c>
    </row>
    <row r="372" spans="1:14">
      <c r="A372" s="7">
        <v>0</v>
      </c>
      <c r="B372" s="7">
        <v>1</v>
      </c>
      <c r="C372" s="7">
        <v>1</v>
      </c>
      <c r="D372" t="s">
        <v>17342</v>
      </c>
      <c r="E372" t="s">
        <v>22326</v>
      </c>
      <c r="F372" t="s">
        <v>22698</v>
      </c>
      <c r="G372" t="s">
        <v>22677</v>
      </c>
      <c r="H372" t="str">
        <f>LOOKUP(F372,LBB2IFS!$A$1:$A$34,LBB2IFS!$B$1:$B$34)</f>
        <v>Financial_Markets</v>
      </c>
      <c r="I372" s="7">
        <f t="shared" si="18"/>
        <v>1</v>
      </c>
      <c r="L372" s="7" t="s">
        <v>22747</v>
      </c>
    </row>
    <row r="373" spans="1:14">
      <c r="A373" s="7">
        <v>0</v>
      </c>
      <c r="B373" s="7">
        <v>1</v>
      </c>
      <c r="C373" s="7">
        <v>1</v>
      </c>
      <c r="D373" t="s">
        <v>17488</v>
      </c>
      <c r="E373" t="s">
        <v>22327</v>
      </c>
      <c r="F373" t="s">
        <v>22712</v>
      </c>
      <c r="G373" t="s">
        <v>22712</v>
      </c>
      <c r="H373" t="str">
        <f>LOOKUP(F373,LBB2IFS!$A$1:$A$34,LBB2IFS!$B$1:$B$34)</f>
        <v>CORE</v>
      </c>
      <c r="J373" t="s">
        <v>22730</v>
      </c>
      <c r="L373" s="7" t="s">
        <v>22741</v>
      </c>
      <c r="N373" t="s">
        <v>21962</v>
      </c>
    </row>
    <row r="374" spans="1:14">
      <c r="A374" s="7">
        <v>1</v>
      </c>
      <c r="B374" s="7">
        <v>1</v>
      </c>
      <c r="C374" s="7">
        <v>1</v>
      </c>
      <c r="D374" t="s">
        <v>17502</v>
      </c>
      <c r="E374" t="s">
        <v>22328</v>
      </c>
      <c r="F374" t="s">
        <v>22698</v>
      </c>
      <c r="G374" t="s">
        <v>22677</v>
      </c>
      <c r="H374" t="str">
        <f>LOOKUP(F374,LBB2IFS!$A$1:$A$34,LBB2IFS!$B$1:$B$34)</f>
        <v>Financial_Markets</v>
      </c>
      <c r="I374" s="7">
        <f t="shared" ref="I374:I389" si="19">IF(G374&lt;&gt;H374,0,1)</f>
        <v>1</v>
      </c>
      <c r="J374" t="s">
        <v>22503</v>
      </c>
      <c r="N374" t="s">
        <v>21962</v>
      </c>
    </row>
    <row r="375" spans="1:14">
      <c r="A375" s="7">
        <v>0</v>
      </c>
      <c r="B375" s="7">
        <v>1</v>
      </c>
      <c r="C375" s="7">
        <v>1</v>
      </c>
      <c r="D375" t="s">
        <v>17519</v>
      </c>
      <c r="E375" t="s">
        <v>22329</v>
      </c>
      <c r="F375" t="s">
        <v>22713</v>
      </c>
      <c r="G375" t="s">
        <v>21960</v>
      </c>
      <c r="H375" t="str">
        <f>LOOKUP(F375,LBB2IFS!$A$1:$A$34,LBB2IFS!$B$1:$B$34)</f>
        <v>Lending</v>
      </c>
      <c r="I375" s="7">
        <f t="shared" si="19"/>
        <v>1</v>
      </c>
      <c r="L375" s="7" t="s">
        <v>22742</v>
      </c>
    </row>
    <row r="376" spans="1:14">
      <c r="A376" s="7">
        <v>1</v>
      </c>
      <c r="B376" s="7">
        <v>1</v>
      </c>
      <c r="C376" s="7">
        <v>1</v>
      </c>
      <c r="D376" t="s">
        <v>17602</v>
      </c>
      <c r="E376" t="s">
        <v>22330</v>
      </c>
      <c r="F376" t="s">
        <v>22713</v>
      </c>
      <c r="G376" t="s">
        <v>21960</v>
      </c>
      <c r="H376" t="str">
        <f>LOOKUP(F376,LBB2IFS!$A$1:$A$34,LBB2IFS!$B$1:$B$34)</f>
        <v>Lending</v>
      </c>
      <c r="I376" s="7">
        <f t="shared" si="19"/>
        <v>1</v>
      </c>
      <c r="J376" t="s">
        <v>22555</v>
      </c>
      <c r="L376" s="7" t="s">
        <v>22740</v>
      </c>
      <c r="N376" t="s">
        <v>21962</v>
      </c>
    </row>
    <row r="377" spans="1:14">
      <c r="A377" s="7">
        <v>0</v>
      </c>
      <c r="B377" s="7">
        <v>1</v>
      </c>
      <c r="C377" s="7">
        <v>1</v>
      </c>
      <c r="D377" t="s">
        <v>17678</v>
      </c>
      <c r="E377" t="s">
        <v>22331</v>
      </c>
      <c r="F377" t="s">
        <v>22698</v>
      </c>
      <c r="G377" t="s">
        <v>22677</v>
      </c>
      <c r="H377" t="str">
        <f>LOOKUP(F377,LBB2IFS!$A$1:$A$34,LBB2IFS!$B$1:$B$34)</f>
        <v>Financial_Markets</v>
      </c>
      <c r="I377" s="7">
        <f t="shared" si="19"/>
        <v>1</v>
      </c>
      <c r="L377" s="7" t="s">
        <v>22742</v>
      </c>
    </row>
    <row r="378" spans="1:14">
      <c r="A378" s="7">
        <v>1</v>
      </c>
      <c r="B378" s="7">
        <v>1</v>
      </c>
      <c r="C378" s="7">
        <v>1</v>
      </c>
      <c r="D378" t="s">
        <v>17749</v>
      </c>
      <c r="E378" t="s">
        <v>22332</v>
      </c>
      <c r="F378" t="s">
        <v>22698</v>
      </c>
      <c r="G378" t="s">
        <v>22677</v>
      </c>
      <c r="H378" t="str">
        <f>LOOKUP(F378,LBB2IFS!$A$1:$A$34,LBB2IFS!$B$1:$B$34)</f>
        <v>Financial_Markets</v>
      </c>
      <c r="I378" s="7">
        <f t="shared" si="19"/>
        <v>1</v>
      </c>
      <c r="L378" s="7" t="s">
        <v>22743</v>
      </c>
      <c r="N378" t="s">
        <v>21962</v>
      </c>
    </row>
    <row r="379" spans="1:14">
      <c r="A379" s="7">
        <v>1</v>
      </c>
      <c r="B379" s="7">
        <v>1</v>
      </c>
      <c r="C379" s="7">
        <v>1</v>
      </c>
      <c r="D379" t="s">
        <v>17835</v>
      </c>
      <c r="E379" t="s">
        <v>22333</v>
      </c>
      <c r="F379" t="s">
        <v>22685</v>
      </c>
      <c r="G379" t="s">
        <v>22684</v>
      </c>
      <c r="H379" t="str">
        <f>LOOKUP(F379,LBB2IFS!$A$1:$A$34,LBB2IFS!$B$1:$B$34)</f>
        <v>Cash_Management</v>
      </c>
      <c r="I379" s="7">
        <f t="shared" si="19"/>
        <v>1</v>
      </c>
      <c r="N379" t="s">
        <v>21962</v>
      </c>
    </row>
    <row r="380" spans="1:14">
      <c r="A380" s="7">
        <v>1</v>
      </c>
      <c r="B380" s="7">
        <v>1</v>
      </c>
      <c r="C380" s="7">
        <v>1</v>
      </c>
      <c r="D380" t="s">
        <v>17881</v>
      </c>
      <c r="E380" t="s">
        <v>22334</v>
      </c>
      <c r="F380" t="s">
        <v>22685</v>
      </c>
      <c r="G380" t="s">
        <v>22684</v>
      </c>
      <c r="H380" t="str">
        <f>LOOKUP(F380,LBB2IFS!$A$1:$A$34,LBB2IFS!$B$1:$B$34)</f>
        <v>Cash_Management</v>
      </c>
      <c r="I380" s="7">
        <f t="shared" si="19"/>
        <v>1</v>
      </c>
      <c r="J380" t="s">
        <v>22504</v>
      </c>
      <c r="N380" t="s">
        <v>21962</v>
      </c>
    </row>
    <row r="381" spans="1:14">
      <c r="A381" s="7">
        <v>1</v>
      </c>
      <c r="B381" s="7">
        <v>1</v>
      </c>
      <c r="C381" s="7">
        <v>1</v>
      </c>
      <c r="D381" t="s">
        <v>17909</v>
      </c>
      <c r="E381" t="s">
        <v>22335</v>
      </c>
      <c r="F381" t="s">
        <v>22711</v>
      </c>
      <c r="G381" t="s">
        <v>22712</v>
      </c>
      <c r="H381" t="str">
        <f>LOOKUP(F381,LBB2IFS!$A$1:$A$34,LBB2IFS!$B$1:$B$34)</f>
        <v>CORE</v>
      </c>
      <c r="I381" s="7">
        <f t="shared" si="19"/>
        <v>1</v>
      </c>
      <c r="J381" t="s">
        <v>22505</v>
      </c>
      <c r="N381" t="s">
        <v>21962</v>
      </c>
    </row>
    <row r="382" spans="1:14">
      <c r="A382" s="7">
        <v>1</v>
      </c>
      <c r="B382" s="7">
        <v>1</v>
      </c>
      <c r="C382" s="7">
        <v>1</v>
      </c>
      <c r="D382" t="s">
        <v>17920</v>
      </c>
      <c r="E382" t="s">
        <v>22336</v>
      </c>
      <c r="F382" t="s">
        <v>22685</v>
      </c>
      <c r="G382" t="s">
        <v>22684</v>
      </c>
      <c r="H382" t="str">
        <f>LOOKUP(F382,LBB2IFS!$A$1:$A$34,LBB2IFS!$B$1:$B$34)</f>
        <v>Cash_Management</v>
      </c>
      <c r="I382" s="7">
        <f t="shared" si="19"/>
        <v>1</v>
      </c>
      <c r="J382" t="s">
        <v>22598</v>
      </c>
      <c r="N382" t="s">
        <v>21962</v>
      </c>
    </row>
    <row r="383" spans="1:14">
      <c r="A383" s="7">
        <v>1</v>
      </c>
      <c r="B383" s="7">
        <v>1</v>
      </c>
      <c r="C383" s="7">
        <v>1</v>
      </c>
      <c r="D383" t="s">
        <v>17931</v>
      </c>
      <c r="E383" t="s">
        <v>22337</v>
      </c>
      <c r="F383" t="s">
        <v>22698</v>
      </c>
      <c r="G383" t="s">
        <v>22677</v>
      </c>
      <c r="H383" t="str">
        <f>LOOKUP(F383,LBB2IFS!$A$1:$A$34,LBB2IFS!$B$1:$B$34)</f>
        <v>Financial_Markets</v>
      </c>
      <c r="I383" s="7">
        <f t="shared" si="19"/>
        <v>1</v>
      </c>
      <c r="N383" t="s">
        <v>21962</v>
      </c>
    </row>
    <row r="384" spans="1:14">
      <c r="A384" s="7">
        <v>1</v>
      </c>
      <c r="B384" s="7">
        <v>1</v>
      </c>
      <c r="C384" s="7">
        <v>1</v>
      </c>
      <c r="D384" t="s">
        <v>17979</v>
      </c>
      <c r="E384" t="s">
        <v>22338</v>
      </c>
      <c r="F384" t="s">
        <v>22698</v>
      </c>
      <c r="G384" t="s">
        <v>22677</v>
      </c>
      <c r="H384" t="str">
        <f>LOOKUP(F384,LBB2IFS!$A$1:$A$34,LBB2IFS!$B$1:$B$34)</f>
        <v>Financial_Markets</v>
      </c>
      <c r="I384" s="7">
        <f t="shared" si="19"/>
        <v>1</v>
      </c>
      <c r="L384" s="7" t="s">
        <v>22740</v>
      </c>
      <c r="N384" t="s">
        <v>21962</v>
      </c>
    </row>
    <row r="385" spans="1:14">
      <c r="A385" s="7">
        <v>0</v>
      </c>
      <c r="B385" s="7">
        <v>1</v>
      </c>
      <c r="C385" s="7">
        <v>1</v>
      </c>
      <c r="D385" t="s">
        <v>18028</v>
      </c>
      <c r="E385" t="s">
        <v>22339</v>
      </c>
      <c r="F385" t="s">
        <v>22713</v>
      </c>
      <c r="G385" t="s">
        <v>21960</v>
      </c>
      <c r="H385" t="str">
        <f>LOOKUP(F385,LBB2IFS!$A$1:$A$34,LBB2IFS!$B$1:$B$34)</f>
        <v>Lending</v>
      </c>
      <c r="I385" s="7">
        <f t="shared" si="19"/>
        <v>1</v>
      </c>
    </row>
    <row r="386" spans="1:14">
      <c r="A386" s="7">
        <v>1</v>
      </c>
      <c r="B386" s="7">
        <v>1</v>
      </c>
      <c r="C386" s="7">
        <v>1</v>
      </c>
      <c r="D386" t="s">
        <v>18081</v>
      </c>
      <c r="E386" t="s">
        <v>22340</v>
      </c>
      <c r="F386" t="s">
        <v>22713</v>
      </c>
      <c r="G386" t="s">
        <v>21960</v>
      </c>
      <c r="H386" t="str">
        <f>LOOKUP(F386,LBB2IFS!$A$1:$A$34,LBB2IFS!$B$1:$B$34)</f>
        <v>Lending</v>
      </c>
      <c r="I386" s="7">
        <f t="shared" si="19"/>
        <v>1</v>
      </c>
      <c r="J386" t="s">
        <v>22739</v>
      </c>
    </row>
    <row r="387" spans="1:14">
      <c r="A387" s="7">
        <v>1</v>
      </c>
      <c r="B387" s="7">
        <v>1</v>
      </c>
      <c r="C387" s="7">
        <v>1</v>
      </c>
      <c r="D387" t="s">
        <v>18125</v>
      </c>
      <c r="E387" t="s">
        <v>22341</v>
      </c>
      <c r="F387" t="s">
        <v>22713</v>
      </c>
      <c r="G387" t="s">
        <v>21960</v>
      </c>
      <c r="H387" t="str">
        <f>LOOKUP(F387,LBB2IFS!$A$1:$A$34,LBB2IFS!$B$1:$B$34)</f>
        <v>Lending</v>
      </c>
      <c r="I387" s="7">
        <f t="shared" si="19"/>
        <v>1</v>
      </c>
      <c r="L387" s="7" t="s">
        <v>22743</v>
      </c>
    </row>
    <row r="388" spans="1:14">
      <c r="A388" s="7">
        <v>0</v>
      </c>
      <c r="B388" s="7">
        <v>0</v>
      </c>
      <c r="C388" s="7">
        <v>1</v>
      </c>
      <c r="D388" t="s">
        <v>18171</v>
      </c>
      <c r="E388" t="s">
        <v>22342</v>
      </c>
      <c r="F388" t="s">
        <v>22685</v>
      </c>
      <c r="G388" t="s">
        <v>22736</v>
      </c>
      <c r="H388" t="str">
        <f>LOOKUP(F388,LBB2IFS!$A$1:$A$34,LBB2IFS!$B$1:$B$34)</f>
        <v>Cash_Management</v>
      </c>
      <c r="I388" s="7">
        <f t="shared" si="19"/>
        <v>0</v>
      </c>
    </row>
    <row r="389" spans="1:14">
      <c r="A389" s="7">
        <v>1</v>
      </c>
      <c r="B389" s="7">
        <v>1</v>
      </c>
      <c r="C389" s="7">
        <v>1</v>
      </c>
      <c r="D389" t="s">
        <v>18185</v>
      </c>
      <c r="E389" t="s">
        <v>22343</v>
      </c>
      <c r="F389" t="s">
        <v>22685</v>
      </c>
      <c r="G389" t="s">
        <v>22684</v>
      </c>
      <c r="H389" t="str">
        <f>LOOKUP(F389,LBB2IFS!$A$1:$A$34,LBB2IFS!$B$1:$B$34)</f>
        <v>Cash_Management</v>
      </c>
      <c r="I389" s="7">
        <f t="shared" si="19"/>
        <v>1</v>
      </c>
      <c r="J389" t="s">
        <v>22506</v>
      </c>
      <c r="L389" s="7" t="s">
        <v>22742</v>
      </c>
      <c r="N389" t="s">
        <v>21962</v>
      </c>
    </row>
    <row r="390" spans="1:14">
      <c r="A390" s="7">
        <v>0</v>
      </c>
      <c r="B390" s="7">
        <v>1</v>
      </c>
      <c r="C390" s="7">
        <v>0.5</v>
      </c>
      <c r="D390" t="s">
        <v>18196</v>
      </c>
      <c r="E390" t="s">
        <v>22344</v>
      </c>
      <c r="F390" t="s">
        <v>22712</v>
      </c>
      <c r="G390" t="s">
        <v>22712</v>
      </c>
      <c r="H390" t="str">
        <f>LOOKUP(F390,LBB2IFS!$A$1:$A$34,LBB2IFS!$B$1:$B$34)</f>
        <v>CORE</v>
      </c>
      <c r="L390" s="7" t="s">
        <v>22742</v>
      </c>
    </row>
    <row r="391" spans="1:14">
      <c r="A391" s="7">
        <v>0</v>
      </c>
      <c r="B391" s="7">
        <v>1</v>
      </c>
      <c r="C391" s="7">
        <v>1</v>
      </c>
      <c r="D391" t="s">
        <v>18205</v>
      </c>
      <c r="E391" t="s">
        <v>22345</v>
      </c>
      <c r="F391" t="s">
        <v>22698</v>
      </c>
      <c r="G391" t="s">
        <v>22677</v>
      </c>
      <c r="H391" t="str">
        <f>LOOKUP(F391,LBB2IFS!$A$1:$A$34,LBB2IFS!$B$1:$B$34)</f>
        <v>Financial_Markets</v>
      </c>
      <c r="I391" s="7">
        <f t="shared" ref="I391:I406" si="20">IF(G391&lt;&gt;H391,0,1)</f>
        <v>1</v>
      </c>
    </row>
    <row r="392" spans="1:14">
      <c r="A392" s="7">
        <v>1</v>
      </c>
      <c r="B392" s="7">
        <v>1</v>
      </c>
      <c r="C392" s="7">
        <v>1</v>
      </c>
      <c r="D392" t="s">
        <v>18227</v>
      </c>
      <c r="E392" t="s">
        <v>22346</v>
      </c>
      <c r="F392" t="s">
        <v>22698</v>
      </c>
      <c r="G392" t="s">
        <v>22677</v>
      </c>
      <c r="H392" t="str">
        <f>LOOKUP(F392,LBB2IFS!$A$1:$A$34,LBB2IFS!$B$1:$B$34)</f>
        <v>Financial_Markets</v>
      </c>
      <c r="I392" s="7">
        <f t="shared" si="20"/>
        <v>1</v>
      </c>
      <c r="J392" t="s">
        <v>22507</v>
      </c>
      <c r="L392" s="7" t="s">
        <v>22742</v>
      </c>
      <c r="N392" t="s">
        <v>21962</v>
      </c>
    </row>
    <row r="393" spans="1:14">
      <c r="A393" s="7">
        <v>0</v>
      </c>
      <c r="B393" s="7">
        <v>1</v>
      </c>
      <c r="C393" s="7">
        <v>1</v>
      </c>
      <c r="D393" t="s">
        <v>18241</v>
      </c>
      <c r="E393" t="s">
        <v>22347</v>
      </c>
      <c r="F393" t="s">
        <v>22698</v>
      </c>
      <c r="G393" t="s">
        <v>22677</v>
      </c>
      <c r="H393" t="str">
        <f>LOOKUP(F393,LBB2IFS!$A$1:$A$34,LBB2IFS!$B$1:$B$34)</f>
        <v>Financial_Markets</v>
      </c>
      <c r="I393" s="7">
        <f t="shared" si="20"/>
        <v>1</v>
      </c>
      <c r="N393" t="s">
        <v>21962</v>
      </c>
    </row>
    <row r="394" spans="1:14">
      <c r="A394" s="7">
        <v>1</v>
      </c>
      <c r="B394" s="7">
        <v>1</v>
      </c>
      <c r="C394" s="7">
        <v>1</v>
      </c>
      <c r="D394" t="s">
        <v>18263</v>
      </c>
      <c r="E394" t="s">
        <v>22348</v>
      </c>
      <c r="F394" t="s">
        <v>22698</v>
      </c>
      <c r="G394" t="s">
        <v>22677</v>
      </c>
      <c r="H394" t="str">
        <f>LOOKUP(F394,LBB2IFS!$A$1:$A$34,LBB2IFS!$B$1:$B$34)</f>
        <v>Financial_Markets</v>
      </c>
      <c r="I394" s="7">
        <f t="shared" si="20"/>
        <v>1</v>
      </c>
      <c r="L394" s="7" t="s">
        <v>22745</v>
      </c>
      <c r="N394" t="s">
        <v>21962</v>
      </c>
    </row>
    <row r="395" spans="1:14">
      <c r="A395" s="7">
        <v>1</v>
      </c>
      <c r="B395" s="7">
        <v>1</v>
      </c>
      <c r="C395" s="7">
        <v>1</v>
      </c>
      <c r="D395" t="s">
        <v>18277</v>
      </c>
      <c r="E395" t="s">
        <v>22349</v>
      </c>
      <c r="F395" t="s">
        <v>22698</v>
      </c>
      <c r="G395" t="s">
        <v>22677</v>
      </c>
      <c r="H395" t="str">
        <f>LOOKUP(F395,LBB2IFS!$A$1:$A$34,LBB2IFS!$B$1:$B$34)</f>
        <v>Financial_Markets</v>
      </c>
      <c r="I395" s="7">
        <f t="shared" si="20"/>
        <v>1</v>
      </c>
      <c r="N395" t="s">
        <v>21962</v>
      </c>
    </row>
    <row r="396" spans="1:14">
      <c r="A396" s="7">
        <v>0</v>
      </c>
      <c r="B396" s="7">
        <v>1</v>
      </c>
      <c r="C396" s="7">
        <v>1</v>
      </c>
      <c r="D396" t="s">
        <v>18295</v>
      </c>
      <c r="E396" t="s">
        <v>22350</v>
      </c>
      <c r="F396" t="s">
        <v>22712</v>
      </c>
      <c r="G396" t="s">
        <v>22712</v>
      </c>
      <c r="H396" t="str">
        <f>LOOKUP(F396,LBB2IFS!$A$1:$A$34,LBB2IFS!$B$1:$B$34)</f>
        <v>CORE</v>
      </c>
      <c r="I396" s="7">
        <f t="shared" si="20"/>
        <v>1</v>
      </c>
    </row>
    <row r="397" spans="1:14">
      <c r="A397" s="7">
        <v>1</v>
      </c>
      <c r="B397" s="7">
        <v>1</v>
      </c>
      <c r="C397" s="7">
        <v>1</v>
      </c>
      <c r="D397" t="s">
        <v>18336</v>
      </c>
      <c r="E397" t="s">
        <v>22351</v>
      </c>
      <c r="F397" t="s">
        <v>22711</v>
      </c>
      <c r="G397" t="s">
        <v>22712</v>
      </c>
      <c r="H397" t="str">
        <f>LOOKUP(F397,LBB2IFS!$A$1:$A$34,LBB2IFS!$B$1:$B$34)</f>
        <v>CORE</v>
      </c>
      <c r="I397" s="7">
        <f t="shared" si="20"/>
        <v>1</v>
      </c>
      <c r="L397" s="7" t="s">
        <v>22742</v>
      </c>
      <c r="N397" t="s">
        <v>21962</v>
      </c>
    </row>
    <row r="398" spans="1:14">
      <c r="A398" s="7">
        <v>1</v>
      </c>
      <c r="B398" s="7">
        <v>1</v>
      </c>
      <c r="C398" s="7">
        <v>0</v>
      </c>
      <c r="D398" t="s">
        <v>18361</v>
      </c>
      <c r="E398" t="s">
        <v>22352</v>
      </c>
      <c r="F398" t="s">
        <v>22697</v>
      </c>
      <c r="G398" t="s">
        <v>22684</v>
      </c>
      <c r="H398" t="str">
        <f>LOOKUP(F398,LBB2IFS!$A$1:$A$34,LBB2IFS!$B$1:$B$34)</f>
        <v>Cash_Management</v>
      </c>
      <c r="I398" s="7">
        <f t="shared" si="20"/>
        <v>1</v>
      </c>
      <c r="J398" t="s">
        <v>22520</v>
      </c>
      <c r="L398" s="7" t="s">
        <v>22742</v>
      </c>
      <c r="M398" t="s">
        <v>22515</v>
      </c>
      <c r="N398" t="s">
        <v>21962</v>
      </c>
    </row>
    <row r="399" spans="1:14">
      <c r="A399" s="7">
        <v>0</v>
      </c>
      <c r="B399" s="7">
        <v>1</v>
      </c>
      <c r="C399" s="7">
        <v>1</v>
      </c>
      <c r="D399" t="s">
        <v>18374</v>
      </c>
      <c r="E399" t="s">
        <v>22353</v>
      </c>
      <c r="F399" t="s">
        <v>22712</v>
      </c>
      <c r="G399" t="s">
        <v>22712</v>
      </c>
      <c r="H399" t="str">
        <f>LOOKUP(F399,LBB2IFS!$A$1:$A$34,LBB2IFS!$B$1:$B$34)</f>
        <v>CORE</v>
      </c>
      <c r="I399" s="7">
        <f t="shared" si="20"/>
        <v>1</v>
      </c>
    </row>
    <row r="400" spans="1:14">
      <c r="A400" s="7">
        <v>1</v>
      </c>
      <c r="B400" s="7">
        <v>1</v>
      </c>
      <c r="C400" s="7">
        <v>1</v>
      </c>
      <c r="D400" t="s">
        <v>18425</v>
      </c>
      <c r="E400" t="s">
        <v>22354</v>
      </c>
      <c r="F400" t="s">
        <v>22711</v>
      </c>
      <c r="G400" t="s">
        <v>22712</v>
      </c>
      <c r="H400" t="str">
        <f>LOOKUP(F400,LBB2IFS!$A$1:$A$34,LBB2IFS!$B$1:$B$34)</f>
        <v>CORE</v>
      </c>
      <c r="I400" s="7">
        <f t="shared" si="20"/>
        <v>1</v>
      </c>
      <c r="J400" t="s">
        <v>22527</v>
      </c>
      <c r="L400" s="7" t="s">
        <v>22740</v>
      </c>
      <c r="N400" t="s">
        <v>21962</v>
      </c>
    </row>
    <row r="401" spans="1:14">
      <c r="A401" s="7">
        <v>0</v>
      </c>
      <c r="B401" s="7">
        <v>1</v>
      </c>
      <c r="C401" s="7">
        <v>1</v>
      </c>
      <c r="D401" t="s">
        <v>18481</v>
      </c>
      <c r="E401" t="s">
        <v>22355</v>
      </c>
      <c r="F401" t="s">
        <v>22698</v>
      </c>
      <c r="G401" t="s">
        <v>22677</v>
      </c>
      <c r="H401" t="str">
        <f>LOOKUP(F401,LBB2IFS!$A$1:$A$34,LBB2IFS!$B$1:$B$34)</f>
        <v>Financial_Markets</v>
      </c>
      <c r="I401" s="7">
        <f t="shared" si="20"/>
        <v>1</v>
      </c>
    </row>
    <row r="402" spans="1:14">
      <c r="A402" s="7">
        <v>1</v>
      </c>
      <c r="B402" s="7">
        <v>1</v>
      </c>
      <c r="C402" s="7">
        <v>1</v>
      </c>
      <c r="D402" t="s">
        <v>18533</v>
      </c>
      <c r="E402" t="s">
        <v>22356</v>
      </c>
      <c r="F402" t="s">
        <v>22698</v>
      </c>
      <c r="G402" t="s">
        <v>22677</v>
      </c>
      <c r="H402" t="str">
        <f>LOOKUP(F402,LBB2IFS!$A$1:$A$34,LBB2IFS!$B$1:$B$34)</f>
        <v>Financial_Markets</v>
      </c>
      <c r="I402" s="7">
        <f t="shared" si="20"/>
        <v>1</v>
      </c>
      <c r="L402" s="7" t="s">
        <v>22742</v>
      </c>
      <c r="N402" t="s">
        <v>21962</v>
      </c>
    </row>
    <row r="403" spans="1:14">
      <c r="A403" s="7">
        <v>0</v>
      </c>
      <c r="B403" s="7">
        <v>1</v>
      </c>
      <c r="C403" s="7">
        <v>1</v>
      </c>
      <c r="D403" t="s">
        <v>18587</v>
      </c>
      <c r="E403" t="s">
        <v>22357</v>
      </c>
      <c r="F403" t="s">
        <v>22692</v>
      </c>
      <c r="G403" t="s">
        <v>22686</v>
      </c>
      <c r="H403" t="str">
        <f>LOOKUP(F403,LBB2IFS!$A$1:$A$34,LBB2IFS!$B$1:$B$34)</f>
        <v>Account_Management</v>
      </c>
      <c r="I403" s="7">
        <f t="shared" si="20"/>
        <v>1</v>
      </c>
    </row>
    <row r="404" spans="1:14">
      <c r="A404" s="7">
        <v>1</v>
      </c>
      <c r="B404" s="7">
        <v>1</v>
      </c>
      <c r="C404" s="7">
        <v>1</v>
      </c>
      <c r="D404" t="s">
        <v>18604</v>
      </c>
      <c r="E404" t="s">
        <v>22358</v>
      </c>
      <c r="F404" t="s">
        <v>22692</v>
      </c>
      <c r="G404" t="s">
        <v>22686</v>
      </c>
      <c r="H404" t="str">
        <f>LOOKUP(F404,LBB2IFS!$A$1:$A$34,LBB2IFS!$B$1:$B$34)</f>
        <v>Account_Management</v>
      </c>
      <c r="I404" s="7">
        <f t="shared" si="20"/>
        <v>1</v>
      </c>
      <c r="J404" t="s">
        <v>22508</v>
      </c>
      <c r="L404" s="7" t="s">
        <v>22740</v>
      </c>
      <c r="N404" t="s">
        <v>21962</v>
      </c>
    </row>
    <row r="405" spans="1:14">
      <c r="A405" s="7">
        <v>0</v>
      </c>
      <c r="B405" s="7">
        <v>0</v>
      </c>
      <c r="C405" s="7">
        <v>1</v>
      </c>
      <c r="D405" t="s">
        <v>18615</v>
      </c>
      <c r="E405" t="s">
        <v>22359</v>
      </c>
      <c r="F405" t="s">
        <v>22736</v>
      </c>
      <c r="G405" t="s">
        <v>22736</v>
      </c>
      <c r="H405" t="str">
        <f>LOOKUP(F405,LBB2IFS!$A$1:$A$34,LBB2IFS!$B$1:$B$34)</f>
        <v>Lending</v>
      </c>
      <c r="I405" s="7">
        <f t="shared" si="20"/>
        <v>0</v>
      </c>
    </row>
    <row r="406" spans="1:14">
      <c r="A406" s="7">
        <v>0</v>
      </c>
      <c r="B406" s="7">
        <v>0</v>
      </c>
      <c r="C406" s="7">
        <v>1</v>
      </c>
      <c r="D406" t="s">
        <v>18629</v>
      </c>
      <c r="E406" t="s">
        <v>22031</v>
      </c>
      <c r="F406" t="s">
        <v>22736</v>
      </c>
      <c r="G406" t="s">
        <v>22736</v>
      </c>
      <c r="H406" t="str">
        <f>LOOKUP(F406,LBB2IFS!$A$1:$A$34,LBB2IFS!$B$1:$B$34)</f>
        <v>Lending</v>
      </c>
      <c r="I406" s="7">
        <f t="shared" si="20"/>
        <v>0</v>
      </c>
    </row>
    <row r="407" spans="1:14">
      <c r="A407" s="7">
        <v>0</v>
      </c>
      <c r="B407" s="7">
        <v>1</v>
      </c>
      <c r="C407" s="7">
        <v>1</v>
      </c>
      <c r="D407" t="s">
        <v>18636</v>
      </c>
      <c r="E407" t="s">
        <v>22360</v>
      </c>
      <c r="F407" t="s">
        <v>22692</v>
      </c>
      <c r="G407" t="s">
        <v>22686</v>
      </c>
      <c r="H407" t="str">
        <f>LOOKUP(F407,LBB2IFS!$A$1:$A$34,LBB2IFS!$B$1:$B$34)</f>
        <v>Account_Management</v>
      </c>
      <c r="I407" s="7">
        <f t="shared" ref="I407:I443" si="21">IF(G407&lt;&gt;H407,0,1)</f>
        <v>1</v>
      </c>
      <c r="L407" s="7" t="s">
        <v>22742</v>
      </c>
    </row>
    <row r="408" spans="1:14">
      <c r="A408" s="7">
        <v>1</v>
      </c>
      <c r="B408" s="7">
        <v>1</v>
      </c>
      <c r="C408" s="7">
        <v>1</v>
      </c>
      <c r="D408" t="s">
        <v>18696</v>
      </c>
      <c r="E408" t="s">
        <v>22361</v>
      </c>
      <c r="F408" t="s">
        <v>22692</v>
      </c>
      <c r="G408" t="s">
        <v>22686</v>
      </c>
      <c r="H408" t="str">
        <f>LOOKUP(F408,LBB2IFS!$A$1:$A$34,LBB2IFS!$B$1:$B$34)</f>
        <v>Account_Management</v>
      </c>
      <c r="I408" s="7">
        <f t="shared" si="21"/>
        <v>1</v>
      </c>
      <c r="J408" t="s">
        <v>22562</v>
      </c>
      <c r="L408" s="7" t="s">
        <v>22740</v>
      </c>
      <c r="N408" t="s">
        <v>21962</v>
      </c>
    </row>
    <row r="409" spans="1:14">
      <c r="A409" s="7">
        <v>0</v>
      </c>
      <c r="B409" s="7">
        <v>1</v>
      </c>
      <c r="C409" s="7">
        <v>1</v>
      </c>
      <c r="D409" t="s">
        <v>18750</v>
      </c>
      <c r="E409" t="s">
        <v>22362</v>
      </c>
      <c r="F409" t="s">
        <v>22711</v>
      </c>
      <c r="G409" t="s">
        <v>22712</v>
      </c>
      <c r="H409" t="str">
        <f>LOOKUP(F409,LBB2IFS!$A$1:$A$34,LBB2IFS!$B$1:$B$34)</f>
        <v>CORE</v>
      </c>
      <c r="I409" s="7">
        <f t="shared" si="21"/>
        <v>1</v>
      </c>
    </row>
    <row r="410" spans="1:14">
      <c r="A410" s="7">
        <v>1</v>
      </c>
      <c r="B410" s="7">
        <v>1</v>
      </c>
      <c r="C410" s="7">
        <v>1</v>
      </c>
      <c r="D410" t="s">
        <v>18763</v>
      </c>
      <c r="E410" t="s">
        <v>22363</v>
      </c>
      <c r="F410" t="s">
        <v>22711</v>
      </c>
      <c r="G410" t="s">
        <v>22712</v>
      </c>
      <c r="H410" t="str">
        <f>LOOKUP(F410,LBB2IFS!$A$1:$A$34,LBB2IFS!$B$1:$B$34)</f>
        <v>CORE</v>
      </c>
      <c r="I410" s="7">
        <f t="shared" si="21"/>
        <v>1</v>
      </c>
      <c r="L410" s="7" t="s">
        <v>22742</v>
      </c>
      <c r="N410" t="s">
        <v>21962</v>
      </c>
    </row>
    <row r="411" spans="1:14">
      <c r="A411" s="7">
        <v>0</v>
      </c>
      <c r="B411" s="7">
        <v>1</v>
      </c>
      <c r="C411" s="7">
        <v>1</v>
      </c>
      <c r="D411" t="s">
        <v>18771</v>
      </c>
      <c r="E411" t="s">
        <v>22364</v>
      </c>
      <c r="F411" t="s">
        <v>22711</v>
      </c>
      <c r="G411" t="s">
        <v>22712</v>
      </c>
      <c r="H411" t="str">
        <f>LOOKUP(F411,LBB2IFS!$A$1:$A$34,LBB2IFS!$B$1:$B$34)</f>
        <v>CORE</v>
      </c>
      <c r="I411" s="7">
        <f t="shared" si="21"/>
        <v>1</v>
      </c>
    </row>
    <row r="412" spans="1:14">
      <c r="A412" s="7">
        <v>1</v>
      </c>
      <c r="B412" s="7">
        <v>1</v>
      </c>
      <c r="C412" s="7">
        <v>1</v>
      </c>
      <c r="D412" t="s">
        <v>18839</v>
      </c>
      <c r="E412" t="s">
        <v>22365</v>
      </c>
      <c r="F412" t="s">
        <v>22711</v>
      </c>
      <c r="G412" t="s">
        <v>22712</v>
      </c>
      <c r="H412" t="str">
        <f>LOOKUP(F412,LBB2IFS!$A$1:$A$34,LBB2IFS!$B$1:$B$34)</f>
        <v>CORE</v>
      </c>
      <c r="I412" s="7">
        <f t="shared" si="21"/>
        <v>1</v>
      </c>
      <c r="J412" t="s">
        <v>22522</v>
      </c>
      <c r="N412" t="s">
        <v>21962</v>
      </c>
    </row>
    <row r="413" spans="1:14">
      <c r="A413" s="7">
        <v>0</v>
      </c>
      <c r="B413" s="7">
        <v>1</v>
      </c>
      <c r="C413" s="7">
        <v>1</v>
      </c>
      <c r="D413" t="s">
        <v>18885</v>
      </c>
      <c r="E413" t="s">
        <v>22366</v>
      </c>
      <c r="F413" t="s">
        <v>22711</v>
      </c>
      <c r="G413" t="s">
        <v>22712</v>
      </c>
      <c r="H413" t="str">
        <f>LOOKUP(F413,LBB2IFS!$A$1:$A$34,LBB2IFS!$B$1:$B$34)</f>
        <v>CORE</v>
      </c>
      <c r="I413" s="7">
        <f t="shared" si="21"/>
        <v>1</v>
      </c>
    </row>
    <row r="414" spans="1:14">
      <c r="A414" s="7">
        <v>1</v>
      </c>
      <c r="B414" s="7">
        <v>1</v>
      </c>
      <c r="C414" s="7">
        <v>1</v>
      </c>
      <c r="D414" t="s">
        <v>18914</v>
      </c>
      <c r="E414" t="s">
        <v>22367</v>
      </c>
      <c r="F414" t="s">
        <v>22711</v>
      </c>
      <c r="G414" t="s">
        <v>22712</v>
      </c>
      <c r="H414" t="str">
        <f>LOOKUP(F414,LBB2IFS!$A$1:$A$34,LBB2IFS!$B$1:$B$34)</f>
        <v>CORE</v>
      </c>
      <c r="I414" s="7">
        <f t="shared" si="21"/>
        <v>1</v>
      </c>
      <c r="J414" t="s">
        <v>22521</v>
      </c>
      <c r="N414" t="s">
        <v>21962</v>
      </c>
    </row>
    <row r="415" spans="1:14">
      <c r="A415" s="7">
        <v>0</v>
      </c>
      <c r="B415" s="7">
        <v>1</v>
      </c>
      <c r="C415" s="7">
        <v>1</v>
      </c>
      <c r="D415" t="s">
        <v>18933</v>
      </c>
      <c r="E415" t="s">
        <v>22368</v>
      </c>
      <c r="F415" t="s">
        <v>22711</v>
      </c>
      <c r="G415" t="s">
        <v>22712</v>
      </c>
      <c r="H415" t="str">
        <f>LOOKUP(F415,LBB2IFS!$A$1:$A$34,LBB2IFS!$B$1:$B$34)</f>
        <v>CORE</v>
      </c>
      <c r="I415" s="7">
        <f t="shared" si="21"/>
        <v>1</v>
      </c>
    </row>
    <row r="416" spans="1:14">
      <c r="A416" s="7">
        <v>1</v>
      </c>
      <c r="B416" s="7">
        <v>1</v>
      </c>
      <c r="C416" s="7">
        <v>1</v>
      </c>
      <c r="D416" t="s">
        <v>18958</v>
      </c>
      <c r="E416" t="s">
        <v>22369</v>
      </c>
      <c r="F416" t="s">
        <v>22711</v>
      </c>
      <c r="G416" t="s">
        <v>22712</v>
      </c>
      <c r="H416" t="str">
        <f>LOOKUP(F416,LBB2IFS!$A$1:$A$34,LBB2IFS!$B$1:$B$34)</f>
        <v>CORE</v>
      </c>
      <c r="I416" s="7">
        <f t="shared" si="21"/>
        <v>1</v>
      </c>
      <c r="J416" t="s">
        <v>22523</v>
      </c>
      <c r="N416" t="s">
        <v>21962</v>
      </c>
    </row>
    <row r="417" spans="1:14">
      <c r="A417" s="7">
        <v>0</v>
      </c>
      <c r="B417" s="7">
        <v>1</v>
      </c>
      <c r="C417" s="7">
        <v>1</v>
      </c>
      <c r="D417" t="s">
        <v>18975</v>
      </c>
      <c r="E417" t="s">
        <v>22370</v>
      </c>
      <c r="F417" t="s">
        <v>22711</v>
      </c>
      <c r="G417" t="s">
        <v>22712</v>
      </c>
      <c r="H417" t="str">
        <f>LOOKUP(F417,LBB2IFS!$A$1:$A$34,LBB2IFS!$B$1:$B$34)</f>
        <v>CORE</v>
      </c>
      <c r="I417" s="7">
        <f t="shared" si="21"/>
        <v>1</v>
      </c>
    </row>
    <row r="418" spans="1:14">
      <c r="A418" s="7">
        <v>1</v>
      </c>
      <c r="B418" s="7">
        <v>1</v>
      </c>
      <c r="C418" s="7">
        <v>1</v>
      </c>
      <c r="D418" t="s">
        <v>19005</v>
      </c>
      <c r="E418" t="s">
        <v>22371</v>
      </c>
      <c r="F418" t="s">
        <v>22711</v>
      </c>
      <c r="G418" t="s">
        <v>22712</v>
      </c>
      <c r="H418" t="str">
        <f>LOOKUP(F418,LBB2IFS!$A$1:$A$34,LBB2IFS!$B$1:$B$34)</f>
        <v>CORE</v>
      </c>
      <c r="I418" s="7">
        <f t="shared" si="21"/>
        <v>1</v>
      </c>
      <c r="N418" t="s">
        <v>21962</v>
      </c>
    </row>
    <row r="419" spans="1:14">
      <c r="A419" s="7">
        <v>1</v>
      </c>
      <c r="B419" s="7">
        <v>1</v>
      </c>
      <c r="C419" s="7">
        <v>1</v>
      </c>
      <c r="D419" t="s">
        <v>19021</v>
      </c>
      <c r="E419" t="s">
        <v>22372</v>
      </c>
      <c r="F419" t="s">
        <v>22692</v>
      </c>
      <c r="G419" t="s">
        <v>22686</v>
      </c>
      <c r="H419" t="str">
        <f>LOOKUP(F419,LBB2IFS!$A$1:$A$34,LBB2IFS!$B$1:$B$34)</f>
        <v>Account_Management</v>
      </c>
      <c r="I419" s="7">
        <f t="shared" si="21"/>
        <v>1</v>
      </c>
      <c r="J419" t="s">
        <v>22524</v>
      </c>
      <c r="N419" t="s">
        <v>21962</v>
      </c>
    </row>
    <row r="420" spans="1:14">
      <c r="A420" s="7">
        <v>0</v>
      </c>
      <c r="B420" s="7">
        <v>1</v>
      </c>
      <c r="C420" s="7">
        <v>1</v>
      </c>
      <c r="D420" t="s">
        <v>19047</v>
      </c>
      <c r="E420" t="s">
        <v>22373</v>
      </c>
      <c r="F420" t="s">
        <v>22692</v>
      </c>
      <c r="G420" t="s">
        <v>22686</v>
      </c>
      <c r="H420" t="str">
        <f>LOOKUP(F420,LBB2IFS!$A$1:$A$34,LBB2IFS!$B$1:$B$34)</f>
        <v>Account_Management</v>
      </c>
      <c r="I420" s="7">
        <f t="shared" si="21"/>
        <v>1</v>
      </c>
    </row>
    <row r="421" spans="1:14">
      <c r="A421" s="7">
        <v>1</v>
      </c>
      <c r="B421" s="7">
        <v>1</v>
      </c>
      <c r="C421" s="7">
        <v>1</v>
      </c>
      <c r="D421" t="s">
        <v>19068</v>
      </c>
      <c r="E421" t="s">
        <v>22374</v>
      </c>
      <c r="F421" t="s">
        <v>22692</v>
      </c>
      <c r="G421" t="s">
        <v>22686</v>
      </c>
      <c r="H421" t="str">
        <f>LOOKUP(F421,LBB2IFS!$A$1:$A$34,LBB2IFS!$B$1:$B$34)</f>
        <v>Account_Management</v>
      </c>
      <c r="I421" s="7">
        <f t="shared" si="21"/>
        <v>1</v>
      </c>
      <c r="N421" t="s">
        <v>21962</v>
      </c>
    </row>
    <row r="422" spans="1:14">
      <c r="A422" s="7">
        <v>0</v>
      </c>
      <c r="B422" s="7">
        <v>1</v>
      </c>
      <c r="C422" s="7">
        <v>1</v>
      </c>
      <c r="D422" t="s">
        <v>19083</v>
      </c>
      <c r="E422" t="s">
        <v>22375</v>
      </c>
      <c r="F422" t="s">
        <v>22711</v>
      </c>
      <c r="G422" t="s">
        <v>22712</v>
      </c>
      <c r="H422" t="str">
        <f>LOOKUP(F422,LBB2IFS!$A$1:$A$34,LBB2IFS!$B$1:$B$34)</f>
        <v>CORE</v>
      </c>
      <c r="I422" s="7">
        <f t="shared" si="21"/>
        <v>1</v>
      </c>
    </row>
    <row r="423" spans="1:14">
      <c r="A423" s="7">
        <v>1</v>
      </c>
      <c r="B423" s="7">
        <v>1</v>
      </c>
      <c r="C423" s="7">
        <v>1</v>
      </c>
      <c r="D423" t="s">
        <v>19153</v>
      </c>
      <c r="E423" t="s">
        <v>22376</v>
      </c>
      <c r="F423" t="s">
        <v>22711</v>
      </c>
      <c r="G423" t="s">
        <v>22712</v>
      </c>
      <c r="H423" t="str">
        <f>LOOKUP(F423,LBB2IFS!$A$1:$A$34,LBB2IFS!$B$1:$B$34)</f>
        <v>CORE</v>
      </c>
      <c r="I423" s="7">
        <f t="shared" si="21"/>
        <v>1</v>
      </c>
      <c r="N423" t="s">
        <v>21962</v>
      </c>
    </row>
    <row r="424" spans="1:14">
      <c r="A424" s="7">
        <v>0</v>
      </c>
      <c r="B424" s="7">
        <v>1</v>
      </c>
      <c r="C424" s="7">
        <v>1</v>
      </c>
      <c r="D424" t="s">
        <v>19197</v>
      </c>
      <c r="E424" t="s">
        <v>22377</v>
      </c>
      <c r="F424" t="s">
        <v>22711</v>
      </c>
      <c r="G424" t="s">
        <v>22712</v>
      </c>
      <c r="H424" t="str">
        <f>LOOKUP(F424,LBB2IFS!$A$1:$A$34,LBB2IFS!$B$1:$B$34)</f>
        <v>CORE</v>
      </c>
      <c r="I424" s="7">
        <f t="shared" si="21"/>
        <v>1</v>
      </c>
    </row>
    <row r="425" spans="1:14">
      <c r="A425" s="7">
        <v>1</v>
      </c>
      <c r="B425" s="7">
        <v>1</v>
      </c>
      <c r="C425" s="7">
        <v>1</v>
      </c>
      <c r="D425" t="s">
        <v>19208</v>
      </c>
      <c r="E425" t="s">
        <v>22378</v>
      </c>
      <c r="F425" t="s">
        <v>22711</v>
      </c>
      <c r="G425" t="s">
        <v>22712</v>
      </c>
      <c r="H425" t="str">
        <f>LOOKUP(F425,LBB2IFS!$A$1:$A$34,LBB2IFS!$B$1:$B$34)</f>
        <v>CORE</v>
      </c>
      <c r="I425" s="7">
        <f t="shared" si="21"/>
        <v>1</v>
      </c>
      <c r="N425" t="s">
        <v>21962</v>
      </c>
    </row>
    <row r="426" spans="1:14">
      <c r="A426" s="7">
        <v>1</v>
      </c>
      <c r="B426" s="7">
        <v>1</v>
      </c>
      <c r="C426" s="7">
        <v>1</v>
      </c>
      <c r="D426" t="s">
        <v>19215</v>
      </c>
      <c r="E426" t="s">
        <v>22379</v>
      </c>
      <c r="F426" t="s">
        <v>22692</v>
      </c>
      <c r="G426" t="s">
        <v>22686</v>
      </c>
      <c r="H426" t="str">
        <f>LOOKUP(F426,LBB2IFS!$A$1:$A$34,LBB2IFS!$B$1:$B$34)</f>
        <v>Account_Management</v>
      </c>
      <c r="I426" s="7">
        <f t="shared" si="21"/>
        <v>1</v>
      </c>
      <c r="J426" t="s">
        <v>22526</v>
      </c>
      <c r="N426" t="s">
        <v>21962</v>
      </c>
    </row>
    <row r="427" spans="1:14">
      <c r="A427" s="7">
        <v>0</v>
      </c>
      <c r="B427" s="7">
        <v>1</v>
      </c>
      <c r="C427" s="7">
        <v>1</v>
      </c>
      <c r="D427" t="s">
        <v>19434</v>
      </c>
      <c r="E427" t="s">
        <v>22380</v>
      </c>
      <c r="F427" t="s">
        <v>22692</v>
      </c>
      <c r="G427" t="s">
        <v>22686</v>
      </c>
      <c r="H427" t="str">
        <f>LOOKUP(F427,LBB2IFS!$A$1:$A$34,LBB2IFS!$B$1:$B$34)</f>
        <v>Account_Management</v>
      </c>
      <c r="I427" s="7">
        <f t="shared" si="21"/>
        <v>1</v>
      </c>
    </row>
    <row r="428" spans="1:14">
      <c r="A428" s="7">
        <v>1</v>
      </c>
      <c r="B428" s="7">
        <v>1</v>
      </c>
      <c r="C428" s="7">
        <v>1</v>
      </c>
      <c r="D428" t="s">
        <v>19546</v>
      </c>
      <c r="E428" t="s">
        <v>22381</v>
      </c>
      <c r="F428" t="s">
        <v>22692</v>
      </c>
      <c r="G428" t="s">
        <v>22686</v>
      </c>
      <c r="H428" t="str">
        <f>LOOKUP(F428,LBB2IFS!$A$1:$A$34,LBB2IFS!$B$1:$B$34)</f>
        <v>Account_Management</v>
      </c>
      <c r="I428" s="7">
        <f t="shared" si="21"/>
        <v>1</v>
      </c>
      <c r="J428" t="s">
        <v>22512</v>
      </c>
      <c r="N428" t="s">
        <v>21962</v>
      </c>
    </row>
    <row r="429" spans="1:14">
      <c r="A429" s="7">
        <v>0</v>
      </c>
      <c r="B429" s="7">
        <v>1</v>
      </c>
      <c r="C429" s="7">
        <v>1</v>
      </c>
      <c r="D429" t="s">
        <v>19671</v>
      </c>
      <c r="E429" t="s">
        <v>22382</v>
      </c>
      <c r="F429" t="s">
        <v>22692</v>
      </c>
      <c r="G429" t="s">
        <v>22686</v>
      </c>
      <c r="H429" t="str">
        <f>LOOKUP(F429,LBB2IFS!$A$1:$A$34,LBB2IFS!$B$1:$B$34)</f>
        <v>Account_Management</v>
      </c>
      <c r="I429" s="7">
        <f t="shared" si="21"/>
        <v>1</v>
      </c>
    </row>
    <row r="430" spans="1:14">
      <c r="A430" s="7">
        <v>1</v>
      </c>
      <c r="B430" s="7">
        <v>1</v>
      </c>
      <c r="C430" s="7">
        <v>1</v>
      </c>
      <c r="D430" t="s">
        <v>19696</v>
      </c>
      <c r="E430" t="s">
        <v>22383</v>
      </c>
      <c r="F430" t="s">
        <v>22692</v>
      </c>
      <c r="G430" t="s">
        <v>22686</v>
      </c>
      <c r="H430" t="str">
        <f>LOOKUP(F430,LBB2IFS!$A$1:$A$34,LBB2IFS!$B$1:$B$34)</f>
        <v>Account_Management</v>
      </c>
      <c r="I430" s="7">
        <f t="shared" si="21"/>
        <v>1</v>
      </c>
      <c r="N430" t="s">
        <v>21962</v>
      </c>
    </row>
    <row r="431" spans="1:14">
      <c r="A431" s="7">
        <v>1</v>
      </c>
      <c r="B431" s="7">
        <v>1</v>
      </c>
      <c r="C431" s="7">
        <v>0</v>
      </c>
      <c r="D431" t="s">
        <v>19716</v>
      </c>
      <c r="E431" t="s">
        <v>22384</v>
      </c>
      <c r="F431" t="s">
        <v>22692</v>
      </c>
      <c r="G431" t="s">
        <v>21960</v>
      </c>
      <c r="H431" t="str">
        <f>LOOKUP(F431,LBB2IFS!$A$1:$A$34,LBB2IFS!$B$1:$B$34)</f>
        <v>Account_Management</v>
      </c>
      <c r="I431" s="7">
        <f t="shared" si="21"/>
        <v>0</v>
      </c>
    </row>
    <row r="432" spans="1:14">
      <c r="A432" s="7">
        <v>0</v>
      </c>
      <c r="B432" s="7">
        <v>1</v>
      </c>
      <c r="C432" s="7">
        <v>1</v>
      </c>
      <c r="D432" t="s">
        <v>19726</v>
      </c>
      <c r="E432" t="s">
        <v>22385</v>
      </c>
      <c r="F432" t="s">
        <v>22692</v>
      </c>
      <c r="G432" t="s">
        <v>22686</v>
      </c>
      <c r="H432" t="str">
        <f>LOOKUP(F432,LBB2IFS!$A$1:$A$34,LBB2IFS!$B$1:$B$34)</f>
        <v>Account_Management</v>
      </c>
      <c r="I432" s="7">
        <f t="shared" si="21"/>
        <v>1</v>
      </c>
    </row>
    <row r="433" spans="1:14">
      <c r="A433" s="7">
        <v>1</v>
      </c>
      <c r="B433" s="7">
        <v>1</v>
      </c>
      <c r="C433" s="7">
        <v>1</v>
      </c>
      <c r="D433" t="s">
        <v>19775</v>
      </c>
      <c r="E433" t="s">
        <v>22386</v>
      </c>
      <c r="F433" t="s">
        <v>22692</v>
      </c>
      <c r="G433" t="s">
        <v>22686</v>
      </c>
      <c r="H433" t="str">
        <f>LOOKUP(F433,LBB2IFS!$A$1:$A$34,LBB2IFS!$B$1:$B$34)</f>
        <v>Account_Management</v>
      </c>
      <c r="I433" s="7">
        <f t="shared" si="21"/>
        <v>1</v>
      </c>
      <c r="N433" t="s">
        <v>21962</v>
      </c>
    </row>
    <row r="434" spans="1:14">
      <c r="A434" s="7">
        <v>1</v>
      </c>
      <c r="B434" s="7">
        <v>1</v>
      </c>
      <c r="C434" s="7">
        <v>1</v>
      </c>
      <c r="D434" t="s">
        <v>19808</v>
      </c>
      <c r="E434" t="s">
        <v>22387</v>
      </c>
      <c r="F434" t="s">
        <v>22692</v>
      </c>
      <c r="G434" t="s">
        <v>22686</v>
      </c>
      <c r="H434" t="str">
        <f>LOOKUP(F434,LBB2IFS!$A$1:$A$34,LBB2IFS!$B$1:$B$34)</f>
        <v>Account_Management</v>
      </c>
      <c r="I434" s="7">
        <f t="shared" si="21"/>
        <v>1</v>
      </c>
      <c r="J434" t="s">
        <v>22525</v>
      </c>
      <c r="N434" t="s">
        <v>21962</v>
      </c>
    </row>
    <row r="435" spans="1:14">
      <c r="A435" s="7">
        <v>0</v>
      </c>
      <c r="B435" s="7">
        <v>1</v>
      </c>
      <c r="C435" s="7">
        <v>1</v>
      </c>
      <c r="D435" t="s">
        <v>19845</v>
      </c>
      <c r="E435" t="s">
        <v>22388</v>
      </c>
      <c r="F435" t="s">
        <v>22711</v>
      </c>
      <c r="G435" t="s">
        <v>22712</v>
      </c>
      <c r="H435" t="str">
        <f>LOOKUP(F435,LBB2IFS!$A$1:$A$34,LBB2IFS!$B$1:$B$34)</f>
        <v>CORE</v>
      </c>
      <c r="I435" s="7">
        <f t="shared" si="21"/>
        <v>1</v>
      </c>
    </row>
    <row r="436" spans="1:14">
      <c r="A436" s="7">
        <v>1</v>
      </c>
      <c r="B436" s="7">
        <v>1</v>
      </c>
      <c r="C436" s="7">
        <v>1</v>
      </c>
      <c r="D436" t="s">
        <v>19914</v>
      </c>
      <c r="E436" t="s">
        <v>22389</v>
      </c>
      <c r="F436" t="s">
        <v>22711</v>
      </c>
      <c r="G436" t="s">
        <v>22712</v>
      </c>
      <c r="H436" t="str">
        <f>LOOKUP(F436,LBB2IFS!$A$1:$A$34,LBB2IFS!$B$1:$B$34)</f>
        <v>CORE</v>
      </c>
      <c r="I436" s="7">
        <f t="shared" si="21"/>
        <v>1</v>
      </c>
      <c r="J436" t="s">
        <v>22528</v>
      </c>
      <c r="N436" t="s">
        <v>21962</v>
      </c>
    </row>
    <row r="437" spans="1:14">
      <c r="A437" s="7">
        <v>0</v>
      </c>
      <c r="B437" s="7">
        <v>1</v>
      </c>
      <c r="C437" s="7">
        <v>1</v>
      </c>
      <c r="D437" t="s">
        <v>19983</v>
      </c>
      <c r="E437" t="s">
        <v>22390</v>
      </c>
      <c r="F437" t="s">
        <v>22711</v>
      </c>
      <c r="G437" t="s">
        <v>22712</v>
      </c>
      <c r="H437" t="str">
        <f>LOOKUP(F437,LBB2IFS!$A$1:$A$34,LBB2IFS!$B$1:$B$34)</f>
        <v>CORE</v>
      </c>
      <c r="I437" s="7">
        <f t="shared" si="21"/>
        <v>1</v>
      </c>
    </row>
    <row r="438" spans="1:14">
      <c r="A438" s="7">
        <v>1</v>
      </c>
      <c r="B438" s="7">
        <v>1</v>
      </c>
      <c r="C438" s="7">
        <v>1</v>
      </c>
      <c r="D438" t="s">
        <v>19992</v>
      </c>
      <c r="E438" t="s">
        <v>22391</v>
      </c>
      <c r="F438" t="s">
        <v>22711</v>
      </c>
      <c r="G438" t="s">
        <v>22712</v>
      </c>
      <c r="H438" t="str">
        <f>LOOKUP(F438,LBB2IFS!$A$1:$A$34,LBB2IFS!$B$1:$B$34)</f>
        <v>CORE</v>
      </c>
      <c r="I438" s="7">
        <f t="shared" si="21"/>
        <v>1</v>
      </c>
      <c r="J438" t="s">
        <v>22529</v>
      </c>
      <c r="N438" t="s">
        <v>21962</v>
      </c>
    </row>
    <row r="439" spans="1:14">
      <c r="A439" s="7">
        <v>0</v>
      </c>
      <c r="B439" s="7">
        <v>1</v>
      </c>
      <c r="C439" s="7">
        <v>1</v>
      </c>
      <c r="D439" t="s">
        <v>19998</v>
      </c>
      <c r="E439" t="s">
        <v>22392</v>
      </c>
      <c r="F439" t="s">
        <v>22711</v>
      </c>
      <c r="G439" t="s">
        <v>22712</v>
      </c>
      <c r="H439" t="str">
        <f>LOOKUP(F439,LBB2IFS!$A$1:$A$34,LBB2IFS!$B$1:$B$34)</f>
        <v>CORE</v>
      </c>
      <c r="I439" s="7">
        <f t="shared" si="21"/>
        <v>1</v>
      </c>
    </row>
    <row r="440" spans="1:14">
      <c r="A440" s="7">
        <v>1</v>
      </c>
      <c r="B440" s="7">
        <v>1</v>
      </c>
      <c r="C440" s="7">
        <v>1</v>
      </c>
      <c r="D440" t="s">
        <v>20013</v>
      </c>
      <c r="E440" t="s">
        <v>22393</v>
      </c>
      <c r="F440" t="s">
        <v>22711</v>
      </c>
      <c r="G440" t="s">
        <v>22712</v>
      </c>
      <c r="H440" t="str">
        <f>LOOKUP(F440,LBB2IFS!$A$1:$A$34,LBB2IFS!$B$1:$B$34)</f>
        <v>CORE</v>
      </c>
      <c r="I440" s="7">
        <f t="shared" si="21"/>
        <v>1</v>
      </c>
      <c r="J440" t="s">
        <v>22530</v>
      </c>
      <c r="N440" t="s">
        <v>21962</v>
      </c>
    </row>
    <row r="441" spans="1:14">
      <c r="A441" s="7">
        <v>1</v>
      </c>
      <c r="B441" s="7">
        <v>1</v>
      </c>
      <c r="C441" s="7">
        <v>1</v>
      </c>
      <c r="D441" t="s">
        <v>20023</v>
      </c>
      <c r="E441" t="s">
        <v>22387</v>
      </c>
      <c r="F441" t="s">
        <v>22692</v>
      </c>
      <c r="G441" t="s">
        <v>22686</v>
      </c>
      <c r="H441" t="str">
        <f>LOOKUP(F441,LBB2IFS!$A$1:$A$34,LBB2IFS!$B$1:$B$34)</f>
        <v>Account_Management</v>
      </c>
      <c r="I441" s="7">
        <f t="shared" si="21"/>
        <v>1</v>
      </c>
      <c r="J441" t="s">
        <v>22531</v>
      </c>
      <c r="N441" t="s">
        <v>21962</v>
      </c>
    </row>
    <row r="442" spans="1:14">
      <c r="A442" s="7">
        <v>0</v>
      </c>
      <c r="B442" s="7">
        <v>1</v>
      </c>
      <c r="C442" s="7">
        <v>1</v>
      </c>
      <c r="D442" t="s">
        <v>20070</v>
      </c>
      <c r="E442" t="s">
        <v>22394</v>
      </c>
      <c r="F442" t="s">
        <v>22692</v>
      </c>
      <c r="G442" t="s">
        <v>22686</v>
      </c>
      <c r="H442" t="str">
        <f>LOOKUP(F442,LBB2IFS!$A$1:$A$34,LBB2IFS!$B$1:$B$34)</f>
        <v>Account_Management</v>
      </c>
      <c r="I442" s="7">
        <f t="shared" si="21"/>
        <v>1</v>
      </c>
    </row>
    <row r="443" spans="1:14">
      <c r="A443" s="7">
        <v>1</v>
      </c>
      <c r="B443" s="7">
        <v>1</v>
      </c>
      <c r="C443" s="7">
        <v>1</v>
      </c>
      <c r="D443" t="s">
        <v>20114</v>
      </c>
      <c r="E443" t="s">
        <v>22395</v>
      </c>
      <c r="F443" t="s">
        <v>22692</v>
      </c>
      <c r="G443" t="s">
        <v>22686</v>
      </c>
      <c r="H443" t="str">
        <f>LOOKUP(F443,LBB2IFS!$A$1:$A$34,LBB2IFS!$B$1:$B$34)</f>
        <v>Account_Management</v>
      </c>
      <c r="I443" s="7">
        <f t="shared" si="21"/>
        <v>1</v>
      </c>
      <c r="J443" t="s">
        <v>22511</v>
      </c>
      <c r="N443" t="s">
        <v>21962</v>
      </c>
    </row>
    <row r="444" spans="1:14">
      <c r="A444" s="7">
        <v>1</v>
      </c>
      <c r="B444" s="7">
        <v>1</v>
      </c>
      <c r="C444" s="7">
        <v>1</v>
      </c>
      <c r="D444" t="s">
        <v>20153</v>
      </c>
      <c r="E444" t="s">
        <v>22396</v>
      </c>
      <c r="F444" t="s">
        <v>22712</v>
      </c>
      <c r="G444" t="s">
        <v>22712</v>
      </c>
      <c r="H444" t="str">
        <f>LOOKUP(F444,LBB2IFS!$A$1:$A$34,LBB2IFS!$B$1:$B$34)</f>
        <v>CORE</v>
      </c>
    </row>
    <row r="445" spans="1:14">
      <c r="A445" s="7">
        <v>0</v>
      </c>
      <c r="B445" s="7">
        <v>1</v>
      </c>
      <c r="C445" s="7">
        <v>1</v>
      </c>
      <c r="D445" t="s">
        <v>20218</v>
      </c>
      <c r="E445" t="s">
        <v>22397</v>
      </c>
      <c r="F445" t="s">
        <v>22712</v>
      </c>
      <c r="G445" t="s">
        <v>22712</v>
      </c>
      <c r="H445" t="str">
        <f>LOOKUP(F445,LBB2IFS!$A$1:$A$34,LBB2IFS!$B$1:$B$34)</f>
        <v>CORE</v>
      </c>
      <c r="I445" s="7">
        <f>IF(G445&lt;&gt;H445,0,1)</f>
        <v>1</v>
      </c>
    </row>
    <row r="446" spans="1:14">
      <c r="A446" s="7">
        <v>1</v>
      </c>
      <c r="B446" s="7">
        <v>1</v>
      </c>
      <c r="C446" s="7">
        <v>1</v>
      </c>
      <c r="D446" t="s">
        <v>20235</v>
      </c>
      <c r="E446" t="s">
        <v>22398</v>
      </c>
      <c r="F446" t="s">
        <v>22712</v>
      </c>
      <c r="G446" t="s">
        <v>22712</v>
      </c>
      <c r="H446" t="str">
        <f>LOOKUP(F446,LBB2IFS!$A$1:$A$34,LBB2IFS!$B$1:$B$34)</f>
        <v>CORE</v>
      </c>
      <c r="I446" s="7">
        <f>IF(G446&lt;&gt;H446,0,1)</f>
        <v>1</v>
      </c>
      <c r="J446" t="s">
        <v>22532</v>
      </c>
      <c r="N446" t="s">
        <v>21962</v>
      </c>
    </row>
    <row r="447" spans="1:14">
      <c r="A447" s="7">
        <v>0</v>
      </c>
      <c r="B447" s="7">
        <v>1</v>
      </c>
      <c r="C447" s="7">
        <v>1</v>
      </c>
      <c r="D447" t="s">
        <v>20245</v>
      </c>
      <c r="E447" t="s">
        <v>22399</v>
      </c>
      <c r="F447" t="s">
        <v>22679</v>
      </c>
      <c r="G447" t="s">
        <v>22712</v>
      </c>
      <c r="H447" t="str">
        <f>LOOKUP(F447,LBB2IFS!$A$1:$A$34,LBB2IFS!$B$1:$B$34)</f>
        <v>CORE</v>
      </c>
      <c r="I447" s="7">
        <f>IF(G447&lt;&gt;H447,0,1)</f>
        <v>1</v>
      </c>
    </row>
    <row r="448" spans="1:14">
      <c r="A448" s="7">
        <v>1</v>
      </c>
      <c r="B448" s="7">
        <v>1</v>
      </c>
      <c r="C448" s="7">
        <v>1</v>
      </c>
      <c r="D448" t="s">
        <v>20313</v>
      </c>
      <c r="E448" t="s">
        <v>22400</v>
      </c>
      <c r="F448" t="s">
        <v>22679</v>
      </c>
      <c r="G448" t="s">
        <v>22712</v>
      </c>
      <c r="H448" t="str">
        <f>LOOKUP(F448,LBB2IFS!$A$1:$A$34,LBB2IFS!$B$1:$B$34)</f>
        <v>CORE</v>
      </c>
      <c r="I448" s="7">
        <f>IF(G448&lt;&gt;H448,0,1)</f>
        <v>1</v>
      </c>
      <c r="N448" t="s">
        <v>21962</v>
      </c>
    </row>
    <row r="449" spans="1:14">
      <c r="A449" s="7">
        <v>1</v>
      </c>
      <c r="B449" s="7">
        <v>1</v>
      </c>
      <c r="C449" s="7">
        <v>1</v>
      </c>
      <c r="D449" t="s">
        <v>20358</v>
      </c>
      <c r="E449" t="s">
        <v>22401</v>
      </c>
      <c r="F449" t="s">
        <v>22676</v>
      </c>
      <c r="G449" t="s">
        <v>22676</v>
      </c>
      <c r="H449" t="str">
        <f>LOOKUP(F449,LBB2IFS!$A$1:$A$34,LBB2IFS!$B$1:$B$34)</f>
        <v>General_Ledger</v>
      </c>
      <c r="I449" s="7">
        <f>IF(G449&lt;&gt;H449,0,1)</f>
        <v>1</v>
      </c>
      <c r="N449" t="s">
        <v>21962</v>
      </c>
    </row>
    <row r="450" spans="1:14">
      <c r="A450" s="7">
        <v>0</v>
      </c>
      <c r="B450" s="7">
        <v>1</v>
      </c>
      <c r="C450" s="7">
        <v>0.5</v>
      </c>
      <c r="D450" t="s">
        <v>20377</v>
      </c>
      <c r="E450" t="s">
        <v>22387</v>
      </c>
      <c r="F450" t="s">
        <v>22692</v>
      </c>
      <c r="G450" t="s">
        <v>22686</v>
      </c>
      <c r="H450" t="str">
        <f>LOOKUP(F450,LBB2IFS!$A$1:$A$34,LBB2IFS!$B$1:$B$34)</f>
        <v>Account_Management</v>
      </c>
    </row>
    <row r="451" spans="1:14">
      <c r="A451" s="7">
        <v>0</v>
      </c>
      <c r="B451" s="7">
        <v>1</v>
      </c>
      <c r="C451" s="7">
        <v>1</v>
      </c>
      <c r="D451" t="s">
        <v>20437</v>
      </c>
      <c r="E451" t="s">
        <v>22402</v>
      </c>
      <c r="F451" t="s">
        <v>22692</v>
      </c>
      <c r="G451" t="s">
        <v>22686</v>
      </c>
      <c r="H451" t="str">
        <f>LOOKUP(F451,LBB2IFS!$A$1:$A$34,LBB2IFS!$B$1:$B$34)</f>
        <v>Account_Management</v>
      </c>
      <c r="I451" s="7">
        <f t="shared" ref="I451:I460" si="22">IF(G451&lt;&gt;H451,0,1)</f>
        <v>1</v>
      </c>
    </row>
    <row r="452" spans="1:14">
      <c r="A452" s="7">
        <v>1</v>
      </c>
      <c r="B452" s="7">
        <v>1</v>
      </c>
      <c r="C452" s="7">
        <v>1</v>
      </c>
      <c r="D452" t="s">
        <v>20474</v>
      </c>
      <c r="E452" t="s">
        <v>22403</v>
      </c>
      <c r="F452" t="s">
        <v>22692</v>
      </c>
      <c r="G452" t="s">
        <v>22686</v>
      </c>
      <c r="H452" t="str">
        <f>LOOKUP(F452,LBB2IFS!$A$1:$A$34,LBB2IFS!$B$1:$B$34)</f>
        <v>Account_Management</v>
      </c>
      <c r="I452" s="7">
        <f t="shared" si="22"/>
        <v>1</v>
      </c>
      <c r="J452" t="s">
        <v>22513</v>
      </c>
      <c r="N452" t="s">
        <v>21962</v>
      </c>
    </row>
    <row r="453" spans="1:14">
      <c r="A453" s="7">
        <v>0</v>
      </c>
      <c r="B453" s="7">
        <v>1</v>
      </c>
      <c r="C453" s="7">
        <v>1</v>
      </c>
      <c r="D453" t="s">
        <v>20514</v>
      </c>
      <c r="E453" t="s">
        <v>22404</v>
      </c>
      <c r="F453" t="s">
        <v>22676</v>
      </c>
      <c r="G453" t="s">
        <v>22676</v>
      </c>
      <c r="H453" t="str">
        <f>LOOKUP(F453,LBB2IFS!$A$1:$A$34,LBB2IFS!$B$1:$B$34)</f>
        <v>General_Ledger</v>
      </c>
      <c r="I453" s="7">
        <f t="shared" si="22"/>
        <v>1</v>
      </c>
    </row>
    <row r="454" spans="1:14">
      <c r="A454" s="7">
        <v>1</v>
      </c>
      <c r="B454" s="7">
        <v>1</v>
      </c>
      <c r="C454" s="7">
        <v>1</v>
      </c>
      <c r="D454" t="s">
        <v>20539</v>
      </c>
      <c r="E454" t="s">
        <v>22405</v>
      </c>
      <c r="F454" t="s">
        <v>22676</v>
      </c>
      <c r="G454" t="s">
        <v>22676</v>
      </c>
      <c r="H454" t="str">
        <f>LOOKUP(F454,LBB2IFS!$A$1:$A$34,LBB2IFS!$B$1:$B$34)</f>
        <v>General_Ledger</v>
      </c>
      <c r="I454" s="7">
        <f t="shared" si="22"/>
        <v>1</v>
      </c>
      <c r="J454" t="s">
        <v>22556</v>
      </c>
      <c r="N454" t="s">
        <v>21962</v>
      </c>
    </row>
    <row r="455" spans="1:14">
      <c r="A455" s="7">
        <v>1</v>
      </c>
      <c r="B455" s="7">
        <v>1</v>
      </c>
      <c r="C455" s="7">
        <v>1</v>
      </c>
      <c r="D455" t="s">
        <v>20547</v>
      </c>
      <c r="E455" t="s">
        <v>22406</v>
      </c>
      <c r="F455" t="s">
        <v>22676</v>
      </c>
      <c r="G455" t="s">
        <v>22676</v>
      </c>
      <c r="H455" t="str">
        <f>LOOKUP(F455,LBB2IFS!$A$1:$A$34,LBB2IFS!$B$1:$B$34)</f>
        <v>General_Ledger</v>
      </c>
      <c r="I455" s="7">
        <f t="shared" si="22"/>
        <v>1</v>
      </c>
      <c r="N455" t="s">
        <v>21962</v>
      </c>
    </row>
    <row r="456" spans="1:14">
      <c r="A456" s="7">
        <v>0</v>
      </c>
      <c r="B456" s="7">
        <v>1</v>
      </c>
      <c r="C456" s="7">
        <v>1</v>
      </c>
      <c r="D456" t="s">
        <v>20562</v>
      </c>
      <c r="E456" t="s">
        <v>22407</v>
      </c>
      <c r="F456" t="s">
        <v>22711</v>
      </c>
      <c r="G456" t="s">
        <v>22676</v>
      </c>
      <c r="H456" t="str">
        <f>LOOKUP(F456,LBB2IFS!$A$1:$A$34,LBB2IFS!$B$1:$B$34)</f>
        <v>CORE</v>
      </c>
      <c r="I456" s="7">
        <f t="shared" si="22"/>
        <v>0</v>
      </c>
    </row>
    <row r="457" spans="1:14">
      <c r="A457" s="7">
        <v>1</v>
      </c>
      <c r="B457" s="7">
        <v>1</v>
      </c>
      <c r="C457" s="7">
        <v>1</v>
      </c>
      <c r="D457" t="s">
        <v>20574</v>
      </c>
      <c r="E457" t="s">
        <v>22408</v>
      </c>
      <c r="F457" t="s">
        <v>22711</v>
      </c>
      <c r="G457" t="s">
        <v>22712</v>
      </c>
      <c r="H457" t="str">
        <f>LOOKUP(F457,LBB2IFS!$A$1:$A$34,LBB2IFS!$B$1:$B$34)</f>
        <v>CORE</v>
      </c>
      <c r="I457" s="7">
        <f t="shared" si="22"/>
        <v>1</v>
      </c>
      <c r="N457" t="s">
        <v>21962</v>
      </c>
    </row>
    <row r="458" spans="1:14">
      <c r="A458" s="7">
        <v>0</v>
      </c>
      <c r="B458" s="7">
        <v>1</v>
      </c>
      <c r="C458" s="7">
        <v>1</v>
      </c>
      <c r="D458" t="s">
        <v>20590</v>
      </c>
      <c r="E458" t="s">
        <v>22409</v>
      </c>
      <c r="F458" t="s">
        <v>22676</v>
      </c>
      <c r="G458" t="s">
        <v>22676</v>
      </c>
      <c r="H458" t="str">
        <f>LOOKUP(F458,LBB2IFS!$A$1:$A$34,LBB2IFS!$B$1:$B$34)</f>
        <v>General_Ledger</v>
      </c>
      <c r="I458" s="7">
        <f t="shared" si="22"/>
        <v>1</v>
      </c>
    </row>
    <row r="459" spans="1:14">
      <c r="A459" s="7">
        <v>1</v>
      </c>
      <c r="B459" s="7">
        <v>1</v>
      </c>
      <c r="C459" s="7">
        <v>1</v>
      </c>
      <c r="D459" t="s">
        <v>20608</v>
      </c>
      <c r="E459" t="s">
        <v>22410</v>
      </c>
      <c r="F459" t="s">
        <v>22676</v>
      </c>
      <c r="G459" t="s">
        <v>22676</v>
      </c>
      <c r="H459" t="str">
        <f>LOOKUP(F459,LBB2IFS!$A$1:$A$34,LBB2IFS!$B$1:$B$34)</f>
        <v>General_Ledger</v>
      </c>
      <c r="I459" s="7">
        <f t="shared" si="22"/>
        <v>1</v>
      </c>
      <c r="J459" t="s">
        <v>22557</v>
      </c>
      <c r="N459" t="s">
        <v>21962</v>
      </c>
    </row>
    <row r="460" spans="1:14">
      <c r="A460" s="7">
        <v>1</v>
      </c>
      <c r="B460" s="7">
        <v>1</v>
      </c>
      <c r="C460" s="7">
        <v>1</v>
      </c>
      <c r="D460" t="s">
        <v>20620</v>
      </c>
      <c r="E460" t="s">
        <v>22411</v>
      </c>
      <c r="F460" t="s">
        <v>22697</v>
      </c>
      <c r="G460" t="s">
        <v>22684</v>
      </c>
      <c r="H460" t="str">
        <f>LOOKUP(F460,LBB2IFS!$A$1:$A$34,LBB2IFS!$B$1:$B$34)</f>
        <v>Cash_Management</v>
      </c>
      <c r="I460" s="7">
        <f t="shared" si="22"/>
        <v>1</v>
      </c>
      <c r="M460" t="s">
        <v>22667</v>
      </c>
      <c r="N460" t="s">
        <v>21962</v>
      </c>
    </row>
    <row r="461" spans="1:14">
      <c r="A461" s="7">
        <v>0</v>
      </c>
      <c r="B461" s="7">
        <v>1</v>
      </c>
      <c r="C461" s="7">
        <v>1</v>
      </c>
      <c r="D461" t="s">
        <v>20635</v>
      </c>
      <c r="E461" t="s">
        <v>22412</v>
      </c>
      <c r="F461" t="s">
        <v>22712</v>
      </c>
      <c r="G461" t="s">
        <v>22712</v>
      </c>
      <c r="H461" t="str">
        <f>LOOKUP(F461,LBB2IFS!$A$1:$A$34,LBB2IFS!$B$1:$B$34)</f>
        <v>CORE</v>
      </c>
    </row>
    <row r="462" spans="1:14">
      <c r="A462" s="7">
        <v>0</v>
      </c>
      <c r="B462" s="7">
        <v>1</v>
      </c>
      <c r="C462" s="7">
        <v>1</v>
      </c>
      <c r="D462" t="s">
        <v>20699</v>
      </c>
      <c r="E462" t="s">
        <v>22413</v>
      </c>
      <c r="F462" t="s">
        <v>22712</v>
      </c>
      <c r="G462" t="s">
        <v>22712</v>
      </c>
      <c r="H462" t="str">
        <f>LOOKUP(F462,LBB2IFS!$A$1:$A$34,LBB2IFS!$B$1:$B$34)</f>
        <v>CORE</v>
      </c>
    </row>
    <row r="463" spans="1:14">
      <c r="A463" s="7">
        <v>0</v>
      </c>
      <c r="B463" s="7">
        <v>1</v>
      </c>
      <c r="C463" s="7">
        <v>1</v>
      </c>
      <c r="D463" t="s">
        <v>20715</v>
      </c>
      <c r="E463" t="s">
        <v>22414</v>
      </c>
      <c r="F463" t="s">
        <v>22712</v>
      </c>
      <c r="G463" t="s">
        <v>22712</v>
      </c>
      <c r="H463" t="str">
        <f>LOOKUP(F463,LBB2IFS!$A$1:$A$34,LBB2IFS!$B$1:$B$34)</f>
        <v>CORE</v>
      </c>
    </row>
    <row r="464" spans="1:14">
      <c r="A464" s="7">
        <v>0</v>
      </c>
      <c r="B464" s="7">
        <v>1</v>
      </c>
      <c r="C464" s="7">
        <v>1</v>
      </c>
      <c r="D464" t="s">
        <v>20729</v>
      </c>
      <c r="E464" t="s">
        <v>22031</v>
      </c>
      <c r="F464" t="s">
        <v>22712</v>
      </c>
      <c r="G464" t="s">
        <v>22712</v>
      </c>
      <c r="H464" t="str">
        <f>LOOKUP(F464,LBB2IFS!$A$1:$A$34,LBB2IFS!$B$1:$B$34)</f>
        <v>CORE</v>
      </c>
      <c r="J464" t="s">
        <v>22533</v>
      </c>
    </row>
    <row r="465" spans="1:14">
      <c r="A465" s="7">
        <v>1</v>
      </c>
      <c r="B465" s="7">
        <v>1</v>
      </c>
      <c r="C465" s="7">
        <v>1</v>
      </c>
      <c r="D465" t="s">
        <v>20785</v>
      </c>
      <c r="E465" t="s">
        <v>22415</v>
      </c>
      <c r="F465" t="s">
        <v>22712</v>
      </c>
      <c r="G465" t="s">
        <v>22712</v>
      </c>
      <c r="H465" t="str">
        <f>LOOKUP(F465,LBB2IFS!$A$1:$A$34,LBB2IFS!$B$1:$B$34)</f>
        <v>CORE</v>
      </c>
      <c r="I465" s="7">
        <f>IF(G465&lt;&gt;H465,0,1)</f>
        <v>1</v>
      </c>
      <c r="J465" t="s">
        <v>22533</v>
      </c>
      <c r="N465" t="s">
        <v>21962</v>
      </c>
    </row>
    <row r="466" spans="1:14">
      <c r="A466" s="7">
        <v>1</v>
      </c>
      <c r="B466" s="7">
        <v>1</v>
      </c>
      <c r="C466" s="7">
        <v>1</v>
      </c>
      <c r="D466" t="s">
        <v>20848</v>
      </c>
      <c r="E466" t="s">
        <v>22416</v>
      </c>
      <c r="F466" t="s">
        <v>22697</v>
      </c>
      <c r="G466" t="s">
        <v>22684</v>
      </c>
      <c r="H466" t="str">
        <f>LOOKUP(F466,LBB2IFS!$A$1:$A$34,LBB2IFS!$B$1:$B$34)</f>
        <v>Cash_Management</v>
      </c>
      <c r="I466" s="7">
        <f>IF(G466&lt;&gt;H466,0,1)</f>
        <v>1</v>
      </c>
      <c r="N466" t="s">
        <v>21962</v>
      </c>
    </row>
    <row r="467" spans="1:14">
      <c r="A467" s="7">
        <v>1</v>
      </c>
      <c r="B467" s="7">
        <v>1</v>
      </c>
      <c r="C467" s="7">
        <v>1</v>
      </c>
      <c r="D467" t="s">
        <v>20881</v>
      </c>
      <c r="E467" t="s">
        <v>22417</v>
      </c>
      <c r="F467" t="s">
        <v>22697</v>
      </c>
      <c r="G467" t="s">
        <v>22684</v>
      </c>
      <c r="H467" t="str">
        <f>LOOKUP(F467,LBB2IFS!$A$1:$A$34,LBB2IFS!$B$1:$B$34)</f>
        <v>Cash_Management</v>
      </c>
      <c r="I467" s="7">
        <f>IF(G467&lt;&gt;H467,0,1)</f>
        <v>1</v>
      </c>
      <c r="N467" t="s">
        <v>21962</v>
      </c>
    </row>
    <row r="468" spans="1:14">
      <c r="A468" s="7">
        <v>1</v>
      </c>
      <c r="B468" s="7">
        <v>1</v>
      </c>
      <c r="C468" s="7">
        <v>1</v>
      </c>
      <c r="D468" t="s">
        <v>20970</v>
      </c>
      <c r="E468" t="s">
        <v>22418</v>
      </c>
      <c r="F468" t="s">
        <v>22697</v>
      </c>
      <c r="G468" t="s">
        <v>22684</v>
      </c>
      <c r="H468" t="str">
        <f>LOOKUP(F468,LBB2IFS!$A$1:$A$34,LBB2IFS!$B$1:$B$34)</f>
        <v>Cash_Management</v>
      </c>
      <c r="I468" s="7">
        <f>IF(G468&lt;&gt;H468,0,1)</f>
        <v>1</v>
      </c>
      <c r="J468" t="s">
        <v>22514</v>
      </c>
      <c r="N468" t="s">
        <v>21962</v>
      </c>
    </row>
    <row r="469" spans="1:14">
      <c r="A469" s="7">
        <v>1</v>
      </c>
      <c r="B469" s="7">
        <v>1</v>
      </c>
      <c r="C469" s="7">
        <v>1</v>
      </c>
      <c r="D469" t="s">
        <v>20989</v>
      </c>
      <c r="E469" t="s">
        <v>22419</v>
      </c>
      <c r="F469" t="s">
        <v>22711</v>
      </c>
      <c r="G469" t="s">
        <v>22712</v>
      </c>
      <c r="H469" t="str">
        <f>LOOKUP(F469,LBB2IFS!$A$1:$A$34,LBB2IFS!$B$1:$B$34)</f>
        <v>CORE</v>
      </c>
      <c r="I469" s="7">
        <f>IF(G469&lt;&gt;H469,0,1)</f>
        <v>1</v>
      </c>
      <c r="J469" t="s">
        <v>22534</v>
      </c>
      <c r="N469" t="s">
        <v>21962</v>
      </c>
    </row>
    <row r="470" spans="1:14">
      <c r="A470" s="7">
        <v>0</v>
      </c>
      <c r="B470" s="7">
        <v>1</v>
      </c>
      <c r="C470" s="7">
        <v>1</v>
      </c>
      <c r="D470" t="s">
        <v>21001</v>
      </c>
      <c r="E470" t="s">
        <v>22420</v>
      </c>
      <c r="F470" t="s">
        <v>22712</v>
      </c>
      <c r="G470" t="s">
        <v>22712</v>
      </c>
      <c r="H470" t="str">
        <f>LOOKUP(F470,LBB2IFS!$A$1:$A$34,LBB2IFS!$B$1:$B$34)</f>
        <v>CORE</v>
      </c>
      <c r="J470" t="s">
        <v>22735</v>
      </c>
      <c r="N470" t="s">
        <v>21962</v>
      </c>
    </row>
    <row r="471" spans="1:14">
      <c r="A471" s="7">
        <v>0</v>
      </c>
      <c r="B471" s="7">
        <v>1</v>
      </c>
      <c r="C471" s="7">
        <v>1</v>
      </c>
      <c r="D471" t="s">
        <v>21161</v>
      </c>
      <c r="E471" t="s">
        <v>22421</v>
      </c>
      <c r="F471" t="s">
        <v>22712</v>
      </c>
      <c r="G471" t="s">
        <v>22712</v>
      </c>
      <c r="H471" t="str">
        <f>LOOKUP(F471,LBB2IFS!$A$1:$A$34,LBB2IFS!$B$1:$B$34)</f>
        <v>CORE</v>
      </c>
      <c r="J471" t="s">
        <v>22735</v>
      </c>
      <c r="N471" t="s">
        <v>21962</v>
      </c>
    </row>
    <row r="472" spans="1:14">
      <c r="A472" s="7">
        <v>0</v>
      </c>
      <c r="B472" s="7">
        <v>1</v>
      </c>
      <c r="C472" s="7">
        <v>1</v>
      </c>
      <c r="D472" t="s">
        <v>21245</v>
      </c>
      <c r="E472" t="s">
        <v>22422</v>
      </c>
      <c r="F472" t="s">
        <v>22712</v>
      </c>
      <c r="G472" t="s">
        <v>22712</v>
      </c>
      <c r="H472" t="str">
        <f>LOOKUP(F472,LBB2IFS!$A$1:$A$34,LBB2IFS!$B$1:$B$34)</f>
        <v>CORE</v>
      </c>
      <c r="J472" t="s">
        <v>22735</v>
      </c>
      <c r="N472" t="s">
        <v>21962</v>
      </c>
    </row>
    <row r="473" spans="1:14">
      <c r="A473" s="7">
        <v>0</v>
      </c>
      <c r="B473" s="7">
        <v>1</v>
      </c>
      <c r="C473" s="7">
        <v>1</v>
      </c>
      <c r="D473" t="s">
        <v>21255</v>
      </c>
      <c r="E473" t="s">
        <v>22031</v>
      </c>
      <c r="F473" t="s">
        <v>22712</v>
      </c>
      <c r="G473" t="s">
        <v>22712</v>
      </c>
      <c r="H473" t="str">
        <f>LOOKUP(F473,LBB2IFS!$A$1:$A$34,LBB2IFS!$B$1:$B$34)</f>
        <v>CORE</v>
      </c>
      <c r="J473" t="s">
        <v>22735</v>
      </c>
      <c r="N473" t="s">
        <v>21962</v>
      </c>
    </row>
    <row r="474" spans="1:14">
      <c r="A474" s="7">
        <v>0</v>
      </c>
      <c r="B474" s="7">
        <v>1</v>
      </c>
      <c r="C474" s="7">
        <v>1</v>
      </c>
      <c r="D474" t="s">
        <v>21277</v>
      </c>
      <c r="E474" t="s">
        <v>22031</v>
      </c>
      <c r="F474" t="s">
        <v>22712</v>
      </c>
      <c r="G474" t="s">
        <v>22712</v>
      </c>
      <c r="H474" t="str">
        <f>LOOKUP(F474,LBB2IFS!$A$1:$A$34,LBB2IFS!$B$1:$B$34)</f>
        <v>CORE</v>
      </c>
      <c r="J474" t="s">
        <v>22735</v>
      </c>
      <c r="N474" t="s">
        <v>21962</v>
      </c>
    </row>
    <row r="475" spans="1:14">
      <c r="A475" s="7">
        <v>0</v>
      </c>
      <c r="B475" s="7">
        <v>1</v>
      </c>
      <c r="C475" s="7">
        <v>1</v>
      </c>
      <c r="D475" t="s">
        <v>21297</v>
      </c>
      <c r="E475" t="s">
        <v>22423</v>
      </c>
      <c r="F475" t="s">
        <v>22712</v>
      </c>
      <c r="G475" t="s">
        <v>22712</v>
      </c>
      <c r="H475" t="str">
        <f>LOOKUP(F475,LBB2IFS!$A$1:$A$34,LBB2IFS!$B$1:$B$34)</f>
        <v>CORE</v>
      </c>
      <c r="J475" t="s">
        <v>22735</v>
      </c>
      <c r="N475" t="s">
        <v>21962</v>
      </c>
    </row>
    <row r="476" spans="1:14">
      <c r="A476" s="7">
        <v>0</v>
      </c>
      <c r="B476" s="7">
        <v>0</v>
      </c>
      <c r="C476" s="7">
        <v>1</v>
      </c>
      <c r="D476" t="s">
        <v>21322</v>
      </c>
      <c r="E476" t="s">
        <v>22424</v>
      </c>
      <c r="F476" t="s">
        <v>22711</v>
      </c>
      <c r="G476" t="s">
        <v>22736</v>
      </c>
      <c r="H476" t="str">
        <f>LOOKUP(F476,LBB2IFS!$A$1:$A$34,LBB2IFS!$B$1:$B$34)</f>
        <v>CORE</v>
      </c>
    </row>
    <row r="477" spans="1:14">
      <c r="A477" s="7">
        <v>1</v>
      </c>
      <c r="B477" s="7">
        <v>1</v>
      </c>
      <c r="C477" s="7">
        <v>1</v>
      </c>
      <c r="D477" t="s">
        <v>21339</v>
      </c>
      <c r="E477" t="s">
        <v>22425</v>
      </c>
      <c r="F477" t="s">
        <v>22676</v>
      </c>
      <c r="G477" t="s">
        <v>22676</v>
      </c>
      <c r="H477" t="str">
        <f>LOOKUP(F477,LBB2IFS!$A$1:$A$34,LBB2IFS!$B$1:$B$34)</f>
        <v>General_Ledger</v>
      </c>
      <c r="I477" s="7">
        <f t="shared" ref="I477:I491" si="23">IF(G477&lt;&gt;H477,0,1)</f>
        <v>1</v>
      </c>
      <c r="J477" t="s">
        <v>22660</v>
      </c>
      <c r="N477" t="s">
        <v>21962</v>
      </c>
    </row>
    <row r="478" spans="1:14">
      <c r="A478" s="7">
        <v>1</v>
      </c>
      <c r="B478" s="7">
        <v>1</v>
      </c>
      <c r="C478" s="7">
        <v>1</v>
      </c>
      <c r="D478" t="s">
        <v>21381</v>
      </c>
      <c r="E478" t="s">
        <v>22426</v>
      </c>
      <c r="F478" t="s">
        <v>22676</v>
      </c>
      <c r="G478" t="s">
        <v>22676</v>
      </c>
      <c r="H478" t="str">
        <f>LOOKUP(F478,LBB2IFS!$A$1:$A$34,LBB2IFS!$B$1:$B$34)</f>
        <v>General_Ledger</v>
      </c>
      <c r="I478" s="7">
        <f t="shared" si="23"/>
        <v>1</v>
      </c>
      <c r="J478" t="s">
        <v>22661</v>
      </c>
      <c r="N478" t="s">
        <v>21962</v>
      </c>
    </row>
    <row r="479" spans="1:14">
      <c r="A479" s="7">
        <v>1</v>
      </c>
      <c r="B479" s="7">
        <v>1</v>
      </c>
      <c r="C479" s="7">
        <v>1</v>
      </c>
      <c r="D479" t="s">
        <v>21419</v>
      </c>
      <c r="E479" t="s">
        <v>22427</v>
      </c>
      <c r="F479" t="s">
        <v>22676</v>
      </c>
      <c r="G479" t="s">
        <v>22676</v>
      </c>
      <c r="H479" t="str">
        <f>LOOKUP(F479,LBB2IFS!$A$1:$A$34,LBB2IFS!$B$1:$B$34)</f>
        <v>General_Ledger</v>
      </c>
      <c r="I479" s="7">
        <f t="shared" si="23"/>
        <v>1</v>
      </c>
      <c r="J479" t="s">
        <v>22660</v>
      </c>
      <c r="N479" t="s">
        <v>21962</v>
      </c>
    </row>
    <row r="480" spans="1:14">
      <c r="A480" s="7">
        <v>1</v>
      </c>
      <c r="B480" s="7">
        <v>1</v>
      </c>
      <c r="C480" s="7">
        <v>1</v>
      </c>
      <c r="D480" t="s">
        <v>21432</v>
      </c>
      <c r="E480" t="s">
        <v>22428</v>
      </c>
      <c r="F480" t="s">
        <v>22676</v>
      </c>
      <c r="G480" t="s">
        <v>22676</v>
      </c>
      <c r="H480" t="str">
        <f>LOOKUP(F480,LBB2IFS!$A$1:$A$34,LBB2IFS!$B$1:$B$34)</f>
        <v>General_Ledger</v>
      </c>
      <c r="I480" s="7">
        <f t="shared" si="23"/>
        <v>1</v>
      </c>
      <c r="J480" t="s">
        <v>22516</v>
      </c>
      <c r="N480" t="s">
        <v>21962</v>
      </c>
    </row>
    <row r="481" spans="1:14">
      <c r="A481" s="7">
        <v>0</v>
      </c>
      <c r="B481" s="7">
        <v>1</v>
      </c>
      <c r="C481" s="7">
        <v>1</v>
      </c>
      <c r="D481" t="s">
        <v>21456</v>
      </c>
      <c r="E481" t="s">
        <v>22429</v>
      </c>
      <c r="F481" t="s">
        <v>22676</v>
      </c>
      <c r="G481" t="s">
        <v>22676</v>
      </c>
      <c r="H481" t="str">
        <f>LOOKUP(F481,LBB2IFS!$A$1:$A$34,LBB2IFS!$B$1:$B$34)</f>
        <v>General_Ledger</v>
      </c>
      <c r="I481" s="7">
        <f t="shared" si="23"/>
        <v>1</v>
      </c>
    </row>
    <row r="482" spans="1:14">
      <c r="A482" s="7">
        <v>1</v>
      </c>
      <c r="B482" s="7">
        <v>1</v>
      </c>
      <c r="C482" s="7">
        <v>1</v>
      </c>
      <c r="D482" t="s">
        <v>21475</v>
      </c>
      <c r="E482" t="s">
        <v>22430</v>
      </c>
      <c r="F482" t="s">
        <v>22676</v>
      </c>
      <c r="G482" t="s">
        <v>22676</v>
      </c>
      <c r="H482" t="str">
        <f>LOOKUP(F482,LBB2IFS!$A$1:$A$34,LBB2IFS!$B$1:$B$34)</f>
        <v>General_Ledger</v>
      </c>
      <c r="I482" s="7">
        <f t="shared" si="23"/>
        <v>1</v>
      </c>
      <c r="N482" t="s">
        <v>21962</v>
      </c>
    </row>
    <row r="483" spans="1:14">
      <c r="A483" s="7">
        <v>0</v>
      </c>
      <c r="B483" s="7">
        <v>1</v>
      </c>
      <c r="C483" s="7">
        <v>1</v>
      </c>
      <c r="D483" t="s">
        <v>21488</v>
      </c>
      <c r="E483" t="s">
        <v>22431</v>
      </c>
      <c r="F483" t="s">
        <v>22676</v>
      </c>
      <c r="G483" t="s">
        <v>22676</v>
      </c>
      <c r="H483" t="str">
        <f>LOOKUP(F483,LBB2IFS!$A$1:$A$34,LBB2IFS!$B$1:$B$34)</f>
        <v>General_Ledger</v>
      </c>
      <c r="I483" s="7">
        <f t="shared" si="23"/>
        <v>1</v>
      </c>
    </row>
    <row r="484" spans="1:14">
      <c r="A484" s="7">
        <v>1</v>
      </c>
      <c r="B484" s="7">
        <v>1</v>
      </c>
      <c r="C484" s="7">
        <v>1</v>
      </c>
      <c r="D484" t="s">
        <v>21575</v>
      </c>
      <c r="E484" t="s">
        <v>22432</v>
      </c>
      <c r="F484" t="s">
        <v>22676</v>
      </c>
      <c r="G484" t="s">
        <v>22676</v>
      </c>
      <c r="H484" t="str">
        <f>LOOKUP(F484,LBB2IFS!$A$1:$A$34,LBB2IFS!$B$1:$B$34)</f>
        <v>General_Ledger</v>
      </c>
      <c r="I484" s="7">
        <f t="shared" si="23"/>
        <v>1</v>
      </c>
      <c r="J484" t="s">
        <v>22609</v>
      </c>
      <c r="N484" t="s">
        <v>21962</v>
      </c>
    </row>
    <row r="485" spans="1:14">
      <c r="A485" s="7">
        <v>0</v>
      </c>
      <c r="B485" s="7">
        <v>1</v>
      </c>
      <c r="C485" s="7">
        <v>1</v>
      </c>
      <c r="D485" t="s">
        <v>21652</v>
      </c>
      <c r="E485" t="s">
        <v>22433</v>
      </c>
      <c r="F485" t="s">
        <v>22676</v>
      </c>
      <c r="G485" t="s">
        <v>22676</v>
      </c>
      <c r="H485" t="str">
        <f>LOOKUP(F485,LBB2IFS!$A$1:$A$34,LBB2IFS!$B$1:$B$34)</f>
        <v>General_Ledger</v>
      </c>
      <c r="I485" s="7">
        <f t="shared" si="23"/>
        <v>1</v>
      </c>
    </row>
    <row r="486" spans="1:14">
      <c r="A486" s="7">
        <v>1</v>
      </c>
      <c r="B486" s="7">
        <v>1</v>
      </c>
      <c r="C486" s="7">
        <v>1</v>
      </c>
      <c r="D486" t="s">
        <v>21694</v>
      </c>
      <c r="E486" t="s">
        <v>22434</v>
      </c>
      <c r="F486" t="s">
        <v>22676</v>
      </c>
      <c r="G486" t="s">
        <v>22676</v>
      </c>
      <c r="H486" t="str">
        <f>LOOKUP(F486,LBB2IFS!$A$1:$A$34,LBB2IFS!$B$1:$B$34)</f>
        <v>General_Ledger</v>
      </c>
      <c r="I486" s="7">
        <f t="shared" si="23"/>
        <v>1</v>
      </c>
      <c r="N486" t="s">
        <v>21962</v>
      </c>
    </row>
    <row r="487" spans="1:14">
      <c r="A487" s="7">
        <v>0</v>
      </c>
      <c r="B487" s="7">
        <v>1</v>
      </c>
      <c r="C487" s="7">
        <v>0.5</v>
      </c>
      <c r="D487" t="s">
        <v>21734</v>
      </c>
      <c r="E487" t="s">
        <v>22435</v>
      </c>
      <c r="F487" t="s">
        <v>22676</v>
      </c>
      <c r="G487" t="s">
        <v>22676</v>
      </c>
      <c r="H487" t="str">
        <f>LOOKUP(F487,LBB2IFS!$A$1:$A$34,LBB2IFS!$B$1:$B$34)</f>
        <v>General_Ledger</v>
      </c>
      <c r="I487" s="7">
        <f t="shared" si="23"/>
        <v>1</v>
      </c>
    </row>
    <row r="488" spans="1:14">
      <c r="A488" s="7">
        <v>1</v>
      </c>
      <c r="B488" s="7">
        <v>1</v>
      </c>
      <c r="C488" s="7">
        <v>0.5</v>
      </c>
      <c r="D488" t="s">
        <v>21777</v>
      </c>
      <c r="E488" t="s">
        <v>22436</v>
      </c>
      <c r="F488" t="s">
        <v>22676</v>
      </c>
      <c r="G488" t="s">
        <v>22676</v>
      </c>
      <c r="H488" t="str">
        <f>LOOKUP(F488,LBB2IFS!$A$1:$A$34,LBB2IFS!$B$1:$B$34)</f>
        <v>General_Ledger</v>
      </c>
      <c r="I488" s="7">
        <f t="shared" si="23"/>
        <v>1</v>
      </c>
      <c r="M488" t="s">
        <v>22662</v>
      </c>
      <c r="N488" t="s">
        <v>21962</v>
      </c>
    </row>
    <row r="489" spans="1:14">
      <c r="A489" s="7">
        <v>0</v>
      </c>
      <c r="B489" s="7">
        <v>1</v>
      </c>
      <c r="C489" s="7">
        <v>1</v>
      </c>
      <c r="D489" t="s">
        <v>21822</v>
      </c>
      <c r="E489" t="s">
        <v>22437</v>
      </c>
      <c r="F489" t="s">
        <v>22676</v>
      </c>
      <c r="G489" t="s">
        <v>22676</v>
      </c>
      <c r="H489" t="str">
        <f>LOOKUP(F489,LBB2IFS!$A$1:$A$34,LBB2IFS!$B$1:$B$34)</f>
        <v>General_Ledger</v>
      </c>
      <c r="I489" s="7">
        <f t="shared" si="23"/>
        <v>1</v>
      </c>
    </row>
    <row r="490" spans="1:14">
      <c r="A490" s="7">
        <v>1</v>
      </c>
      <c r="B490" s="7">
        <v>1</v>
      </c>
      <c r="C490" s="7">
        <v>1</v>
      </c>
      <c r="D490" t="s">
        <v>21853</v>
      </c>
      <c r="E490" t="s">
        <v>22437</v>
      </c>
      <c r="F490" t="s">
        <v>22676</v>
      </c>
      <c r="G490" t="s">
        <v>22676</v>
      </c>
      <c r="H490" t="str">
        <f>LOOKUP(F490,LBB2IFS!$A$1:$A$34,LBB2IFS!$B$1:$B$34)</f>
        <v>General_Ledger</v>
      </c>
      <c r="I490" s="7">
        <f t="shared" si="23"/>
        <v>1</v>
      </c>
      <c r="N490" t="s">
        <v>21962</v>
      </c>
    </row>
    <row r="491" spans="1:14">
      <c r="A491" s="7">
        <v>1</v>
      </c>
      <c r="B491" s="7">
        <v>1</v>
      </c>
      <c r="C491" s="7">
        <v>1</v>
      </c>
      <c r="D491" t="s">
        <v>21880</v>
      </c>
      <c r="E491" t="s">
        <v>22438</v>
      </c>
      <c r="F491" t="s">
        <v>22676</v>
      </c>
      <c r="G491" t="s">
        <v>22676</v>
      </c>
      <c r="H491" t="str">
        <f>LOOKUP(F491,LBB2IFS!$A$1:$A$34,LBB2IFS!$B$1:$B$34)</f>
        <v>General_Ledger</v>
      </c>
      <c r="I491" s="7">
        <f t="shared" si="23"/>
        <v>1</v>
      </c>
      <c r="N491" t="s">
        <v>21962</v>
      </c>
    </row>
    <row r="492" spans="1:14">
      <c r="A492" s="7">
        <f>COUNTIF(A1:A491,1)</f>
        <v>297</v>
      </c>
      <c r="N492">
        <f>COUNTIFS(N1:N491,"y")+COUNTIFS(N1:N491,"m")+COUNTIFS(N1:N491,"n")</f>
        <v>285</v>
      </c>
    </row>
    <row r="507" spans="1:10">
      <c r="A507"/>
      <c r="B507"/>
    </row>
    <row r="508" spans="1:10">
      <c r="J508" t="s">
        <v>22619</v>
      </c>
    </row>
    <row r="509" spans="1:10">
      <c r="E509" s="7" t="str">
        <f>LBB2IFS!A2</f>
        <v>Accounting_Rule_Engine</v>
      </c>
      <c r="J509" t="s">
        <v>22620</v>
      </c>
    </row>
    <row r="510" spans="1:10">
      <c r="E510" s="7" t="str">
        <f>LBB2IFS!A3</f>
        <v>Arrangement_Management</v>
      </c>
      <c r="J510" t="s">
        <v>22441</v>
      </c>
    </row>
    <row r="511" spans="1:10">
      <c r="E511" s="7" t="str">
        <f>LBB2IFS!A4</f>
        <v>Business_Lending_Engine</v>
      </c>
      <c r="J511" t="s">
        <v>22621</v>
      </c>
    </row>
    <row r="512" spans="1:10">
      <c r="E512" s="7" t="str">
        <f>LBB2IFS!A5</f>
        <v>Cash_Management_Engine</v>
      </c>
      <c r="J512" t="s">
        <v>22622</v>
      </c>
    </row>
    <row r="513" spans="5:10">
      <c r="E513" s="7" t="str">
        <f>LBB2IFS!A6</f>
        <v>Clearing_and_Settlement_Engine</v>
      </c>
      <c r="J513" t="s">
        <v>22623</v>
      </c>
    </row>
    <row r="514" spans="5:10">
      <c r="E514" s="7" t="str">
        <f>LBB2IFS!A7</f>
        <v>Collateral_management</v>
      </c>
      <c r="J514" t="s">
        <v>22624</v>
      </c>
    </row>
    <row r="515" spans="5:10">
      <c r="E515" s="7" t="str">
        <f>LBB2IFS!A8</f>
        <v>Consumer_Loans_Engine</v>
      </c>
      <c r="J515" t="s">
        <v>22625</v>
      </c>
    </row>
    <row r="516" spans="5:10">
      <c r="E516" s="7" t="str">
        <f>LBB2IFS!A9</f>
        <v>CORE</v>
      </c>
      <c r="J516" t="s">
        <v>22571</v>
      </c>
    </row>
    <row r="517" spans="5:10">
      <c r="E517" s="7" t="str">
        <f>LBB2IFS!A10</f>
        <v>Corporate_and_FI_Lending_Engine</v>
      </c>
      <c r="J517" t="s">
        <v>22626</v>
      </c>
    </row>
    <row r="518" spans="5:10">
      <c r="E518" s="7" t="str">
        <f>LBB2IFS!A11</f>
        <v>Current_Account_Engine</v>
      </c>
      <c r="J518" t="s">
        <v>22627</v>
      </c>
    </row>
    <row r="519" spans="5:10">
      <c r="E519" s="7" t="str">
        <f>LBB2IFS!A12</f>
        <v>Customer_Billing</v>
      </c>
      <c r="J519" t="s">
        <v>22628</v>
      </c>
    </row>
    <row r="520" spans="5:10">
      <c r="E520" s="7" t="str">
        <f>LBB2IFS!A13</f>
        <v>Customer_Reporting</v>
      </c>
      <c r="J520" t="s">
        <v>21961</v>
      </c>
    </row>
    <row r="521" spans="5:10">
      <c r="E521" s="7" t="str">
        <f>LBB2IFS!A14</f>
        <v>Financial_Markets_Trade_engine</v>
      </c>
      <c r="J521" t="s">
        <v>22629</v>
      </c>
    </row>
    <row r="522" spans="5:10">
      <c r="E522" s="7" t="str">
        <f>LBB2IFS!A15</f>
        <v>General_Ledger</v>
      </c>
      <c r="J522" t="s">
        <v>21959</v>
      </c>
    </row>
    <row r="523" spans="5:10">
      <c r="E523" s="7" t="str">
        <f>LBB2IFS!A16</f>
        <v>Instruction_and_Order_Management</v>
      </c>
      <c r="J523" t="s">
        <v>22630</v>
      </c>
    </row>
    <row r="524" spans="5:10">
      <c r="E524" s="7" t="str">
        <f>LBB2IFS!A17</f>
        <v>Local_GAAP_Reporting_Layer</v>
      </c>
      <c r="J524" t="s">
        <v>22570</v>
      </c>
    </row>
    <row r="525" spans="5:10">
      <c r="E525" s="7" t="str">
        <f>LBB2IFS!A18</f>
        <v>Local_Regulatory_Reporting_Layer</v>
      </c>
      <c r="J525" t="s">
        <v>22631</v>
      </c>
    </row>
    <row r="526" spans="5:10">
      <c r="E526" s="7" t="str">
        <f>LBB2IFS!A19</f>
        <v>Local_Reporting_Layer</v>
      </c>
      <c r="J526" t="s">
        <v>22632</v>
      </c>
    </row>
    <row r="527" spans="5:10">
      <c r="E527" s="7" t="str">
        <f>LBB2IFS!A20</f>
        <v>Local_Tax_Reporting_Layer</v>
      </c>
      <c r="J527" t="s">
        <v>22633</v>
      </c>
    </row>
    <row r="528" spans="5:10">
      <c r="E528" s="7" t="str">
        <f>LBB2IFS!A21</f>
        <v>Mortgages_Engine</v>
      </c>
      <c r="J528" t="s">
        <v>22634</v>
      </c>
    </row>
    <row r="529" spans="5:10">
      <c r="E529" s="7" t="str">
        <f>LBB2IFS!A22</f>
        <v>Party_Management</v>
      </c>
      <c r="J529" t="s">
        <v>22635</v>
      </c>
    </row>
    <row r="530" spans="5:10">
      <c r="E530" s="7" t="str">
        <f>LBB2IFS!A23</f>
        <v>Payments_Execution_Engine</v>
      </c>
      <c r="J530" t="s">
        <v>22636</v>
      </c>
    </row>
    <row r="531" spans="5:10">
      <c r="E531" s="7" t="str">
        <f>LBB2IFS!A24</f>
        <v>Product_Ledger</v>
      </c>
      <c r="J531" t="s">
        <v>22637</v>
      </c>
    </row>
    <row r="532" spans="5:10">
      <c r="E532" s="7" t="str">
        <f>LBB2IFS!A25</f>
        <v>Product_Management</v>
      </c>
      <c r="J532" t="s">
        <v>22638</v>
      </c>
    </row>
    <row r="533" spans="5:10">
      <c r="E533" s="7" t="str">
        <f>LBB2IFS!A26</f>
        <v>Reconciliation_Engine</v>
      </c>
    </row>
    <row r="534" spans="5:10">
      <c r="E534" s="7" t="str">
        <f>LBB2IFS!A27</f>
        <v>Reference_Data_Manager</v>
      </c>
    </row>
    <row r="535" spans="5:10">
      <c r="E535" s="7" t="str">
        <f>LBB2IFS!A28</f>
        <v>Savings_Engine</v>
      </c>
    </row>
    <row r="536" spans="5:10">
      <c r="E536" s="7" t="str">
        <f>LBB2IFS!A29</f>
        <v>Securities_Market_Order_Mngt</v>
      </c>
    </row>
    <row r="537" spans="5:10">
      <c r="E537" s="7" t="str">
        <f>LBB2IFS!A30</f>
        <v>Trade_Finance_Engine</v>
      </c>
    </row>
    <row r="538" spans="5:10">
      <c r="E538" s="7" t="s">
        <v>22736</v>
      </c>
    </row>
  </sheetData>
  <autoFilter ref="A1:O492">
    <filterColumn colId="1"/>
    <filterColumn colId="2"/>
    <filterColumn colId="6"/>
    <filterColumn colId="11"/>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38:I43 I2:I34">
    <cfRule type="iconSet" priority="32">
      <iconSet iconSet="3Symbols" showValue="0">
        <cfvo type="percent" val="0"/>
        <cfvo type="num" val="0.5"/>
        <cfvo type="num" val="1"/>
      </iconSet>
    </cfRule>
  </conditionalFormatting>
  <conditionalFormatting sqref="I7 I5 I13 I15 I22 I24 I26:I27 I39:I40 I42 I29:I34 I44:I56 I58:I63 I67:I68 I70:I71 I77:I89 I130:I143 I145:I154 I156:I161 I163:I166 I168:I187 I190:I191 I193:I219 I288:I292 I294:I317 I320:I323 I326:I335 I337:I372 I374:I389 I445:I449 I451:I460 I465:I469 I477:I491 I221:I286 I391:I443 I113:I126 I91:I110 I9:I11 I17:I19">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5">
    <dataValidation type="list" allowBlank="1" showInputMessage="1" showErrorMessage="1" sqref="G13 G402 G392:G395 G383:G384 G378 G374 G371 G369 G366:G367 G363:G364 G361 G359 G355:G357 G353 G351 G349 G345:G347 G343 G89 G338 G335 G331 G315:G317 G313 G311 G303:G309 G296:G301 G294 G292 G288:G289 G286 G284 G274:G276 G131 G100:G104 G95:G98 G91:G92 G340">
      <formula1>$E$509:$E$526</formula1>
    </dataValidation>
    <dataValidation type="list" allowBlank="1" showInputMessage="1" showErrorMessage="1" sqref="A507:B507 D507:S507">
      <formula1>$C$1:$T$1</formula1>
    </dataValidation>
    <dataValidation type="list" allowBlank="1" showInputMessage="1" showErrorMessage="1" sqref="C507">
      <formula1>$C$1:$S$1</formula1>
    </dataValidation>
    <dataValidation type="list" allowBlank="1" showInputMessage="1" showErrorMessage="1" sqref="F2:F106 F108:F117 F119:F124 F407:F491">
      <formula1>$E$509:$E$537</formula1>
    </dataValidation>
    <dataValidation type="list" allowBlank="1" showInputMessage="1" showErrorMessage="1" sqref="F107 F118 F125:F406">
      <formula1>$E$509:$E$538</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5" sqref="C5"/>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22686</v>
      </c>
      <c r="O1" s="9"/>
    </row>
    <row r="2" spans="1:15">
      <c r="A2" t="s">
        <v>21960</v>
      </c>
    </row>
    <row r="3" spans="1:15">
      <c r="A3" t="s">
        <v>22677</v>
      </c>
    </row>
    <row r="4" spans="1:15">
      <c r="A4" t="s">
        <v>22687</v>
      </c>
    </row>
    <row r="5" spans="1:15">
      <c r="A5" t="s">
        <v>22682</v>
      </c>
    </row>
    <row r="6" spans="1:15">
      <c r="A6" t="s">
        <v>22689</v>
      </c>
    </row>
    <row r="7" spans="1:15">
      <c r="A7" t="s">
        <v>22676</v>
      </c>
    </row>
    <row r="8" spans="1:15">
      <c r="A8" t="s">
        <v>22683</v>
      </c>
    </row>
    <row r="9" spans="1:15">
      <c r="A9" t="s">
        <v>22688</v>
      </c>
      <c r="B9" s="9"/>
    </row>
    <row r="10" spans="1:15">
      <c r="A10" t="s">
        <v>22674</v>
      </c>
    </row>
    <row r="11" spans="1:15">
      <c r="A11" t="s">
        <v>22681</v>
      </c>
    </row>
    <row r="12" spans="1:15">
      <c r="A12" t="s">
        <v>22692</v>
      </c>
    </row>
    <row r="13" spans="1:15">
      <c r="A13" t="s">
        <v>22690</v>
      </c>
    </row>
    <row r="14" spans="1:15">
      <c r="A14" t="s">
        <v>22679</v>
      </c>
    </row>
    <row r="15" spans="1:15">
      <c r="A15" t="s">
        <v>22691</v>
      </c>
    </row>
    <row r="16" spans="1:15">
      <c r="A16" t="s">
        <v>22685</v>
      </c>
    </row>
    <row r="17" spans="1:1">
      <c r="A17" t="s">
        <v>22561</v>
      </c>
    </row>
    <row r="18" spans="1:1">
      <c r="A18" t="s">
        <v>22680</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22599</v>
      </c>
      <c r="C1" s="8" t="s">
        <v>22607</v>
      </c>
    </row>
    <row r="2" spans="1:7">
      <c r="A2" s="8"/>
      <c r="C2" s="8"/>
    </row>
    <row r="3" spans="1:7">
      <c r="A3" s="25" t="s">
        <v>22561</v>
      </c>
      <c r="B3" s="25"/>
    </row>
    <row r="4" spans="1:7">
      <c r="B4" t="s">
        <v>22563</v>
      </c>
    </row>
    <row r="5" spans="1:7">
      <c r="B5" t="s">
        <v>22600</v>
      </c>
      <c r="G5" s="10"/>
    </row>
    <row r="6" spans="1:7">
      <c r="B6" t="s">
        <v>22601</v>
      </c>
    </row>
    <row r="7" spans="1:7">
      <c r="B7" t="s">
        <v>22602</v>
      </c>
    </row>
    <row r="8" spans="1:7">
      <c r="B8" t="s">
        <v>22603</v>
      </c>
    </row>
    <row r="9" spans="1:7">
      <c r="B9" t="s">
        <v>22604</v>
      </c>
    </row>
    <row r="10" spans="1:7">
      <c r="B10" t="s">
        <v>22564</v>
      </c>
    </row>
    <row r="11" spans="1:7">
      <c r="B11" t="s">
        <v>22605</v>
      </c>
    </row>
    <row r="13" spans="1:7">
      <c r="A13" s="25" t="s">
        <v>21959</v>
      </c>
      <c r="B13" s="25"/>
    </row>
    <row r="14" spans="1:7">
      <c r="B14" t="s">
        <v>22565</v>
      </c>
    </row>
    <row r="15" spans="1:7">
      <c r="B15" t="s">
        <v>22568</v>
      </c>
    </row>
    <row r="16" spans="1:7">
      <c r="B16" t="s">
        <v>22566</v>
      </c>
    </row>
    <row r="17" spans="1:2">
      <c r="B17" t="s">
        <v>22567</v>
      </c>
    </row>
    <row r="18" spans="1:2">
      <c r="B18" t="s">
        <v>22581</v>
      </c>
    </row>
    <row r="20" spans="1:2">
      <c r="A20" s="25" t="s">
        <v>21960</v>
      </c>
      <c r="B20" s="25"/>
    </row>
    <row r="21" spans="1:2">
      <c r="B21" t="s">
        <v>22569</v>
      </c>
    </row>
    <row r="22" spans="1:2">
      <c r="B22" t="s">
        <v>22571</v>
      </c>
    </row>
    <row r="23" spans="1:2">
      <c r="B23" t="s">
        <v>22570</v>
      </c>
    </row>
    <row r="24" spans="1:2">
      <c r="B24" t="s">
        <v>22572</v>
      </c>
    </row>
    <row r="25" spans="1:2">
      <c r="B25" t="s">
        <v>22573</v>
      </c>
    </row>
    <row r="26" spans="1:2">
      <c r="B26" t="s">
        <v>22574</v>
      </c>
    </row>
    <row r="28" spans="1:2">
      <c r="A28" s="25" t="s">
        <v>21961</v>
      </c>
      <c r="B28" s="25"/>
    </row>
    <row r="29" spans="1:2">
      <c r="B29" t="s">
        <v>22575</v>
      </c>
    </row>
    <row r="30" spans="1:2">
      <c r="B30" t="s">
        <v>22576</v>
      </c>
    </row>
    <row r="31" spans="1:2">
      <c r="B31" s="13" t="s">
        <v>22577</v>
      </c>
    </row>
    <row r="32" spans="1:2">
      <c r="B32" t="s">
        <v>22578</v>
      </c>
    </row>
    <row r="33" spans="1:2">
      <c r="B33" t="s">
        <v>22579</v>
      </c>
    </row>
    <row r="35" spans="1:2">
      <c r="A35" s="25" t="s">
        <v>21958</v>
      </c>
      <c r="B35" s="25"/>
    </row>
    <row r="36" spans="1:2">
      <c r="B36" t="s">
        <v>22580</v>
      </c>
    </row>
    <row r="37" spans="1:2">
      <c r="B37" t="s">
        <v>22606</v>
      </c>
    </row>
    <row r="38" spans="1:2">
      <c r="B38" t="s">
        <v>22581</v>
      </c>
    </row>
    <row r="39" spans="1:2">
      <c r="B39" t="s">
        <v>22582</v>
      </c>
    </row>
    <row r="40" spans="1:2">
      <c r="B40" s="14" t="s">
        <v>22583</v>
      </c>
    </row>
    <row r="41" spans="1:2">
      <c r="B41" s="14" t="s">
        <v>22584</v>
      </c>
    </row>
    <row r="42" spans="1:2">
      <c r="B42" s="14" t="s">
        <v>21965</v>
      </c>
    </row>
    <row r="44" spans="1:2">
      <c r="A44" s="25" t="s">
        <v>22441</v>
      </c>
      <c r="B44" s="25"/>
    </row>
    <row r="45" spans="1:2">
      <c r="B45" t="s">
        <v>22585</v>
      </c>
    </row>
    <row r="46" spans="1:2">
      <c r="B46" t="s">
        <v>22586</v>
      </c>
    </row>
    <row r="47" spans="1:2">
      <c r="B47" t="s">
        <v>22587</v>
      </c>
    </row>
    <row r="48" spans="1:2">
      <c r="B48" t="s">
        <v>22588</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2012-01-10T12:57:38Z</dcterms:modified>
</cp:coreProperties>
</file>