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 files\GitHub\university\DB_project\part 3\excel generation of names\"/>
    </mc:Choice>
  </mc:AlternateContent>
  <xr:revisionPtr revIDLastSave="0" documentId="13_ncr:1_{3BFDE777-7133-402D-BF77-C270EFDE6F59}" xr6:coauthVersionLast="47" xr6:coauthVersionMax="47" xr10:uidLastSave="{00000000-0000-0000-0000-000000000000}"/>
  <bookViews>
    <workbookView xWindow="38280" yWindow="-105" windowWidth="38640" windowHeight="21120" tabRatio="831" xr2:uid="{3271E52A-7C13-454F-9A80-D72A13A39B58}"/>
  </bookViews>
  <sheets>
    <sheet name="controll center" sheetId="6" r:id="rId1"/>
    <sheet name="ProductsData" sheetId="9" r:id="rId2"/>
    <sheet name="UsersData" sheetId="5" r:id="rId3"/>
    <sheet name="SearchesData" sheetId="8" r:id="rId4"/>
    <sheet name="RelationsData" sheetId="7" r:id="rId5"/>
    <sheet name="ResultsData" sheetId="10" r:id="rId6"/>
    <sheet name="GardensData" sheetId="16" r:id="rId7"/>
    <sheet name="SeedsData" sheetId="11" r:id="rId8"/>
    <sheet name="Seed_typesData" sheetId="12" r:id="rId9"/>
    <sheet name="DetailsData" sheetId="3" r:id="rId10"/>
    <sheet name="Details_ofData" sheetId="13" r:id="rId11"/>
    <sheet name="OrdersData" sheetId="14" r:id="rId12"/>
    <sheet name="DesignsData" sheetId="20" r:id="rId13"/>
    <sheet name="InclusionsData" sheetId="15" r:id="rId14"/>
    <sheet name="PlantedData" sheetId="17" r:id="rId15"/>
    <sheet name="ChosensData" sheetId="18" r:id="rId16"/>
    <sheet name="names and emails gen" sheetId="4" r:id="rId17"/>
    <sheet name="address&amp;company&amp;phone# data gen" sheetId="1" r:id="rId18"/>
    <sheet name="SearchDT gen" sheetId="19" r:id="rId19"/>
    <sheet name="cross join for results gen" sheetId="23" r:id="rId20"/>
    <sheet name="searchterm-results source" sheetId="21" r:id="rId21"/>
  </sheets>
  <definedNames>
    <definedName name="_xlnm._FilterDatabase" localSheetId="8" hidden="1">Seed_typesData!$A$1:$B$66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23" l="1"/>
  <c r="F2" i="23"/>
  <c r="E2" i="23"/>
  <c r="J3" i="6"/>
  <c r="E3" i="6"/>
  <c r="H3" i="6"/>
  <c r="G3" i="6"/>
  <c r="I3" i="6"/>
  <c r="B3" i="6"/>
  <c r="AO23" i="1"/>
  <c r="AN23" i="1"/>
  <c r="AM23" i="1"/>
  <c r="AL23" i="1"/>
  <c r="AK23" i="1"/>
  <c r="AJ23" i="1"/>
  <c r="AI23" i="1"/>
  <c r="AH23" i="1"/>
  <c r="AG23" i="1"/>
  <c r="AF23" i="1"/>
  <c r="AE23" i="1"/>
  <c r="AD23" i="1"/>
  <c r="AC23" i="1"/>
  <c r="AB23" i="1"/>
  <c r="AA23" i="1"/>
  <c r="Z23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AO2" i="1"/>
  <c r="AN2" i="1"/>
  <c r="AM2" i="1"/>
  <c r="AL2" i="1"/>
  <c r="AK2" i="1"/>
  <c r="AJ2" i="1"/>
  <c r="AI2" i="1"/>
  <c r="AH2" i="1"/>
  <c r="AG2" i="1"/>
  <c r="AF2" i="1"/>
  <c r="AE2" i="1"/>
  <c r="AD2" i="1"/>
  <c r="AC2" i="1"/>
  <c r="AB2" i="1"/>
  <c r="AA2" i="1"/>
  <c r="Z2" i="1"/>
  <c r="Y2" i="1"/>
  <c r="X2" i="1"/>
  <c r="W2" i="1"/>
  <c r="V2" i="1"/>
  <c r="U2" i="1"/>
  <c r="T2" i="1"/>
  <c r="S2" i="1"/>
  <c r="R2" i="1"/>
  <c r="Q2" i="1"/>
  <c r="P2" i="1"/>
  <c r="O2" i="1"/>
  <c r="N2" i="1"/>
  <c r="M2" i="1"/>
  <c r="L2" i="1"/>
  <c r="B2" i="1" a="1"/>
  <c r="B2" i="1" s="1"/>
  <c r="E2" i="1" s="1" a="1"/>
  <c r="E2" i="1" s="1"/>
  <c r="L12" i="4"/>
  <c r="E2" i="4" a="1"/>
  <c r="E2" i="4" s="1"/>
  <c r="F2" i="1" l="1" a="1"/>
  <c r="F2" i="1" s="1"/>
  <c r="C2" i="1" a="1"/>
  <c r="C2" i="1" s="1"/>
  <c r="G2" i="1" a="1"/>
  <c r="G2" i="1" s="1"/>
  <c r="G2" i="4" a="1"/>
  <c r="G2" i="4" s="1"/>
  <c r="F2" i="4" a="1"/>
  <c r="F2" i="4" s="1"/>
  <c r="H2" i="4" s="1" a="1"/>
  <c r="H2" i="4" s="1"/>
  <c r="J2" i="1" l="1" a="1"/>
  <c r="J2" i="1" s="1"/>
  <c r="D2" i="3" s="1" a="1"/>
  <c r="D2" i="3" s="1"/>
  <c r="D2" i="1" a="1"/>
  <c r="D2" i="1" s="1"/>
  <c r="H2" i="1" s="1" a="1"/>
  <c r="H2" i="1" s="1"/>
  <c r="I2" i="1" a="1"/>
  <c r="I2" i="1" s="1"/>
  <c r="C2" i="3" s="1" a="1"/>
  <c r="C2" i="3" s="1"/>
  <c r="I2" i="4" a="1"/>
  <c r="I2" i="4" s="1"/>
  <c r="A2" i="5" s="1" a="1"/>
  <c r="A2" i="5" s="1"/>
  <c r="A2" i="3" a="1"/>
  <c r="A2" i="3" s="1"/>
  <c r="C3" i="6"/>
  <c r="N2" i="4" a="1"/>
  <c r="N2" i="4" s="1"/>
  <c r="O2" i="4" s="1" a="1"/>
  <c r="O2" i="4" s="1"/>
  <c r="M3" i="6" l="1"/>
  <c r="A2" i="13" s="1" a="1"/>
  <c r="A2" i="13" s="1"/>
  <c r="D3" i="6"/>
  <c r="A3" i="23" s="1" a="1"/>
  <c r="A3" i="23" s="1"/>
  <c r="B2" i="3" a="1"/>
  <c r="B2" i="3" s="1"/>
  <c r="E2" i="5" a="1"/>
  <c r="E2" i="5" s="1"/>
  <c r="D2" i="5" a="1"/>
  <c r="D2" i="5" s="1"/>
  <c r="F2" i="3" a="1"/>
  <c r="F2" i="3" s="1"/>
  <c r="Q2" i="4" a="1"/>
  <c r="Q2" i="4" s="1"/>
  <c r="V2" i="4" a="1"/>
  <c r="V2" i="4" s="1"/>
  <c r="P2" i="4" a="1"/>
  <c r="P2" i="4" s="1"/>
  <c r="U2" i="4" a="1"/>
  <c r="U2" i="4" s="1"/>
  <c r="T2" i="4" a="1"/>
  <c r="T2" i="4" s="1"/>
  <c r="S2" i="4" a="1"/>
  <c r="S2" i="4" s="1"/>
  <c r="R2" i="4" a="1"/>
  <c r="R2" i="4" s="1"/>
  <c r="C3" i="23" l="1" a="1"/>
  <c r="C3" i="23" s="1"/>
  <c r="B3" i="23" a="1"/>
  <c r="B3" i="23" s="1"/>
  <c r="F2" i="13" a="1"/>
  <c r="F2" i="13" s="1"/>
  <c r="E2" i="13" a="1"/>
  <c r="E2" i="13" s="1"/>
  <c r="B2" i="13" s="1" a="1"/>
  <c r="B2" i="13" s="1"/>
  <c r="A2" i="19" a="1"/>
  <c r="A2" i="19" s="1"/>
  <c r="D2" i="19" s="1" a="1"/>
  <c r="D2" i="19" s="1"/>
  <c r="E2" i="19" s="1" a="1"/>
  <c r="E2" i="19" s="1"/>
  <c r="C2" i="19" s="1" a="1"/>
  <c r="C2" i="19" s="1"/>
  <c r="A2" i="8" a="1"/>
  <c r="A2" i="8" s="1"/>
  <c r="E2" i="8" s="1" a="1"/>
  <c r="E2" i="8" s="1"/>
  <c r="J2" i="4" a="1"/>
  <c r="J2" i="4" s="1"/>
  <c r="B2" i="5" s="1" a="1"/>
  <c r="B2" i="5" s="1"/>
  <c r="D3" i="23" l="1" a="1"/>
  <c r="D3" i="23" s="1"/>
  <c r="H3" i="23" a="1"/>
  <c r="H3" i="23" s="1"/>
  <c r="F2" i="19" a="1"/>
  <c r="F2" i="19" s="1"/>
  <c r="G2" i="19" a="1"/>
  <c r="G2" i="19" s="1"/>
  <c r="K2" i="19" a="1"/>
  <c r="K2" i="19" s="1"/>
  <c r="J2" i="19" a="1"/>
  <c r="J2" i="19" s="1"/>
  <c r="H2" i="19" a="1"/>
  <c r="H2" i="19" s="1"/>
  <c r="I2" i="19" a="1"/>
  <c r="I2" i="19" s="1"/>
  <c r="D2" i="8" a="1"/>
  <c r="D2" i="8" s="1"/>
  <c r="C2" i="8" a="1"/>
  <c r="C2" i="8" s="1"/>
  <c r="C2" i="13" a="1"/>
  <c r="C2" i="13" s="1"/>
  <c r="D2" i="13" a="1"/>
  <c r="D2" i="13" s="1"/>
  <c r="I3" i="23" l="1" a="1"/>
  <c r="I3" i="23" s="1"/>
  <c r="E3" i="23" a="1"/>
  <c r="E3" i="23" s="1"/>
  <c r="G3" i="23" a="1"/>
  <c r="G3" i="23" s="1"/>
  <c r="B2" i="19" a="1"/>
  <c r="B2" i="19" s="1"/>
  <c r="B2" i="8" s="1" a="1"/>
  <c r="B2" i="8" s="1"/>
  <c r="F3" i="23" s="1" a="1"/>
  <c r="F3" i="23" s="1"/>
  <c r="K3" i="23" l="1" a="1"/>
  <c r="K3" i="23" s="1"/>
  <c r="A2" i="10" a="1"/>
  <c r="A2" i="10" s="1"/>
  <c r="F3" i="6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1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</futureMetadata>
  <cellMetadata count="1">
    <bk>
      <rc t="1" v="0"/>
    </bk>
  </cellMetadata>
  <valueMetadata count="11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</valueMetadata>
</metadata>
</file>

<file path=xl/sharedStrings.xml><?xml version="1.0" encoding="utf-8"?>
<sst xmlns="http://schemas.openxmlformats.org/spreadsheetml/2006/main" count="2761" uniqueCount="1241">
  <si>
    <t>Arizona</t>
  </si>
  <si>
    <t>Nevada</t>
  </si>
  <si>
    <t>California</t>
  </si>
  <si>
    <t>Florida</t>
  </si>
  <si>
    <t>Alabama</t>
  </si>
  <si>
    <t>Alaska</t>
  </si>
  <si>
    <t>Arkansas</t>
  </si>
  <si>
    <t>Colorado</t>
  </si>
  <si>
    <t>Connecticut</t>
  </si>
  <si>
    <t>Delaware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</si>
  <si>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</si>
  <si>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</si>
  <si>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</si>
  <si>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</si>
  <si>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</si>
  <si>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</si>
  <si>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</si>
  <si>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</si>
  <si>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</si>
  <si>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</si>
  <si>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</si>
  <si>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</si>
  <si>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</si>
  <si>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</si>
  <si>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</si>
  <si>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</si>
  <si>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</si>
  <si>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</si>
  <si>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New Hampshire</t>
  </si>
  <si>
    <t>New Jersey</t>
  </si>
  <si>
    <t>Huntsville</t>
  </si>
  <si>
    <t>Birmingham</t>
  </si>
  <si>
    <t>Montgomery</t>
  </si>
  <si>
    <t>Mobile</t>
  </si>
  <si>
    <t>Tuscaloosa</t>
  </si>
  <si>
    <t>Hoover</t>
  </si>
  <si>
    <t>Auburn</t>
  </si>
  <si>
    <t>Dothan</t>
  </si>
  <si>
    <t>Madison</t>
  </si>
  <si>
    <t>Decatur</t>
  </si>
  <si>
    <t>Florence</t>
  </si>
  <si>
    <t>Prattville</t>
  </si>
  <si>
    <t>Phenix City</t>
  </si>
  <si>
    <t>Vestavia Hills</t>
  </si>
  <si>
    <t>Opelika</t>
  </si>
  <si>
    <t>Anchorage</t>
  </si>
  <si>
    <t>Fairbanks</t>
  </si>
  <si>
    <t>Juneau</t>
  </si>
  <si>
    <t>Badger</t>
  </si>
  <si>
    <t>Knik-Fairview</t>
  </si>
  <si>
    <t>College</t>
  </si>
  <si>
    <t>Tanaina</t>
  </si>
  <si>
    <t>Wasilla</t>
  </si>
  <si>
    <t>Sitka</t>
  </si>
  <si>
    <t>Ketchikan</t>
  </si>
  <si>
    <t>Kenai</t>
  </si>
  <si>
    <t>Palmer</t>
  </si>
  <si>
    <t>Steele Creek</t>
  </si>
  <si>
    <t>Sterling</t>
  </si>
  <si>
    <t>Gateway</t>
  </si>
  <si>
    <t>Phoenix</t>
  </si>
  <si>
    <t>Tucson</t>
  </si>
  <si>
    <t>Mesa</t>
  </si>
  <si>
    <t>Chandler</t>
  </si>
  <si>
    <t>Scottsdale</t>
  </si>
  <si>
    <t>Glendale</t>
  </si>
  <si>
    <t>Gilbert</t>
  </si>
  <si>
    <t>Tempe</t>
  </si>
  <si>
    <t>Peoria</t>
  </si>
  <si>
    <t>Surprise</t>
  </si>
  <si>
    <t>San Tan Valley</t>
  </si>
  <si>
    <t>Yuma</t>
  </si>
  <si>
    <t>Avondale</t>
  </si>
  <si>
    <t>Goodyear</t>
  </si>
  <si>
    <t>Buckeye</t>
  </si>
  <si>
    <t>Little Rock</t>
  </si>
  <si>
    <t>Fort Smith</t>
  </si>
  <si>
    <t>Fayetteville</t>
  </si>
  <si>
    <t>Springdale</t>
  </si>
  <si>
    <t>Jonesboro</t>
  </si>
  <si>
    <t>Rogers</t>
  </si>
  <si>
    <t>Conway</t>
  </si>
  <si>
    <t>North Little Rock</t>
  </si>
  <si>
    <t>Bentonville</t>
  </si>
  <si>
    <t>Pine Bluff</t>
  </si>
  <si>
    <t>Hot Springs</t>
  </si>
  <si>
    <t>Benton</t>
  </si>
  <si>
    <t>Sherwood</t>
  </si>
  <si>
    <t>Texarkana</t>
  </si>
  <si>
    <t>Russellville</t>
  </si>
  <si>
    <t>Los Angeles</t>
  </si>
  <si>
    <t>San Diego</t>
  </si>
  <si>
    <t>San Jose</t>
  </si>
  <si>
    <t>San Francisco</t>
  </si>
  <si>
    <t>Fresno</t>
  </si>
  <si>
    <t>Sacramento</t>
  </si>
  <si>
    <t>Long Beach</t>
  </si>
  <si>
    <t>Oakland</t>
  </si>
  <si>
    <t>Bakersfield</t>
  </si>
  <si>
    <t>Anaheim</t>
  </si>
  <si>
    <t>Santa Ana</t>
  </si>
  <si>
    <t>Riverside</t>
  </si>
  <si>
    <t>Stockton</t>
  </si>
  <si>
    <t>Irvine</t>
  </si>
  <si>
    <t>Chula Vista</t>
  </si>
  <si>
    <t>Denver</t>
  </si>
  <si>
    <t>Colorado Springs</t>
  </si>
  <si>
    <t>Aurora</t>
  </si>
  <si>
    <t>Fort Collins</t>
  </si>
  <si>
    <t>Lakewood</t>
  </si>
  <si>
    <t>Thornton</t>
  </si>
  <si>
    <t>Arvada</t>
  </si>
  <si>
    <t>Westminster</t>
  </si>
  <si>
    <t>Pueblo</t>
  </si>
  <si>
    <t>Greeley</t>
  </si>
  <si>
    <t>Boulder</t>
  </si>
  <si>
    <t>Centennial</t>
  </si>
  <si>
    <t>Highlands Ranch</t>
  </si>
  <si>
    <t>Longmont</t>
  </si>
  <si>
    <t>Castle Rock</t>
  </si>
  <si>
    <t>Bridgeport</t>
  </si>
  <si>
    <t>New Haven</t>
  </si>
  <si>
    <t>Stamford</t>
  </si>
  <si>
    <t>Hartford</t>
  </si>
  <si>
    <t>Waterbury</t>
  </si>
  <si>
    <t>Norwalk</t>
  </si>
  <si>
    <t>Danbury</t>
  </si>
  <si>
    <t>New Britain</t>
  </si>
  <si>
    <t>West Hartford</t>
  </si>
  <si>
    <t>Bristol</t>
  </si>
  <si>
    <t>Meriden</t>
  </si>
  <si>
    <t>West Haven</t>
  </si>
  <si>
    <t>Milford city</t>
  </si>
  <si>
    <t>Stratford</t>
  </si>
  <si>
    <t>East Hartford</t>
  </si>
  <si>
    <t>Wilmington</t>
  </si>
  <si>
    <t>Dover</t>
  </si>
  <si>
    <t>Newark</t>
  </si>
  <si>
    <t>Middletown</t>
  </si>
  <si>
    <t>Bear</t>
  </si>
  <si>
    <t>Glasgow</t>
  </si>
  <si>
    <t>Hockessin</t>
  </si>
  <si>
    <t>Brookside</t>
  </si>
  <si>
    <t>Smyrna</t>
  </si>
  <si>
    <t>Milford</t>
  </si>
  <si>
    <t>Pike Creek Valley</t>
  </si>
  <si>
    <t>Claymont</t>
  </si>
  <si>
    <t>Wilmingto</t>
  </si>
  <si>
    <t>Seaford</t>
  </si>
  <si>
    <t>North Star</t>
  </si>
  <si>
    <t>Jacksonville</t>
  </si>
  <si>
    <t>Miami</t>
  </si>
  <si>
    <t>Tampa</t>
  </si>
  <si>
    <t>Orlando</t>
  </si>
  <si>
    <t>St. Petersburg</t>
  </si>
  <si>
    <t>Port St. Lucie</t>
  </si>
  <si>
    <t>Cape Coral</t>
  </si>
  <si>
    <t>Hialeah</t>
  </si>
  <si>
    <t>Tallahassee</t>
  </si>
  <si>
    <t>Fort Lauderdale</t>
  </si>
  <si>
    <t>Daytona Beach</t>
  </si>
  <si>
    <t>Kissimmee</t>
  </si>
  <si>
    <t>Riverview</t>
  </si>
  <si>
    <t>North Port</t>
  </si>
  <si>
    <t>Brandon</t>
  </si>
  <si>
    <t>Atlanta</t>
  </si>
  <si>
    <t>Augusta</t>
  </si>
  <si>
    <t>Columbus</t>
  </si>
  <si>
    <t>Macon</t>
  </si>
  <si>
    <t>Savannah</t>
  </si>
  <si>
    <t>Athens</t>
  </si>
  <si>
    <t>South Fulton</t>
  </si>
  <si>
    <t>Sandy Springs</t>
  </si>
  <si>
    <t>Roswell</t>
  </si>
  <si>
    <t>Warner Robins</t>
  </si>
  <si>
    <t>Albany</t>
  </si>
  <si>
    <t>Johns Creek</t>
  </si>
  <si>
    <t>Alpharetta</t>
  </si>
  <si>
    <t>Marietta</t>
  </si>
  <si>
    <t>Valdosta</t>
  </si>
  <si>
    <t>Honolulu</t>
  </si>
  <si>
    <t>East Honolulu</t>
  </si>
  <si>
    <t>Hilo</t>
  </si>
  <si>
    <t>Pearl City</t>
  </si>
  <si>
    <t>Waipahu</t>
  </si>
  <si>
    <t>Kailua</t>
  </si>
  <si>
    <t>Kaneohe</t>
  </si>
  <si>
    <t>Kahului</t>
  </si>
  <si>
    <t>Mililani Town</t>
  </si>
  <si>
    <t>Ewa Gentry</t>
  </si>
  <si>
    <t>Kihei</t>
  </si>
  <si>
    <t>Kapolei</t>
  </si>
  <si>
    <t>Mililani Mauka</t>
  </si>
  <si>
    <t>Makakilo</t>
  </si>
  <si>
    <t>Schofield Barracks</t>
  </si>
  <si>
    <t>Chicago</t>
  </si>
  <si>
    <t>Rockford</t>
  </si>
  <si>
    <t>Joliet</t>
  </si>
  <si>
    <t>Naperville</t>
  </si>
  <si>
    <t>Springfield</t>
  </si>
  <si>
    <t>Elgin</t>
  </si>
  <si>
    <t>Waukegan</t>
  </si>
  <si>
    <t>Champaign</t>
  </si>
  <si>
    <t>Bloomington</t>
  </si>
  <si>
    <t>Evanston</t>
  </si>
  <si>
    <t>Des Plaines</t>
  </si>
  <si>
    <t>Berwy</t>
  </si>
  <si>
    <t>Boise</t>
  </si>
  <si>
    <t>Meridian</t>
  </si>
  <si>
    <t>Nampa</t>
  </si>
  <si>
    <t>Idaho Falls</t>
  </si>
  <si>
    <t>Caldwell</t>
  </si>
  <si>
    <t>Pocatello</t>
  </si>
  <si>
    <t>Coeur d’Alene</t>
  </si>
  <si>
    <t>Twin Falls</t>
  </si>
  <si>
    <t>Post Falls</t>
  </si>
  <si>
    <t>Lewiston</t>
  </si>
  <si>
    <t>Rexburg</t>
  </si>
  <si>
    <t>Eagle</t>
  </si>
  <si>
    <t>Moscow</t>
  </si>
  <si>
    <t>Kuna</t>
  </si>
  <si>
    <t>Ammon</t>
  </si>
  <si>
    <t>Indianapolis</t>
  </si>
  <si>
    <t>Fort Wayne</t>
  </si>
  <si>
    <t>Evansville</t>
  </si>
  <si>
    <t>South Bend</t>
  </si>
  <si>
    <t>Carmel</t>
  </si>
  <si>
    <t>Fishers</t>
  </si>
  <si>
    <t>Hammond</t>
  </si>
  <si>
    <t>Gary</t>
  </si>
  <si>
    <t>Lafayette</t>
  </si>
  <si>
    <t>Muncie</t>
  </si>
  <si>
    <t>Terre Haute</t>
  </si>
  <si>
    <t>Kokomo</t>
  </si>
  <si>
    <t>Noblesville</t>
  </si>
  <si>
    <t>Anderson</t>
  </si>
  <si>
    <t>Des Moines</t>
  </si>
  <si>
    <t>Cedar Rapids</t>
  </si>
  <si>
    <t>Davenport</t>
  </si>
  <si>
    <t>Sioux City</t>
  </si>
  <si>
    <t>Iowa City</t>
  </si>
  <si>
    <t>Waterloo</t>
  </si>
  <si>
    <t>Council Bluffs</t>
  </si>
  <si>
    <t>Ames</t>
  </si>
  <si>
    <t>Dubuque</t>
  </si>
  <si>
    <t>West Des Moines</t>
  </si>
  <si>
    <t>Ankeny</t>
  </si>
  <si>
    <t>Urbandale</t>
  </si>
  <si>
    <t>Cedar Falls</t>
  </si>
  <si>
    <t>Marion</t>
  </si>
  <si>
    <t>Bettendorf</t>
  </si>
  <si>
    <t>Wichita</t>
  </si>
  <si>
    <t>Overland Park</t>
  </si>
  <si>
    <t>Kansas City</t>
  </si>
  <si>
    <t>Olathe</t>
  </si>
  <si>
    <t>Topeka</t>
  </si>
  <si>
    <t>Lawrence</t>
  </si>
  <si>
    <t>Shawnee</t>
  </si>
  <si>
    <t>Manhattan</t>
  </si>
  <si>
    <t>Lenexa</t>
  </si>
  <si>
    <t>Salina</t>
  </si>
  <si>
    <t>Hutchinson</t>
  </si>
  <si>
    <t>Leavenworth</t>
  </si>
  <si>
    <t>Leawood</t>
  </si>
  <si>
    <t>Dodge City</t>
  </si>
  <si>
    <t>Garden City</t>
  </si>
  <si>
    <t>Louisville</t>
  </si>
  <si>
    <t>Lexington</t>
  </si>
  <si>
    <t>Bowling Green</t>
  </si>
  <si>
    <t>Owensboro</t>
  </si>
  <si>
    <t>Covington</t>
  </si>
  <si>
    <t>Georgetown</t>
  </si>
  <si>
    <t>Richmond</t>
  </si>
  <si>
    <t>Nicholasville</t>
  </si>
  <si>
    <t>Elizabethtown</t>
  </si>
  <si>
    <t>Henderson</t>
  </si>
  <si>
    <t>Jeffersontown</t>
  </si>
  <si>
    <t>Frankfort</t>
  </si>
  <si>
    <t>Paducah</t>
  </si>
  <si>
    <t>Independence</t>
  </si>
  <si>
    <t>Jersey City</t>
  </si>
  <si>
    <t>Paterson</t>
  </si>
  <si>
    <t>Elizabeth</t>
  </si>
  <si>
    <t>Toms River</t>
  </si>
  <si>
    <t>Clifton</t>
  </si>
  <si>
    <t>Trenton</t>
  </si>
  <si>
    <t>Camden</t>
  </si>
  <si>
    <t>Passaic</t>
  </si>
  <si>
    <t>Union City</t>
  </si>
  <si>
    <t>Bayonne</t>
  </si>
  <si>
    <t>East Orange</t>
  </si>
  <si>
    <t>Vineland</t>
  </si>
  <si>
    <t>New Brunswick</t>
  </si>
  <si>
    <t>New Orleans</t>
  </si>
  <si>
    <t>Baton Rouge</t>
  </si>
  <si>
    <t>Shreveport</t>
  </si>
  <si>
    <t>Metairie</t>
  </si>
  <si>
    <t>Lake Charles</t>
  </si>
  <si>
    <t>Bossier City</t>
  </si>
  <si>
    <t>Kenner</t>
  </si>
  <si>
    <t>Monroe</t>
  </si>
  <si>
    <t>Alexandria</t>
  </si>
  <si>
    <t>Prairieville</t>
  </si>
  <si>
    <t>Houma</t>
  </si>
  <si>
    <t>Marrero</t>
  </si>
  <si>
    <t>Central</t>
  </si>
  <si>
    <t>Laplace</t>
  </si>
  <si>
    <t>Portland</t>
  </si>
  <si>
    <t>Bangor</t>
  </si>
  <si>
    <t>South Portland</t>
  </si>
  <si>
    <t>Biddeford</t>
  </si>
  <si>
    <t>Sanford</t>
  </si>
  <si>
    <t>Saco</t>
  </si>
  <si>
    <t>Westbrook</t>
  </si>
  <si>
    <t>Waterville</t>
  </si>
  <si>
    <t>Brunswick</t>
  </si>
  <si>
    <t>Orono</t>
  </si>
  <si>
    <t>Presque Isle</t>
  </si>
  <si>
    <t>Brewer</t>
  </si>
  <si>
    <t>Manchester</t>
  </si>
  <si>
    <t>Nashua</t>
  </si>
  <si>
    <t>Concord</t>
  </si>
  <si>
    <t>Rochester</t>
  </si>
  <si>
    <t>Derry</t>
  </si>
  <si>
    <t>Keene</t>
  </si>
  <si>
    <t>Portsmouth</t>
  </si>
  <si>
    <t>Laconia</t>
  </si>
  <si>
    <t>Lebanon</t>
  </si>
  <si>
    <t>Claremont</t>
  </si>
  <si>
    <t>Londonderry</t>
  </si>
  <si>
    <t>Somersworth</t>
  </si>
  <si>
    <t>Durham</t>
  </si>
  <si>
    <t>Berlin</t>
  </si>
  <si>
    <t>Baltimore</t>
  </si>
  <si>
    <t>Columbia</t>
  </si>
  <si>
    <t>Germantown</t>
  </si>
  <si>
    <t>Silver Spring</t>
  </si>
  <si>
    <t>Waldorf</t>
  </si>
  <si>
    <t>Frederick</t>
  </si>
  <si>
    <t>Ellicott City</t>
  </si>
  <si>
    <t>Glen Burnie</t>
  </si>
  <si>
    <t>Gaithersburg</t>
  </si>
  <si>
    <t>Dundalk</t>
  </si>
  <si>
    <t>Rockville</t>
  </si>
  <si>
    <t>Bethesda</t>
  </si>
  <si>
    <t>Annapolis</t>
  </si>
  <si>
    <t>Bowie</t>
  </si>
  <si>
    <t>Hagerstown</t>
  </si>
  <si>
    <t>Boston</t>
  </si>
  <si>
    <t>Worcester</t>
  </si>
  <si>
    <t>Cambridge</t>
  </si>
  <si>
    <t>Lowell</t>
  </si>
  <si>
    <t>Brockton</t>
  </si>
  <si>
    <t>Quincy</t>
  </si>
  <si>
    <t>New Bedford</t>
  </si>
  <si>
    <t>Lynn</t>
  </si>
  <si>
    <t>Fall River</t>
  </si>
  <si>
    <t>Newton</t>
  </si>
  <si>
    <t>Somerville</t>
  </si>
  <si>
    <t>Framingham</t>
  </si>
  <si>
    <t>Haverhill</t>
  </si>
  <si>
    <t>Las Vegas</t>
  </si>
  <si>
    <t>Reno</t>
  </si>
  <si>
    <t>North Las Vegas</t>
  </si>
  <si>
    <t>Spring Valley</t>
  </si>
  <si>
    <t>Enterprise</t>
  </si>
  <si>
    <t>Sunrise Manor</t>
  </si>
  <si>
    <t>Paradise</t>
  </si>
  <si>
    <t>Sparks</t>
  </si>
  <si>
    <t>Carson City</t>
  </si>
  <si>
    <t>Whitney</t>
  </si>
  <si>
    <t>Pahrump</t>
  </si>
  <si>
    <t>Winchester</t>
  </si>
  <si>
    <t>Summerlin South</t>
  </si>
  <si>
    <t>Sun Valley</t>
  </si>
  <si>
    <t>Detroit</t>
  </si>
  <si>
    <t>Grand Rapids</t>
  </si>
  <si>
    <t>Warren</t>
  </si>
  <si>
    <t>Sterling Heights</t>
  </si>
  <si>
    <t>Ann Arbor</t>
  </si>
  <si>
    <t>Lansing</t>
  </si>
  <si>
    <t>Flint</t>
  </si>
  <si>
    <t>Dearborn</t>
  </si>
  <si>
    <t>Livonia</t>
  </si>
  <si>
    <t>Troy</t>
  </si>
  <si>
    <t>Westland</t>
  </si>
  <si>
    <t>Farmington Hills</t>
  </si>
  <si>
    <t>Kalamazoo</t>
  </si>
  <si>
    <t>Wyoming</t>
  </si>
  <si>
    <t>Rochester Hills</t>
  </si>
  <si>
    <t>Minneapolis</t>
  </si>
  <si>
    <t>St. Paul</t>
  </si>
  <si>
    <t>Duluth</t>
  </si>
  <si>
    <t>Brooklyn Park</t>
  </si>
  <si>
    <t>Plymouth</t>
  </si>
  <si>
    <t>Maple Grove</t>
  </si>
  <si>
    <t>Woodbury</t>
  </si>
  <si>
    <t>St. Cloud</t>
  </si>
  <si>
    <t>Eagan</t>
  </si>
  <si>
    <t>Lakeville</t>
  </si>
  <si>
    <t>Blaine</t>
  </si>
  <si>
    <t>Eden Prairie</t>
  </si>
  <si>
    <t>Coon Rapids</t>
  </si>
  <si>
    <t>Jackson</t>
  </si>
  <si>
    <t>Gulfport</t>
  </si>
  <si>
    <t>Southaven</t>
  </si>
  <si>
    <t>Biloxi</t>
  </si>
  <si>
    <t>Hattiesburg</t>
  </si>
  <si>
    <t>Olive Branch</t>
  </si>
  <si>
    <t>Tupelo</t>
  </si>
  <si>
    <t>Greenville</t>
  </si>
  <si>
    <t>Oxford</t>
  </si>
  <si>
    <t>Horn Lake</t>
  </si>
  <si>
    <t>Pearl</t>
  </si>
  <si>
    <t>Starkville</t>
  </si>
  <si>
    <t>Clinton</t>
  </si>
  <si>
    <t>St. Louis</t>
  </si>
  <si>
    <t>Lee’s Summit</t>
  </si>
  <si>
    <t>O’Fallon</t>
  </si>
  <si>
    <t>St. Joseph</t>
  </si>
  <si>
    <t>St. Charles</t>
  </si>
  <si>
    <t>St. Peters</t>
  </si>
  <si>
    <t>Blue Springs</t>
  </si>
  <si>
    <t>Florissant</t>
  </si>
  <si>
    <t>Joplin</t>
  </si>
  <si>
    <t>Chesterfield</t>
  </si>
  <si>
    <t>Jefferson City</t>
  </si>
  <si>
    <t>Billings</t>
  </si>
  <si>
    <t>Missoula</t>
  </si>
  <si>
    <t>Great Falls</t>
  </si>
  <si>
    <t>Bozeman</t>
  </si>
  <si>
    <t>Butte-Silver Bow</t>
  </si>
  <si>
    <t>Helena</t>
  </si>
  <si>
    <t>Kalispell</t>
  </si>
  <si>
    <t>Havre</t>
  </si>
  <si>
    <t>Belgrade</t>
  </si>
  <si>
    <t>Anaconda-Deer Lodge County</t>
  </si>
  <si>
    <t>Helena Valley Southeast</t>
  </si>
  <si>
    <t>Evergreen</t>
  </si>
  <si>
    <t>Miles City</t>
  </si>
  <si>
    <t>Lockwood</t>
  </si>
  <si>
    <t>Helena Valley West Central</t>
  </si>
  <si>
    <t>Omaha</t>
  </si>
  <si>
    <t>Lincoln</t>
  </si>
  <si>
    <t>Bellevue</t>
  </si>
  <si>
    <t>Grand Island</t>
  </si>
  <si>
    <t>Kearney</t>
  </si>
  <si>
    <t>Fremont</t>
  </si>
  <si>
    <t>Norfolk</t>
  </si>
  <si>
    <t>Hastings</t>
  </si>
  <si>
    <t>Papillion</t>
  </si>
  <si>
    <t>North Platte</t>
  </si>
  <si>
    <t>La Vista</t>
  </si>
  <si>
    <t>Scottsbluff</t>
  </si>
  <si>
    <t>South Sioux City</t>
  </si>
  <si>
    <t>Beatrice</t>
  </si>
  <si>
    <t>Main St</t>
  </si>
  <si>
    <t>2nd St</t>
  </si>
  <si>
    <t>3rd St</t>
  </si>
  <si>
    <t>1st St</t>
  </si>
  <si>
    <t>Oak St</t>
  </si>
  <si>
    <t>4th St</t>
  </si>
  <si>
    <t>Elm St</t>
  </si>
  <si>
    <t>Pine St</t>
  </si>
  <si>
    <t>Church St</t>
  </si>
  <si>
    <t>Maple St</t>
  </si>
  <si>
    <t>Walnut St</t>
  </si>
  <si>
    <t>5th St</t>
  </si>
  <si>
    <t>N Main St</t>
  </si>
  <si>
    <t>S Main St</t>
  </si>
  <si>
    <t>Washington St</t>
  </si>
  <si>
    <t>6th St</t>
  </si>
  <si>
    <t>E Main St</t>
  </si>
  <si>
    <t>W Main St</t>
  </si>
  <si>
    <t>Center St</t>
  </si>
  <si>
    <t>High St</t>
  </si>
  <si>
    <t>Park Ave</t>
  </si>
  <si>
    <t>Cedar St</t>
  </si>
  <si>
    <t>North St</t>
  </si>
  <si>
    <t>7th St</t>
  </si>
  <si>
    <t>Park St</t>
  </si>
  <si>
    <t>Sunset Dr</t>
  </si>
  <si>
    <t>River Rd</t>
  </si>
  <si>
    <t>South St</t>
  </si>
  <si>
    <t>Chestnut St</t>
  </si>
  <si>
    <t>Ridge Rd</t>
  </si>
  <si>
    <t>Mill St</t>
  </si>
  <si>
    <t>Cherry St</t>
  </si>
  <si>
    <t>Lakeview Dr</t>
  </si>
  <si>
    <t>Spring St</t>
  </si>
  <si>
    <t>Railroad St</t>
  </si>
  <si>
    <t>Meadow Ln</t>
  </si>
  <si>
    <t>School St</t>
  </si>
  <si>
    <t>Circle Dr</t>
  </si>
  <si>
    <t>West St</t>
  </si>
  <si>
    <t>8th St</t>
  </si>
  <si>
    <t>Spruce St</t>
  </si>
  <si>
    <t>2nd Ave</t>
  </si>
  <si>
    <t>1st Ave</t>
  </si>
  <si>
    <t>Jackson St</t>
  </si>
  <si>
    <t>Shady Ln</t>
  </si>
  <si>
    <t>Jefferson St</t>
  </si>
  <si>
    <t>Hill St</t>
  </si>
  <si>
    <t>Lincoln St</t>
  </si>
  <si>
    <t>3rd Ave</t>
  </si>
  <si>
    <t>Short St</t>
  </si>
  <si>
    <t>Railroad Ave</t>
  </si>
  <si>
    <t>Water St</t>
  </si>
  <si>
    <t>Maple Ave</t>
  </si>
  <si>
    <t>9th St</t>
  </si>
  <si>
    <t>Locust St</t>
  </si>
  <si>
    <t>Ash St</t>
  </si>
  <si>
    <t>Poplar St</t>
  </si>
  <si>
    <t>County Line Rd</t>
  </si>
  <si>
    <t>Airport Rd</t>
  </si>
  <si>
    <t>Central Ave</t>
  </si>
  <si>
    <t>Front St</t>
  </si>
  <si>
    <t>Willow St</t>
  </si>
  <si>
    <t>Highland Ave</t>
  </si>
  <si>
    <t>Hillcrest Dr</t>
  </si>
  <si>
    <t>Woodland Dr</t>
  </si>
  <si>
    <t>East St</t>
  </si>
  <si>
    <t>Franklin St</t>
  </si>
  <si>
    <t>Cedar Ln</t>
  </si>
  <si>
    <t>10th St</t>
  </si>
  <si>
    <t>Adams St</t>
  </si>
  <si>
    <t>Vine St</t>
  </si>
  <si>
    <t>Washington Ave</t>
  </si>
  <si>
    <t>4th Ave</t>
  </si>
  <si>
    <t>Address</t>
  </si>
  <si>
    <t>Name</t>
  </si>
  <si>
    <t>Email</t>
  </si>
  <si>
    <t>Password</t>
  </si>
  <si>
    <t xml:space="preserve"> </t>
  </si>
  <si>
    <t>amounts</t>
  </si>
  <si>
    <t>PRODUCTS</t>
  </si>
  <si>
    <t>USERS</t>
  </si>
  <si>
    <t>SEARCHES</t>
  </si>
  <si>
    <t>REALTIONS</t>
  </si>
  <si>
    <t>RESULTS</t>
  </si>
  <si>
    <t>GARDENS</t>
  </si>
  <si>
    <t>SEEDS</t>
  </si>
  <si>
    <t>SEED_TYPES</t>
  </si>
  <si>
    <t>CHOSENS</t>
  </si>
  <si>
    <t>DETAILS</t>
  </si>
  <si>
    <t>DEATILS_OF</t>
  </si>
  <si>
    <t>ORDERS</t>
  </si>
  <si>
    <t>INCLUSIONS</t>
  </si>
  <si>
    <t>Emma</t>
  </si>
  <si>
    <t>Liam</t>
  </si>
  <si>
    <t>Olivia</t>
  </si>
  <si>
    <t>Noah</t>
  </si>
  <si>
    <t>Ava</t>
  </si>
  <si>
    <t>Ethan</t>
  </si>
  <si>
    <t>Sophia</t>
  </si>
  <si>
    <t>Mason</t>
  </si>
  <si>
    <t>Isabella</t>
  </si>
  <si>
    <t>Logan</t>
  </si>
  <si>
    <t>Mia</t>
  </si>
  <si>
    <t>Lucas</t>
  </si>
  <si>
    <t>Amelia</t>
  </si>
  <si>
    <t>Harper</t>
  </si>
  <si>
    <t>Aiden</t>
  </si>
  <si>
    <t>Evelyn</t>
  </si>
  <si>
    <t>Oliver</t>
  </si>
  <si>
    <t>Abigail</t>
  </si>
  <si>
    <t>Jacob</t>
  </si>
  <si>
    <t>Emily</t>
  </si>
  <si>
    <t>Elijah</t>
  </si>
  <si>
    <t>James</t>
  </si>
  <si>
    <t>Charlotte</t>
  </si>
  <si>
    <t>Benjamin</t>
  </si>
  <si>
    <t>Sofia</t>
  </si>
  <si>
    <t>Alexander</t>
  </si>
  <si>
    <t>Avery</t>
  </si>
  <si>
    <t>Michael</t>
  </si>
  <si>
    <t>Smith</t>
  </si>
  <si>
    <t>Johnson</t>
  </si>
  <si>
    <t>Williams</t>
  </si>
  <si>
    <t>Brown</t>
  </si>
  <si>
    <t>Jones</t>
  </si>
  <si>
    <t>Garcia</t>
  </si>
  <si>
    <t>Miller</t>
  </si>
  <si>
    <t>Davis</t>
  </si>
  <si>
    <t>Rodriguez</t>
  </si>
  <si>
    <t>Martinez</t>
  </si>
  <si>
    <t>Hernandez</t>
  </si>
  <si>
    <t>Lopez</t>
  </si>
  <si>
    <t>Gonzalez</t>
  </si>
  <si>
    <t>Wilson</t>
  </si>
  <si>
    <t>Thomas</t>
  </si>
  <si>
    <t>Taylor</t>
  </si>
  <si>
    <t>Moore</t>
  </si>
  <si>
    <t>Martin</t>
  </si>
  <si>
    <t>Lee</t>
  </si>
  <si>
    <t>Perez</t>
  </si>
  <si>
    <t>Thompson</t>
  </si>
  <si>
    <t>White</t>
  </si>
  <si>
    <t>Harris</t>
  </si>
  <si>
    <t>Sanchez</t>
  </si>
  <si>
    <t>Clark</t>
  </si>
  <si>
    <t>Ramirez</t>
  </si>
  <si>
    <t>Lewis</t>
  </si>
  <si>
    <t>Robinson</t>
  </si>
  <si>
    <t>first names</t>
  </si>
  <si>
    <t>last names</t>
  </si>
  <si>
    <t>Marie</t>
  </si>
  <si>
    <t>Ann</t>
  </si>
  <si>
    <t>Grace</t>
  </si>
  <si>
    <t>Joseph</t>
  </si>
  <si>
    <t>Rose</t>
  </si>
  <si>
    <t>John</t>
  </si>
  <si>
    <t>middle names</t>
  </si>
  <si>
    <t>random names</t>
  </si>
  <si>
    <t>middle name (yes/no)</t>
  </si>
  <si>
    <t>chance for middle name:</t>
  </si>
  <si>
    <t>email address</t>
  </si>
  <si>
    <t>has a user</t>
  </si>
  <si>
    <t>chance for having a user</t>
  </si>
  <si>
    <t>self set by names generator</t>
  </si>
  <si>
    <t>comments</t>
  </si>
  <si>
    <t>manually set</t>
  </si>
  <si>
    <t>passwords</t>
  </si>
  <si>
    <t>special characters</t>
  </si>
  <si>
    <t>*</t>
  </si>
  <si>
    <t>+</t>
  </si>
  <si>
    <t>@</t>
  </si>
  <si>
    <t>#</t>
  </si>
  <si>
    <t>$</t>
  </si>
  <si>
    <t>%</t>
  </si>
  <si>
    <t>&amp;</t>
  </si>
  <si>
    <t>?</t>
  </si>
  <si>
    <t>first letter big,the rest small</t>
  </si>
  <si>
    <t>chance for amount of letters in password</t>
  </si>
  <si>
    <t>Tom</t>
  </si>
  <si>
    <t>Geva</t>
  </si>
  <si>
    <t>Chai</t>
  </si>
  <si>
    <t>Danilov</t>
  </si>
  <si>
    <t>Julie</t>
  </si>
  <si>
    <t>Vigdorovitch</t>
  </si>
  <si>
    <t>Dor</t>
  </si>
  <si>
    <t>Cohen</t>
  </si>
  <si>
    <t>Ori</t>
  </si>
  <si>
    <t>Weizman</t>
  </si>
  <si>
    <t>Ofri</t>
  </si>
  <si>
    <t>Gefen</t>
  </si>
  <si>
    <t>Levy</t>
  </si>
  <si>
    <t>Dahan</t>
  </si>
  <si>
    <t>Oren</t>
  </si>
  <si>
    <t>Friedman</t>
  </si>
  <si>
    <t>Dror</t>
  </si>
  <si>
    <t>Katz</t>
  </si>
  <si>
    <t>Ofek</t>
  </si>
  <si>
    <t>Mizrahi</t>
  </si>
  <si>
    <t>Sara</t>
  </si>
  <si>
    <t>Mazal</t>
  </si>
  <si>
    <t>Malca</t>
  </si>
  <si>
    <t>Charles</t>
  </si>
  <si>
    <t>special character at the and or the middle</t>
  </si>
  <si>
    <t>state</t>
  </si>
  <si>
    <t>city</t>
  </si>
  <si>
    <t>street</t>
  </si>
  <si>
    <t>street number</t>
  </si>
  <si>
    <t>zip</t>
  </si>
  <si>
    <t>address</t>
  </si>
  <si>
    <t>GreenScape Innovators</t>
  </si>
  <si>
    <t>BloomWorks Landscaping</t>
  </si>
  <si>
    <t>EcoGrove Developments</t>
  </si>
  <si>
    <t>FloraFusion Enterprises</t>
  </si>
  <si>
    <t>Verdant Ventures</t>
  </si>
  <si>
    <t>PetalPro Partners</t>
  </si>
  <si>
    <t>BotanicBuild Designers</t>
  </si>
  <si>
    <t>NatureNest Creators</t>
  </si>
  <si>
    <t>GardenGuild Holdings</t>
  </si>
  <si>
    <t>VistaVineyard Planners</t>
  </si>
  <si>
    <t>LeafyLuxury Spaces</t>
  </si>
  <si>
    <t>SaplingSynergy Group</t>
  </si>
  <si>
    <t>RootedRealms Co.</t>
  </si>
  <si>
    <t>BlossomBridge Corp.</t>
  </si>
  <si>
    <t>ArborArchitects Ltd.</t>
  </si>
  <si>
    <t>FoliageFrontiers Inc.</t>
  </si>
  <si>
    <t>HerbaceousHabitats LLC</t>
  </si>
  <si>
    <t>TerraTrove Traders</t>
  </si>
  <si>
    <t>CanopyCrafters Market</t>
  </si>
  <si>
    <t>SeedlingSolutions Firm</t>
  </si>
  <si>
    <t>ParkPlace Properties</t>
  </si>
  <si>
    <t>CultivateConsortium Agency</t>
  </si>
  <si>
    <t>SproutSphere Innovations</t>
  </si>
  <si>
    <t>MeadowMakers Collective</t>
  </si>
  <si>
    <t>EdenEcho Developers</t>
  </si>
  <si>
    <t>NectarNetworks Company</t>
  </si>
  <si>
    <t>OrchardOrigin Outfitters</t>
  </si>
  <si>
    <t>GroveGuardians Enterprise</t>
  </si>
  <si>
    <t>BudBounty Business</t>
  </si>
  <si>
    <t>PlantPioneers Organization</t>
  </si>
  <si>
    <t>company</t>
  </si>
  <si>
    <t>chance to have company</t>
  </si>
  <si>
    <t>Company</t>
  </si>
  <si>
    <t>205</t>
  </si>
  <si>
    <t>251</t>
  </si>
  <si>
    <t>256</t>
  </si>
  <si>
    <t>334</t>
  </si>
  <si>
    <t>659</t>
  </si>
  <si>
    <t>938</t>
  </si>
  <si>
    <t>907</t>
  </si>
  <si>
    <t>480</t>
  </si>
  <si>
    <t>520</t>
  </si>
  <si>
    <t>602</t>
  </si>
  <si>
    <t>623</t>
  </si>
  <si>
    <t>928</t>
  </si>
  <si>
    <t>479</t>
  </si>
  <si>
    <t>501</t>
  </si>
  <si>
    <t>870</t>
  </si>
  <si>
    <t>209</t>
  </si>
  <si>
    <t>213</t>
  </si>
  <si>
    <t>279</t>
  </si>
  <si>
    <t>310</t>
  </si>
  <si>
    <t>323</t>
  </si>
  <si>
    <t>341</t>
  </si>
  <si>
    <t>408</t>
  </si>
  <si>
    <t>415</t>
  </si>
  <si>
    <t>424</t>
  </si>
  <si>
    <t>442</t>
  </si>
  <si>
    <t>510</t>
  </si>
  <si>
    <t>530</t>
  </si>
  <si>
    <t>559</t>
  </si>
  <si>
    <t>562</t>
  </si>
  <si>
    <t>619</t>
  </si>
  <si>
    <t>626</t>
  </si>
  <si>
    <t>628</t>
  </si>
  <si>
    <t>650</t>
  </si>
  <si>
    <t>657</t>
  </si>
  <si>
    <t>661</t>
  </si>
  <si>
    <t>669</t>
  </si>
  <si>
    <t>707</t>
  </si>
  <si>
    <t>714</t>
  </si>
  <si>
    <t>747</t>
  </si>
  <si>
    <t>760</t>
  </si>
  <si>
    <t>805</t>
  </si>
  <si>
    <t>818</t>
  </si>
  <si>
    <t>820</t>
  </si>
  <si>
    <t>831</t>
  </si>
  <si>
    <t>858</t>
  </si>
  <si>
    <t>909</t>
  </si>
  <si>
    <t>916</t>
  </si>
  <si>
    <t>925</t>
  </si>
  <si>
    <t>949</t>
  </si>
  <si>
    <t>951</t>
  </si>
  <si>
    <t>719</t>
  </si>
  <si>
    <t>720</t>
  </si>
  <si>
    <t>970</t>
  </si>
  <si>
    <t>203</t>
  </si>
  <si>
    <t>475</t>
  </si>
  <si>
    <t>860</t>
  </si>
  <si>
    <t>959</t>
  </si>
  <si>
    <t>302</t>
  </si>
  <si>
    <t>239</t>
  </si>
  <si>
    <t>305</t>
  </si>
  <si>
    <t>321</t>
  </si>
  <si>
    <t>352</t>
  </si>
  <si>
    <t>386</t>
  </si>
  <si>
    <t>407</t>
  </si>
  <si>
    <t>561</t>
  </si>
  <si>
    <t>689</t>
  </si>
  <si>
    <t>727</t>
  </si>
  <si>
    <t>754</t>
  </si>
  <si>
    <t>772</t>
  </si>
  <si>
    <t>786</t>
  </si>
  <si>
    <t>813</t>
  </si>
  <si>
    <t>850</t>
  </si>
  <si>
    <t>863</t>
  </si>
  <si>
    <t>904</t>
  </si>
  <si>
    <t>941</t>
  </si>
  <si>
    <t>954</t>
  </si>
  <si>
    <t>229</t>
  </si>
  <si>
    <t>404</t>
  </si>
  <si>
    <t>470</t>
  </si>
  <si>
    <t>478</t>
  </si>
  <si>
    <t>678</t>
  </si>
  <si>
    <t>706</t>
  </si>
  <si>
    <t>762</t>
  </si>
  <si>
    <t>770</t>
  </si>
  <si>
    <t>912</t>
  </si>
  <si>
    <t>808</t>
  </si>
  <si>
    <t>208</t>
  </si>
  <si>
    <t>986</t>
  </si>
  <si>
    <t>217</t>
  </si>
  <si>
    <t>224</t>
  </si>
  <si>
    <t>309</t>
  </si>
  <si>
    <t>312</t>
  </si>
  <si>
    <t>331</t>
  </si>
  <si>
    <t>618</t>
  </si>
  <si>
    <t>630</t>
  </si>
  <si>
    <t>708</t>
  </si>
  <si>
    <t>773</t>
  </si>
  <si>
    <t>779</t>
  </si>
  <si>
    <t>815</t>
  </si>
  <si>
    <t>847</t>
  </si>
  <si>
    <t>872</t>
  </si>
  <si>
    <t>219</t>
  </si>
  <si>
    <t>260</t>
  </si>
  <si>
    <t>317</t>
  </si>
  <si>
    <t>463</t>
  </si>
  <si>
    <t>574</t>
  </si>
  <si>
    <t>765</t>
  </si>
  <si>
    <t>812</t>
  </si>
  <si>
    <t>930</t>
  </si>
  <si>
    <t>319</t>
  </si>
  <si>
    <t>515</t>
  </si>
  <si>
    <t>563</t>
  </si>
  <si>
    <t>641</t>
  </si>
  <si>
    <t>712</t>
  </si>
  <si>
    <t>316</t>
  </si>
  <si>
    <t>620</t>
  </si>
  <si>
    <t>785</t>
  </si>
  <si>
    <t>913</t>
  </si>
  <si>
    <t>270</t>
  </si>
  <si>
    <t>364</t>
  </si>
  <si>
    <t>502</t>
  </si>
  <si>
    <t>606</t>
  </si>
  <si>
    <t>859</t>
  </si>
  <si>
    <t>318</t>
  </si>
  <si>
    <t>337</t>
  </si>
  <si>
    <t>504</t>
  </si>
  <si>
    <t>207</t>
  </si>
  <si>
    <t>240</t>
  </si>
  <si>
    <t>301</t>
  </si>
  <si>
    <t>410</t>
  </si>
  <si>
    <t>443</t>
  </si>
  <si>
    <t>339</t>
  </si>
  <si>
    <t>351</t>
  </si>
  <si>
    <t>413</t>
  </si>
  <si>
    <t>508</t>
  </si>
  <si>
    <t>617</t>
  </si>
  <si>
    <t>774</t>
  </si>
  <si>
    <t>781</t>
  </si>
  <si>
    <t>857</t>
  </si>
  <si>
    <t>978</t>
  </si>
  <si>
    <t>231</t>
  </si>
  <si>
    <t>248</t>
  </si>
  <si>
    <t>269</t>
  </si>
  <si>
    <t>313</t>
  </si>
  <si>
    <t>517</t>
  </si>
  <si>
    <t>586</t>
  </si>
  <si>
    <t>616</t>
  </si>
  <si>
    <t>734</t>
  </si>
  <si>
    <t>810</t>
  </si>
  <si>
    <t>906</t>
  </si>
  <si>
    <t>947</t>
  </si>
  <si>
    <t>989</t>
  </si>
  <si>
    <t>218</t>
  </si>
  <si>
    <t>320</t>
  </si>
  <si>
    <t>507</t>
  </si>
  <si>
    <t>612</t>
  </si>
  <si>
    <t>651</t>
  </si>
  <si>
    <t>763</t>
  </si>
  <si>
    <t>952</t>
  </si>
  <si>
    <t>228</t>
  </si>
  <si>
    <t>601</t>
  </si>
  <si>
    <t>662</t>
  </si>
  <si>
    <t>769</t>
  </si>
  <si>
    <t>314</t>
  </si>
  <si>
    <t>417</t>
  </si>
  <si>
    <t>573</t>
  </si>
  <si>
    <t>636</t>
  </si>
  <si>
    <t>660</t>
  </si>
  <si>
    <t>816</t>
  </si>
  <si>
    <t>406</t>
  </si>
  <si>
    <t>308</t>
  </si>
  <si>
    <t>402</t>
  </si>
  <si>
    <t>531</t>
  </si>
  <si>
    <t>702</t>
  </si>
  <si>
    <t>725</t>
  </si>
  <si>
    <t>775</t>
  </si>
  <si>
    <t>603</t>
  </si>
  <si>
    <t>201</t>
  </si>
  <si>
    <t>551</t>
  </si>
  <si>
    <t>609</t>
  </si>
  <si>
    <t>640</t>
  </si>
  <si>
    <t>732</t>
  </si>
  <si>
    <t>848</t>
  </si>
  <si>
    <t>856</t>
  </si>
  <si>
    <t>862</t>
  </si>
  <si>
    <t>908</t>
  </si>
  <si>
    <t>973</t>
  </si>
  <si>
    <t>phone#</t>
  </si>
  <si>
    <t>name</t>
  </si>
  <si>
    <t>id in users</t>
  </si>
  <si>
    <t>(additionals) id for user</t>
  </si>
  <si>
    <t>(additionals) id for details</t>
  </si>
  <si>
    <t>binomial variable limit</t>
  </si>
  <si>
    <t>binomial variable prob</t>
  </si>
  <si>
    <t>Price</t>
  </si>
  <si>
    <t>Discount</t>
  </si>
  <si>
    <t>SUPER Fertilizer</t>
  </si>
  <si>
    <t>Seedsheet Organic Bio-Insecticide</t>
  </si>
  <si>
    <t>Raised Bed Trellis Net</t>
  </si>
  <si>
    <t>Telescoping Water Wand</t>
  </si>
  <si>
    <t>Pruning &amp; Harvesting Scissors</t>
  </si>
  <si>
    <t>Biodegradable Planting Stakes (10-pack)</t>
  </si>
  <si>
    <t>Huge Harvest</t>
  </si>
  <si>
    <t>Mixed Medley</t>
  </si>
  <si>
    <t>Salad Ballad</t>
  </si>
  <si>
    <t>Expeditious Delicious Raised Bed Seedsheet</t>
  </si>
  <si>
    <t>Easy Breeazy caprese Raised Bed Seedsheet</t>
  </si>
  <si>
    <t>Roots and Shoots Fall Garden</t>
  </si>
  <si>
    <t>Picture Perfect Pickling Fall Garden</t>
  </si>
  <si>
    <t>Kaleidoscope Cut Flowers Raised Bed Seedsheet</t>
  </si>
  <si>
    <t>Summer Three Sisters Raised Bed Seedsheet</t>
  </si>
  <si>
    <t>Summer Southern Comforts Raised Bed Seedsheet</t>
  </si>
  <si>
    <t>Summer Pad Thai Raised Bed Seedsheet</t>
  </si>
  <si>
    <t>Fresh Salsa Raised Bed Seedsheet</t>
  </si>
  <si>
    <t>Summer Saver Garden Kit</t>
  </si>
  <si>
    <t>Summer Supreme Garden Kit</t>
  </si>
  <si>
    <t>Summer Starter Garden Kit</t>
  </si>
  <si>
    <t>Summer Salads Raised Bed Seedsheet</t>
  </si>
  <si>
    <t>Arugula</t>
  </si>
  <si>
    <t>Basil</t>
  </si>
  <si>
    <t>Dragon Bean</t>
  </si>
  <si>
    <t>French Green Bean</t>
  </si>
  <si>
    <t>Provider Bush Bean</t>
  </si>
  <si>
    <t>Beets</t>
  </si>
  <si>
    <t>Borage</t>
  </si>
  <si>
    <t>Broccoli</t>
  </si>
  <si>
    <t>Broccolini</t>
  </si>
  <si>
    <t>Butterhead Lettuce</t>
  </si>
  <si>
    <t>Dragon Carrot</t>
  </si>
  <si>
    <t>Fall Carrot</t>
  </si>
  <si>
    <t>Cauliflower</t>
  </si>
  <si>
    <t>Rainbow Chard</t>
  </si>
  <si>
    <t>Cilantro</t>
  </si>
  <si>
    <t>Lemon Cucumber</t>
  </si>
  <si>
    <t>Dill</t>
  </si>
  <si>
    <t>Fennel</t>
  </si>
  <si>
    <t>Kale</t>
  </si>
  <si>
    <t>Salad Blend Lettuce</t>
  </si>
  <si>
    <t>Dark Orange Marigold</t>
  </si>
  <si>
    <t>Sun Gold Cherry Tomato</t>
  </si>
  <si>
    <t>Heirloom Medium Red Tomato</t>
  </si>
  <si>
    <t>Golden Sunflower</t>
  </si>
  <si>
    <t>Spinach</t>
  </si>
  <si>
    <t>Scallions</t>
  </si>
  <si>
    <t>Sage</t>
  </si>
  <si>
    <t>Watermelon Radish</t>
  </si>
  <si>
    <t>French Breakfast Radish</t>
  </si>
  <si>
    <t>Suger Snap Pea</t>
  </si>
  <si>
    <t>Parsley</t>
  </si>
  <si>
    <t>Corn</t>
  </si>
  <si>
    <t>Jalapeno Pepper</t>
  </si>
  <si>
    <t>Edamame</t>
  </si>
  <si>
    <t>Deep Purple Carrot</t>
  </si>
  <si>
    <t>Spring Carrot</t>
  </si>
  <si>
    <t>Eggplant</t>
  </si>
  <si>
    <t>Giant Purple Zinnia</t>
  </si>
  <si>
    <t>Cucamelon</t>
  </si>
  <si>
    <t>Orange Calendula</t>
  </si>
  <si>
    <t>Strawberry Blonde Sunflower</t>
  </si>
  <si>
    <t>Shishito Pepper</t>
  </si>
  <si>
    <t>Tangerine Gem Marigold</t>
  </si>
  <si>
    <t>Cayenne Pepper</t>
  </si>
  <si>
    <t>Mustard</t>
  </si>
  <si>
    <t>Buzz Buttons</t>
  </si>
  <si>
    <t>Chives</t>
  </si>
  <si>
    <t>Thyme</t>
  </si>
  <si>
    <t>Mini Sweet Pepper</t>
  </si>
  <si>
    <t>Glacier Tomato</t>
  </si>
  <si>
    <t>Zucchini</t>
  </si>
  <si>
    <t>Baby Watermelon</t>
  </si>
  <si>
    <t>Large Bell Pepper</t>
  </si>
  <si>
    <t>Cantaloupe</t>
  </si>
  <si>
    <t>Cucumber</t>
  </si>
  <si>
    <t>Yellow Squash</t>
  </si>
  <si>
    <t>Spaghetti Squash</t>
  </si>
  <si>
    <t>Nastrutium</t>
  </si>
  <si>
    <t>Husk Cherry</t>
  </si>
  <si>
    <t>Racer Pumpkin</t>
  </si>
  <si>
    <t>Tomatillo</t>
  </si>
  <si>
    <t>Type</t>
  </si>
  <si>
    <t>greens</t>
  </si>
  <si>
    <t>herbs</t>
  </si>
  <si>
    <t>fruiting</t>
  </si>
  <si>
    <t>flowers</t>
  </si>
  <si>
    <t>root vegetables</t>
  </si>
  <si>
    <t>heirloom</t>
  </si>
  <si>
    <t>Size</t>
  </si>
  <si>
    <t>Season</t>
  </si>
  <si>
    <t>Sun_amount</t>
  </si>
  <si>
    <t>Small</t>
  </si>
  <si>
    <t>Small_count</t>
  </si>
  <si>
    <t>Large_count</t>
  </si>
  <si>
    <t>Garden</t>
  </si>
  <si>
    <t>Seed</t>
  </si>
  <si>
    <t>Design</t>
  </si>
  <si>
    <t>Quantity</t>
  </si>
  <si>
    <t>SearchDT</t>
  </si>
  <si>
    <t>self set by users amount</t>
  </si>
  <si>
    <t>IP_address</t>
  </si>
  <si>
    <t>Search_text</t>
  </si>
  <si>
    <t>chance of search by a user</t>
  </si>
  <si>
    <t>seeds</t>
  </si>
  <si>
    <t>seed</t>
  </si>
  <si>
    <t>gardens</t>
  </si>
  <si>
    <t>search terms</t>
  </si>
  <si>
    <t>Bean</t>
  </si>
  <si>
    <t>Dragon</t>
  </si>
  <si>
    <t>French</t>
  </si>
  <si>
    <t>Green</t>
  </si>
  <si>
    <t>Provider</t>
  </si>
  <si>
    <t>Bush</t>
  </si>
  <si>
    <t>Butterhead</t>
  </si>
  <si>
    <t>Lettuce</t>
  </si>
  <si>
    <t>Carrot</t>
  </si>
  <si>
    <t>Fall</t>
  </si>
  <si>
    <t>Rainbow</t>
  </si>
  <si>
    <t>Chard</t>
  </si>
  <si>
    <t>Lemon</t>
  </si>
  <si>
    <t>Salad</t>
  </si>
  <si>
    <t>Blend</t>
  </si>
  <si>
    <t>Dark</t>
  </si>
  <si>
    <t>Orange</t>
  </si>
  <si>
    <t>Marigold</t>
  </si>
  <si>
    <t>Sun</t>
  </si>
  <si>
    <t>Gold</t>
  </si>
  <si>
    <t>Cherry</t>
  </si>
  <si>
    <t>Tomato</t>
  </si>
  <si>
    <t>Heirloom</t>
  </si>
  <si>
    <t>Medium</t>
  </si>
  <si>
    <t>Red</t>
  </si>
  <si>
    <t>Golden</t>
  </si>
  <si>
    <t>Sunflower</t>
  </si>
  <si>
    <t>Watermelon</t>
  </si>
  <si>
    <t>Radish</t>
  </si>
  <si>
    <t>Breakfast</t>
  </si>
  <si>
    <t>Suger</t>
  </si>
  <si>
    <t>Snap</t>
  </si>
  <si>
    <t>Pea</t>
  </si>
  <si>
    <t>Spring</t>
  </si>
  <si>
    <t>Jalapeno</t>
  </si>
  <si>
    <t>Pepper</t>
  </si>
  <si>
    <t>Deep</t>
  </si>
  <si>
    <t>Purple</t>
  </si>
  <si>
    <t>Giant</t>
  </si>
  <si>
    <t>Zinnia</t>
  </si>
  <si>
    <t>Calendula</t>
  </si>
  <si>
    <t>Strawberry</t>
  </si>
  <si>
    <t>Blonde</t>
  </si>
  <si>
    <t>Shishito</t>
  </si>
  <si>
    <t>Tangerine</t>
  </si>
  <si>
    <t>Gem</t>
  </si>
  <si>
    <t>Cayenne</t>
  </si>
  <si>
    <t>Buzz</t>
  </si>
  <si>
    <t>Buttons</t>
  </si>
  <si>
    <t>Mini</t>
  </si>
  <si>
    <t>Sweet</t>
  </si>
  <si>
    <t>Glacier</t>
  </si>
  <si>
    <t>Baby</t>
  </si>
  <si>
    <t>Large</t>
  </si>
  <si>
    <t>Bell</t>
  </si>
  <si>
    <t>Yellow</t>
  </si>
  <si>
    <t>Squash</t>
  </si>
  <si>
    <t>Spaghetti</t>
  </si>
  <si>
    <t>Husk</t>
  </si>
  <si>
    <t>Racer</t>
  </si>
  <si>
    <t>Pumpkin</t>
  </si>
  <si>
    <t>garden</t>
  </si>
  <si>
    <t>Trowel</t>
  </si>
  <si>
    <t>Pruning Shears</t>
  </si>
  <si>
    <t>Garden Fork</t>
  </si>
  <si>
    <t>Spade</t>
  </si>
  <si>
    <t>Rake</t>
  </si>
  <si>
    <t>Hoe</t>
  </si>
  <si>
    <t>Gloves</t>
  </si>
  <si>
    <t>Wheelbarrow</t>
  </si>
  <si>
    <t>Watering Can</t>
  </si>
  <si>
    <t>Garden Hose</t>
  </si>
  <si>
    <t>Sprinkler</t>
  </si>
  <si>
    <t>Lawn Mower</t>
  </si>
  <si>
    <t>Leaf Blower</t>
  </si>
  <si>
    <t>Edger</t>
  </si>
  <si>
    <t>Cultivator</t>
  </si>
  <si>
    <t>Soil Knife</t>
  </si>
  <si>
    <t>Dibber</t>
  </si>
  <si>
    <t>Secateurs</t>
  </si>
  <si>
    <t>Loppers</t>
  </si>
  <si>
    <t>Garden Cart</t>
  </si>
  <si>
    <t>Weeder</t>
  </si>
  <si>
    <t>Garden Sprayer</t>
  </si>
  <si>
    <t>Chainsaw</t>
  </si>
  <si>
    <t>Mulching Machine</t>
  </si>
  <si>
    <t>Post Hole Digger</t>
  </si>
  <si>
    <t>Lawn Aerator</t>
  </si>
  <si>
    <t>Garden Roller</t>
  </si>
  <si>
    <t>Seed Spreader</t>
  </si>
  <si>
    <t>Garden Shredder</t>
  </si>
  <si>
    <t>Soil pH Tester</t>
  </si>
  <si>
    <t>Pruning</t>
  </si>
  <si>
    <t>Shears</t>
  </si>
  <si>
    <t>Fork</t>
  </si>
  <si>
    <t>Watering</t>
  </si>
  <si>
    <t>Can</t>
  </si>
  <si>
    <t>Hose</t>
  </si>
  <si>
    <t>Lawn</t>
  </si>
  <si>
    <t>Mower</t>
  </si>
  <si>
    <t>Leaf</t>
  </si>
  <si>
    <t>Blower</t>
  </si>
  <si>
    <t>Soil</t>
  </si>
  <si>
    <t>Knife</t>
  </si>
  <si>
    <t>Cart</t>
  </si>
  <si>
    <t>Sprayer</t>
  </si>
  <si>
    <t>Mulching</t>
  </si>
  <si>
    <t>Machine</t>
  </si>
  <si>
    <t>Post</t>
  </si>
  <si>
    <t>Hole</t>
  </si>
  <si>
    <t>Digger</t>
  </si>
  <si>
    <t>Aerator</t>
  </si>
  <si>
    <t>Roller</t>
  </si>
  <si>
    <t>Spreader</t>
  </si>
  <si>
    <t>Shredder</t>
  </si>
  <si>
    <t>pH</t>
  </si>
  <si>
    <t>Tester</t>
  </si>
  <si>
    <t>wheel</t>
  </si>
  <si>
    <t>barrow</t>
  </si>
  <si>
    <t>fertilizer</t>
  </si>
  <si>
    <t>organic</t>
  </si>
  <si>
    <t>bed</t>
  </si>
  <si>
    <t>net</t>
  </si>
  <si>
    <t>water</t>
  </si>
  <si>
    <t>wand</t>
  </si>
  <si>
    <t>water wand</t>
  </si>
  <si>
    <t>harvesting</t>
  </si>
  <si>
    <t>stakes</t>
  </si>
  <si>
    <t>DIY</t>
  </si>
  <si>
    <t>Sci-Fi Films</t>
  </si>
  <si>
    <t>Tire Change</t>
  </si>
  <si>
    <t>NYC Eateries</t>
  </si>
  <si>
    <t>Roman History</t>
  </si>
  <si>
    <t>Quantum Basics</t>
  </si>
  <si>
    <t>Yoga Stress-Relief</t>
  </si>
  <si>
    <t>Credit Tips</t>
  </si>
  <si>
    <t>Resume Writing</t>
  </si>
  <si>
    <t>Butterfly Lifecycle</t>
  </si>
  <si>
    <t>Stock Investment</t>
  </si>
  <si>
    <t>Paris Landmarks</t>
  </si>
  <si>
    <t>Language Learning</t>
  </si>
  <si>
    <t>Social Media</t>
  </si>
  <si>
    <t>Japanese Recipes</t>
  </si>
  <si>
    <t>Carbon Footprint</t>
  </si>
  <si>
    <t>Web Coding</t>
  </si>
  <si>
    <t>Marathon Training</t>
  </si>
  <si>
    <t>Universe Theories</t>
  </si>
  <si>
    <t>Smartphone Photography</t>
  </si>
  <si>
    <t>Meditation Benefits</t>
  </si>
  <si>
    <t>Home DIY</t>
  </si>
  <si>
    <t>Jazz History</t>
  </si>
  <si>
    <t>Podcasting</t>
  </si>
  <si>
    <t>Caffeine Effects</t>
  </si>
  <si>
    <t>Traveling Pets</t>
  </si>
  <si>
    <t>Budget Planning</t>
  </si>
  <si>
    <t>Dream Psychology</t>
  </si>
  <si>
    <t>Cybersecurity</t>
  </si>
  <si>
    <t>Memory Improvement</t>
  </si>
  <si>
    <t>Tattoo Culture</t>
  </si>
  <si>
    <t>Sci-Fi</t>
  </si>
  <si>
    <t>Tire</t>
  </si>
  <si>
    <t>NYC</t>
  </si>
  <si>
    <t>Roman</t>
  </si>
  <si>
    <t>Quantum</t>
  </si>
  <si>
    <t>Yoga</t>
  </si>
  <si>
    <t>Credit</t>
  </si>
  <si>
    <t>Resume</t>
  </si>
  <si>
    <t>Butterfly</t>
  </si>
  <si>
    <t>Stock</t>
  </si>
  <si>
    <t>Paris</t>
  </si>
  <si>
    <t>Language</t>
  </si>
  <si>
    <t>Social</t>
  </si>
  <si>
    <t>Japanese</t>
  </si>
  <si>
    <t>Carbon</t>
  </si>
  <si>
    <t>Web</t>
  </si>
  <si>
    <t>Marathon</t>
  </si>
  <si>
    <t>Universe</t>
  </si>
  <si>
    <t>Smartphone</t>
  </si>
  <si>
    <t>Meditation</t>
  </si>
  <si>
    <t>Home</t>
  </si>
  <si>
    <t>Jazz</t>
  </si>
  <si>
    <t>Caffeine</t>
  </si>
  <si>
    <t>Traveling</t>
  </si>
  <si>
    <t>Budget</t>
  </si>
  <si>
    <t>Dream</t>
  </si>
  <si>
    <t>Memory</t>
  </si>
  <si>
    <t>Tattoo</t>
  </si>
  <si>
    <t>Films</t>
  </si>
  <si>
    <t>Change</t>
  </si>
  <si>
    <t>Eateries</t>
  </si>
  <si>
    <t>History</t>
  </si>
  <si>
    <t>Basics</t>
  </si>
  <si>
    <t>Stress-Relief</t>
  </si>
  <si>
    <t>Tips</t>
  </si>
  <si>
    <t>Writing</t>
  </si>
  <si>
    <t>Lifecycle</t>
  </si>
  <si>
    <t>Investment</t>
  </si>
  <si>
    <t>Landmarks</t>
  </si>
  <si>
    <t>Learning</t>
  </si>
  <si>
    <t>Media</t>
  </si>
  <si>
    <t>Recipes</t>
  </si>
  <si>
    <t>Footprint</t>
  </si>
  <si>
    <t>Coding</t>
  </si>
  <si>
    <t>Training</t>
  </si>
  <si>
    <t>Theories</t>
  </si>
  <si>
    <t>Photography</t>
  </si>
  <si>
    <t>Benefits</t>
  </si>
  <si>
    <t>Effects</t>
  </si>
  <si>
    <t>Pets</t>
  </si>
  <si>
    <t>Planning</t>
  </si>
  <si>
    <t>Psychology</t>
  </si>
  <si>
    <t>Improvement</t>
  </si>
  <si>
    <t>Culture</t>
  </si>
  <si>
    <t>year</t>
  </si>
  <si>
    <t>month</t>
  </si>
  <si>
    <t>day</t>
  </si>
  <si>
    <t>hour</t>
  </si>
  <si>
    <t>minute</t>
  </si>
  <si>
    <t>seconds</t>
  </si>
  <si>
    <t>start date</t>
  </si>
  <si>
    <t>end date</t>
  </si>
  <si>
    <t>date</t>
  </si>
  <si>
    <t>sorted date</t>
  </si>
  <si>
    <t>hour part</t>
  </si>
  <si>
    <t>manual set</t>
  </si>
  <si>
    <t>Product1</t>
  </si>
  <si>
    <t>Product2</t>
  </si>
  <si>
    <t>PLANTEDS</t>
  </si>
  <si>
    <t>partially self set</t>
  </si>
  <si>
    <t>DESIGNED_FOR</t>
  </si>
  <si>
    <t>DESIGNES</t>
  </si>
  <si>
    <t>tool</t>
  </si>
  <si>
    <t>tools</t>
  </si>
  <si>
    <t>sourceSearchterm</t>
  </si>
  <si>
    <t>searchSearchterm</t>
  </si>
  <si>
    <t>source</t>
  </si>
  <si>
    <t>search</t>
  </si>
  <si>
    <t>self set - caluculated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</si>
</sst>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i/>
      <sz val="11"/>
      <color rgb="FF333333"/>
      <name val="Segoe UI"/>
      <family val="2"/>
    </font>
    <font>
      <sz val="11"/>
      <color rgb="FF333333"/>
      <name val="Courier New"/>
      <family val="3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1" fillId="0" borderId="0" xfId="1"/>
    <xf numFmtId="0" fontId="3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2" xfId="0" applyBorder="1"/>
    <xf numFmtId="0" fontId="0" fillId="0" borderId="1" xfId="0" applyBorder="1"/>
    <xf numFmtId="0" fontId="0" fillId="0" borderId="0" xfId="0" applyAlignment="1">
      <alignment wrapText="1"/>
    </xf>
    <xf numFmtId="0" fontId="4" fillId="0" borderId="0" xfId="0" applyFont="1"/>
    <xf numFmtId="0" fontId="0" fillId="0" borderId="0" xfId="0" applyFont="1"/>
    <xf numFmtId="2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microsoft.com/office/2017/06/relationships/rdRichValue" Target="richData/rdrichvalue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28" Type="http://schemas.microsoft.com/office/2017/06/relationships/rdRichValueTypes" Target="richData/rdRichValueTyp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microsoft.com/office/2017/06/relationships/rdRichValueStructure" Target="richData/rdrichvalue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1">
  <rv s="0">
    <v>0</v>
    <v>8</v>
    <v>174</v>
    <v>2</v>
  </rv>
  <rv s="0">
    <v>0</v>
    <v>8</v>
    <v>184</v>
    <v>2</v>
  </rv>
  <rv s="0">
    <v>0</v>
    <v>8</v>
    <v>180</v>
    <v>2</v>
  </rv>
  <rv s="0">
    <v>0</v>
    <v>8</v>
    <v>425</v>
    <v>2</v>
  </rv>
  <rv s="0">
    <v>0</v>
    <v>8</v>
    <v>415</v>
    <v>2</v>
  </rv>
  <rv s="1">
    <v>8</v>
    <v>1</v>
  </rv>
  <rv s="0">
    <v>0</v>
    <v>8</v>
    <v>402</v>
    <v>2</v>
  </rv>
  <rv s="0">
    <v>2</v>
    <v>8</v>
    <v>4328</v>
    <v>2</v>
  </rv>
  <rv s="0">
    <v>0</v>
    <v>8</v>
    <v>561</v>
    <v>2</v>
  </rv>
  <rv s="0">
    <v>0</v>
    <v>8</v>
    <v>141855</v>
    <v>2</v>
  </rv>
  <rv s="0">
    <v>0</v>
    <v>8</v>
    <v>146431</v>
    <v>2</v>
  </rv>
</rvData>
</file>

<file path=xl/richData/rdrichvaluestructure.xml><?xml version="1.0" encoding="utf-8"?>
<rvStructures xmlns="http://schemas.microsoft.com/office/spreadsheetml/2017/richdata" count="2">
  <s t="_error">
    <k n="colOffset" t="i"/>
    <k n="errorType" t="i"/>
    <k n="rwOffset" t="i"/>
    <k n="subType" t="i"/>
  </s>
  <s t="_error">
    <k n="errorType" t="i"/>
    <k n="propagated" t="b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hyperlink" Target="https://en.wikipedia.org/wiki/List_of_cities_in_Nevada" TargetMode="External"/><Relationship Id="rId1" Type="http://schemas.openxmlformats.org/officeDocument/2006/relationships/hyperlink" Target="https://www.areavibes.com/n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31BA5-3A2C-4818-9B1C-9A35B77F6E5E}">
  <dimension ref="A1:Q7"/>
  <sheetViews>
    <sheetView tabSelected="1" workbookViewId="0">
      <selection activeCell="F9" sqref="F9"/>
    </sheetView>
  </sheetViews>
  <sheetFormatPr defaultRowHeight="14.25" x14ac:dyDescent="0.2"/>
  <cols>
    <col min="1" max="1" width="18.75" bestFit="1" customWidth="1"/>
    <col min="2" max="2" width="11.375" bestFit="1" customWidth="1"/>
    <col min="3" max="3" width="15.125" customWidth="1"/>
    <col min="4" max="4" width="13.5" customWidth="1"/>
    <col min="5" max="5" width="11.125" bestFit="1" customWidth="1"/>
    <col min="6" max="6" width="10.625" customWidth="1"/>
    <col min="7" max="8" width="11.125" bestFit="1" customWidth="1"/>
    <col min="9" max="9" width="13.125" bestFit="1" customWidth="1"/>
    <col min="10" max="10" width="11.125" bestFit="1" customWidth="1"/>
    <col min="11" max="11" width="10" bestFit="1" customWidth="1"/>
    <col min="12" max="12" width="8.375" bestFit="1" customWidth="1"/>
    <col min="13" max="13" width="12" bestFit="1" customWidth="1"/>
    <col min="15" max="15" width="11.75" bestFit="1" customWidth="1"/>
    <col min="16" max="16" width="10.25" bestFit="1" customWidth="1"/>
    <col min="17" max="17" width="15.5" bestFit="1" customWidth="1"/>
  </cols>
  <sheetData>
    <row r="1" spans="1:17" x14ac:dyDescent="0.2">
      <c r="B1" s="4" t="s">
        <v>534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 x14ac:dyDescent="0.2">
      <c r="B2" t="s">
        <v>535</v>
      </c>
      <c r="C2" t="s">
        <v>536</v>
      </c>
      <c r="D2" t="s">
        <v>537</v>
      </c>
      <c r="E2" t="s">
        <v>538</v>
      </c>
      <c r="F2" t="s">
        <v>539</v>
      </c>
      <c r="G2" t="s">
        <v>540</v>
      </c>
      <c r="H2" t="s">
        <v>541</v>
      </c>
      <c r="I2" t="s">
        <v>542</v>
      </c>
      <c r="J2" t="s">
        <v>1230</v>
      </c>
      <c r="K2" t="s">
        <v>543</v>
      </c>
      <c r="L2" t="s">
        <v>544</v>
      </c>
      <c r="M2" t="s">
        <v>545</v>
      </c>
      <c r="N2" t="s">
        <v>546</v>
      </c>
      <c r="O2" t="s">
        <v>547</v>
      </c>
      <c r="P2" t="s">
        <v>1233</v>
      </c>
      <c r="Q2" t="s">
        <v>1232</v>
      </c>
    </row>
    <row r="3" spans="1:17" x14ac:dyDescent="0.2">
      <c r="B3">
        <f>COUNTA(ProductsData!$A:$A)-1</f>
        <v>83</v>
      </c>
      <c r="C3">
        <f ca="1">SUM(_xlfn.ANCHORARRAY('names and emails gen'!$G$2))</f>
        <v>194</v>
      </c>
      <c r="D3">
        <f ca="1">ROUND(C3*2.3,0)</f>
        <v>446</v>
      </c>
      <c r="E3">
        <f>COUNTA(RelationsData!$A:$A)-1</f>
        <v>96</v>
      </c>
      <c r="F3">
        <f ca="1">COUNTA(ResultsData!$A:$A)-2</f>
        <v>0</v>
      </c>
      <c r="G3">
        <f>COUNTA(Seed_typesData!$A:$A)-1</f>
        <v>65</v>
      </c>
      <c r="H3">
        <f>COUNTA(SeedsData!$A:$A)-1</f>
        <v>61</v>
      </c>
      <c r="I3">
        <f>COUNTA(Seed_typesData!$A:$A)-1</f>
        <v>65</v>
      </c>
      <c r="J3">
        <f>COUNTA(PlantedData!$A:$A)-1</f>
        <v>68</v>
      </c>
      <c r="L3">
        <v>300</v>
      </c>
      <c r="M3">
        <f ca="1">C3+_xlfn.BINOM.INV($M$6,$M$7,RAND())</f>
        <v>593</v>
      </c>
    </row>
    <row r="4" spans="1:17" ht="28.5" x14ac:dyDescent="0.2">
      <c r="A4" t="s">
        <v>620</v>
      </c>
      <c r="B4" t="s">
        <v>621</v>
      </c>
      <c r="C4" s="7" t="s">
        <v>619</v>
      </c>
      <c r="D4" s="7" t="s">
        <v>995</v>
      </c>
      <c r="E4" t="s">
        <v>1227</v>
      </c>
      <c r="F4" s="7" t="s">
        <v>1240</v>
      </c>
      <c r="G4" t="s">
        <v>621</v>
      </c>
      <c r="H4" t="s">
        <v>621</v>
      </c>
      <c r="I4" t="s">
        <v>621</v>
      </c>
      <c r="J4" t="s">
        <v>621</v>
      </c>
      <c r="M4" s="7" t="s">
        <v>1231</v>
      </c>
    </row>
    <row r="6" spans="1:17" x14ac:dyDescent="0.2">
      <c r="A6" t="s">
        <v>890</v>
      </c>
      <c r="M6">
        <v>500</v>
      </c>
    </row>
    <row r="7" spans="1:17" x14ac:dyDescent="0.2">
      <c r="A7" t="s">
        <v>891</v>
      </c>
      <c r="M7">
        <v>0.8</v>
      </c>
      <c r="Q7" t="s">
        <v>533</v>
      </c>
    </row>
  </sheetData>
  <mergeCells count="1">
    <mergeCell ref="B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D6030-4DD9-45A4-82BC-CF0771CC9404}">
  <sheetPr>
    <tabColor theme="9" tint="0.59999389629810485"/>
  </sheetPr>
  <dimension ref="A1:C84"/>
  <sheetViews>
    <sheetView topLeftCell="A30" zoomScaleNormal="100" workbookViewId="0">
      <selection activeCell="B61" sqref="B61"/>
    </sheetView>
  </sheetViews>
  <sheetFormatPr defaultRowHeight="14.25" x14ac:dyDescent="0.2"/>
  <cols>
    <col min="1" max="1" width="44.25" bestFit="1" customWidth="1"/>
  </cols>
  <sheetData>
    <row r="1" spans="1:3" x14ac:dyDescent="0.2">
      <c r="A1" t="s">
        <v>530</v>
      </c>
      <c r="B1" t="s">
        <v>892</v>
      </c>
      <c r="C1" t="s">
        <v>893</v>
      </c>
    </row>
    <row r="2" spans="1:3" x14ac:dyDescent="0.2">
      <c r="A2" t="s">
        <v>894</v>
      </c>
      <c r="B2">
        <v>34.99</v>
      </c>
      <c r="C2">
        <v>3.75</v>
      </c>
    </row>
    <row r="3" spans="1:3" x14ac:dyDescent="0.2">
      <c r="A3" t="s">
        <v>895</v>
      </c>
      <c r="B3">
        <v>32.99</v>
      </c>
      <c r="C3">
        <v>9</v>
      </c>
    </row>
    <row r="4" spans="1:3" x14ac:dyDescent="0.2">
      <c r="A4" t="s">
        <v>896</v>
      </c>
      <c r="B4">
        <v>26.99</v>
      </c>
      <c r="C4">
        <v>9</v>
      </c>
    </row>
    <row r="5" spans="1:3" x14ac:dyDescent="0.2">
      <c r="A5" t="s">
        <v>897</v>
      </c>
      <c r="B5">
        <v>59.99</v>
      </c>
      <c r="C5">
        <v>15</v>
      </c>
    </row>
    <row r="6" spans="1:3" x14ac:dyDescent="0.2">
      <c r="A6" t="s">
        <v>898</v>
      </c>
      <c r="B6">
        <v>39.99</v>
      </c>
      <c r="C6">
        <v>10</v>
      </c>
    </row>
    <row r="7" spans="1:3" x14ac:dyDescent="0.2">
      <c r="A7" t="s">
        <v>899</v>
      </c>
      <c r="B7">
        <v>12.99</v>
      </c>
      <c r="C7">
        <v>3</v>
      </c>
    </row>
    <row r="8" spans="1:3" x14ac:dyDescent="0.2">
      <c r="A8" t="s">
        <v>900</v>
      </c>
      <c r="B8">
        <v>159.99</v>
      </c>
      <c r="C8">
        <v>30</v>
      </c>
    </row>
    <row r="9" spans="1:3" x14ac:dyDescent="0.2">
      <c r="A9" t="s">
        <v>901</v>
      </c>
      <c r="B9">
        <v>159.99</v>
      </c>
      <c r="C9">
        <v>20</v>
      </c>
    </row>
    <row r="10" spans="1:3" x14ac:dyDescent="0.2">
      <c r="A10" t="s">
        <v>902</v>
      </c>
      <c r="B10">
        <v>159.99</v>
      </c>
      <c r="C10">
        <v>10</v>
      </c>
    </row>
    <row r="11" spans="1:3" x14ac:dyDescent="0.2">
      <c r="A11" t="s">
        <v>903</v>
      </c>
      <c r="B11">
        <v>149.99</v>
      </c>
      <c r="C11">
        <v>30</v>
      </c>
    </row>
    <row r="12" spans="1:3" x14ac:dyDescent="0.2">
      <c r="A12" t="s">
        <v>904</v>
      </c>
      <c r="B12">
        <v>119.99</v>
      </c>
      <c r="C12">
        <v>20</v>
      </c>
    </row>
    <row r="13" spans="1:3" x14ac:dyDescent="0.2">
      <c r="A13" t="s">
        <v>905</v>
      </c>
      <c r="B13">
        <v>129.99</v>
      </c>
      <c r="C13">
        <v>25</v>
      </c>
    </row>
    <row r="14" spans="1:3" x14ac:dyDescent="0.2">
      <c r="A14" t="s">
        <v>906</v>
      </c>
      <c r="B14">
        <v>129.99</v>
      </c>
      <c r="C14">
        <v>25</v>
      </c>
    </row>
    <row r="15" spans="1:3" x14ac:dyDescent="0.2">
      <c r="A15" t="s">
        <v>907</v>
      </c>
      <c r="B15">
        <v>129.99</v>
      </c>
      <c r="C15">
        <v>20</v>
      </c>
    </row>
    <row r="16" spans="1:3" x14ac:dyDescent="0.2">
      <c r="A16" t="s">
        <v>908</v>
      </c>
      <c r="B16">
        <v>119.99</v>
      </c>
      <c r="C16">
        <v>20</v>
      </c>
    </row>
    <row r="17" spans="1:3" x14ac:dyDescent="0.2">
      <c r="A17" t="s">
        <v>909</v>
      </c>
      <c r="B17">
        <v>119.99</v>
      </c>
      <c r="C17">
        <v>20</v>
      </c>
    </row>
    <row r="18" spans="1:3" x14ac:dyDescent="0.2">
      <c r="A18" t="s">
        <v>910</v>
      </c>
      <c r="B18">
        <v>129.99</v>
      </c>
      <c r="C18">
        <v>20</v>
      </c>
    </row>
    <row r="19" spans="1:3" x14ac:dyDescent="0.2">
      <c r="A19" t="s">
        <v>911</v>
      </c>
      <c r="B19">
        <v>119.99</v>
      </c>
      <c r="C19">
        <v>20</v>
      </c>
    </row>
    <row r="20" spans="1:3" x14ac:dyDescent="0.2">
      <c r="A20" t="s">
        <v>913</v>
      </c>
      <c r="B20">
        <v>499.99</v>
      </c>
      <c r="C20">
        <v>111</v>
      </c>
    </row>
    <row r="21" spans="1:3" x14ac:dyDescent="0.2">
      <c r="A21" t="s">
        <v>912</v>
      </c>
      <c r="B21">
        <v>324.99</v>
      </c>
      <c r="C21">
        <v>86</v>
      </c>
    </row>
    <row r="22" spans="1:3" x14ac:dyDescent="0.2">
      <c r="A22" t="s">
        <v>914</v>
      </c>
      <c r="B22">
        <v>149.99</v>
      </c>
      <c r="C22">
        <v>124.99</v>
      </c>
    </row>
    <row r="23" spans="1:3" x14ac:dyDescent="0.2">
      <c r="A23" t="s">
        <v>915</v>
      </c>
      <c r="B23">
        <v>139.99</v>
      </c>
      <c r="C23">
        <v>20</v>
      </c>
    </row>
    <row r="24" spans="1:3" x14ac:dyDescent="0.2">
      <c r="A24" s="9" t="s">
        <v>916</v>
      </c>
      <c r="B24">
        <v>15</v>
      </c>
      <c r="C24">
        <v>0</v>
      </c>
    </row>
    <row r="25" spans="1:3" x14ac:dyDescent="0.2">
      <c r="A25" s="9" t="s">
        <v>917</v>
      </c>
      <c r="B25">
        <v>15</v>
      </c>
      <c r="C25">
        <v>0</v>
      </c>
    </row>
    <row r="26" spans="1:3" x14ac:dyDescent="0.2">
      <c r="A26" s="9" t="s">
        <v>918</v>
      </c>
      <c r="B26">
        <v>12</v>
      </c>
      <c r="C26">
        <v>0</v>
      </c>
    </row>
    <row r="27" spans="1:3" x14ac:dyDescent="0.2">
      <c r="A27" s="9" t="s">
        <v>919</v>
      </c>
      <c r="B27">
        <v>15</v>
      </c>
      <c r="C27">
        <v>0</v>
      </c>
    </row>
    <row r="28" spans="1:3" x14ac:dyDescent="0.2">
      <c r="A28" s="9" t="s">
        <v>920</v>
      </c>
      <c r="B28">
        <v>15</v>
      </c>
      <c r="C28">
        <v>0</v>
      </c>
    </row>
    <row r="29" spans="1:3" x14ac:dyDescent="0.2">
      <c r="A29" s="9" t="s">
        <v>921</v>
      </c>
      <c r="B29">
        <v>15</v>
      </c>
      <c r="C29">
        <v>0</v>
      </c>
    </row>
    <row r="30" spans="1:3" x14ac:dyDescent="0.2">
      <c r="A30" s="9" t="s">
        <v>922</v>
      </c>
      <c r="B30">
        <v>15</v>
      </c>
      <c r="C30">
        <v>0</v>
      </c>
    </row>
    <row r="31" spans="1:3" x14ac:dyDescent="0.2">
      <c r="A31" s="9" t="s">
        <v>923</v>
      </c>
      <c r="B31">
        <v>10</v>
      </c>
      <c r="C31">
        <v>0</v>
      </c>
    </row>
    <row r="32" spans="1:3" x14ac:dyDescent="0.2">
      <c r="A32" s="9" t="s">
        <v>924</v>
      </c>
      <c r="B32">
        <v>12</v>
      </c>
      <c r="C32">
        <v>0</v>
      </c>
    </row>
    <row r="33" spans="1:3" x14ac:dyDescent="0.2">
      <c r="A33" s="9" t="s">
        <v>925</v>
      </c>
      <c r="B33">
        <v>12</v>
      </c>
      <c r="C33">
        <v>0</v>
      </c>
    </row>
    <row r="34" spans="1:3" x14ac:dyDescent="0.2">
      <c r="A34" s="9" t="s">
        <v>926</v>
      </c>
      <c r="B34">
        <v>12</v>
      </c>
      <c r="C34">
        <v>0</v>
      </c>
    </row>
    <row r="35" spans="1:3" x14ac:dyDescent="0.2">
      <c r="A35" s="9" t="s">
        <v>927</v>
      </c>
      <c r="B35">
        <v>15</v>
      </c>
      <c r="C35">
        <v>0</v>
      </c>
    </row>
    <row r="36" spans="1:3" x14ac:dyDescent="0.2">
      <c r="A36" s="9" t="s">
        <v>928</v>
      </c>
      <c r="B36">
        <v>10</v>
      </c>
      <c r="C36">
        <v>0</v>
      </c>
    </row>
    <row r="37" spans="1:3" x14ac:dyDescent="0.2">
      <c r="A37" s="9" t="s">
        <v>929</v>
      </c>
      <c r="B37">
        <v>15</v>
      </c>
      <c r="C37">
        <v>0</v>
      </c>
    </row>
    <row r="38" spans="1:3" x14ac:dyDescent="0.2">
      <c r="A38" s="9" t="s">
        <v>930</v>
      </c>
      <c r="B38">
        <v>15</v>
      </c>
      <c r="C38">
        <v>0</v>
      </c>
    </row>
    <row r="39" spans="1:3" x14ac:dyDescent="0.2">
      <c r="A39" s="9" t="s">
        <v>931</v>
      </c>
      <c r="B39">
        <v>10</v>
      </c>
      <c r="C39">
        <v>0</v>
      </c>
    </row>
    <row r="40" spans="1:3" x14ac:dyDescent="0.2">
      <c r="A40" s="9" t="s">
        <v>932</v>
      </c>
      <c r="B40">
        <v>15</v>
      </c>
      <c r="C40">
        <v>0</v>
      </c>
    </row>
    <row r="41" spans="1:3" x14ac:dyDescent="0.2">
      <c r="A41" s="9" t="s">
        <v>933</v>
      </c>
      <c r="B41">
        <v>12</v>
      </c>
      <c r="C41">
        <v>0</v>
      </c>
    </row>
    <row r="42" spans="1:3" x14ac:dyDescent="0.2">
      <c r="A42" s="9" t="s">
        <v>934</v>
      </c>
      <c r="B42">
        <v>12</v>
      </c>
      <c r="C42">
        <v>0</v>
      </c>
    </row>
    <row r="43" spans="1:3" x14ac:dyDescent="0.2">
      <c r="A43" s="9" t="s">
        <v>935</v>
      </c>
      <c r="B43">
        <v>15</v>
      </c>
      <c r="C43">
        <v>0</v>
      </c>
    </row>
    <row r="44" spans="1:3" x14ac:dyDescent="0.2">
      <c r="A44" s="9" t="s">
        <v>936</v>
      </c>
      <c r="B44">
        <v>12</v>
      </c>
      <c r="C44">
        <v>0</v>
      </c>
    </row>
    <row r="45" spans="1:3" x14ac:dyDescent="0.2">
      <c r="A45" s="9" t="s">
        <v>937</v>
      </c>
      <c r="B45">
        <v>10</v>
      </c>
      <c r="C45">
        <v>0</v>
      </c>
    </row>
    <row r="46" spans="1:3" x14ac:dyDescent="0.2">
      <c r="A46" s="9" t="s">
        <v>938</v>
      </c>
      <c r="B46">
        <v>10</v>
      </c>
      <c r="C46">
        <v>0</v>
      </c>
    </row>
    <row r="47" spans="1:3" x14ac:dyDescent="0.2">
      <c r="A47" s="9" t="s">
        <v>939</v>
      </c>
      <c r="B47">
        <v>12</v>
      </c>
      <c r="C47">
        <v>0</v>
      </c>
    </row>
    <row r="48" spans="1:3" x14ac:dyDescent="0.2">
      <c r="A48" s="9" t="s">
        <v>940</v>
      </c>
      <c r="B48">
        <v>15</v>
      </c>
      <c r="C48">
        <v>0</v>
      </c>
    </row>
    <row r="49" spans="1:3" x14ac:dyDescent="0.2">
      <c r="A49" s="9" t="s">
        <v>941</v>
      </c>
      <c r="B49">
        <v>10</v>
      </c>
      <c r="C49">
        <v>0</v>
      </c>
    </row>
    <row r="50" spans="1:3" x14ac:dyDescent="0.2">
      <c r="A50" s="9" t="s">
        <v>942</v>
      </c>
      <c r="B50">
        <v>10</v>
      </c>
      <c r="C50">
        <v>0</v>
      </c>
    </row>
    <row r="51" spans="1:3" x14ac:dyDescent="0.2">
      <c r="A51" s="9" t="s">
        <v>943</v>
      </c>
      <c r="B51">
        <v>15</v>
      </c>
      <c r="C51">
        <v>0</v>
      </c>
    </row>
    <row r="52" spans="1:3" x14ac:dyDescent="0.2">
      <c r="A52" s="9" t="s">
        <v>944</v>
      </c>
      <c r="B52">
        <v>15</v>
      </c>
      <c r="C52">
        <v>0</v>
      </c>
    </row>
    <row r="53" spans="1:3" x14ac:dyDescent="0.2">
      <c r="A53" s="9" t="s">
        <v>945</v>
      </c>
      <c r="B53">
        <v>15</v>
      </c>
      <c r="C53">
        <v>0</v>
      </c>
    </row>
    <row r="54" spans="1:3" x14ac:dyDescent="0.2">
      <c r="A54" s="9" t="s">
        <v>946</v>
      </c>
      <c r="B54">
        <v>15</v>
      </c>
      <c r="C54">
        <v>0</v>
      </c>
    </row>
    <row r="55" spans="1:3" x14ac:dyDescent="0.2">
      <c r="A55" s="9" t="s">
        <v>947</v>
      </c>
      <c r="B55">
        <v>15</v>
      </c>
      <c r="C55">
        <v>0</v>
      </c>
    </row>
    <row r="56" spans="1:3" x14ac:dyDescent="0.2">
      <c r="A56" s="9" t="s">
        <v>951</v>
      </c>
      <c r="B56">
        <v>15</v>
      </c>
      <c r="C56">
        <v>0</v>
      </c>
    </row>
    <row r="57" spans="1:3" x14ac:dyDescent="0.2">
      <c r="A57" s="9" t="s">
        <v>948</v>
      </c>
      <c r="B57">
        <v>12</v>
      </c>
      <c r="C57">
        <v>0</v>
      </c>
    </row>
    <row r="58" spans="1:3" x14ac:dyDescent="0.2">
      <c r="A58" s="9" t="s">
        <v>949</v>
      </c>
      <c r="B58">
        <v>12</v>
      </c>
      <c r="C58">
        <v>0</v>
      </c>
    </row>
    <row r="59" spans="1:3" x14ac:dyDescent="0.2">
      <c r="A59" s="9" t="s">
        <v>950</v>
      </c>
      <c r="B59">
        <v>15</v>
      </c>
      <c r="C59">
        <v>0</v>
      </c>
    </row>
    <row r="60" spans="1:3" x14ac:dyDescent="0.2">
      <c r="A60" s="9" t="s">
        <v>952</v>
      </c>
      <c r="B60">
        <v>15</v>
      </c>
      <c r="C60">
        <v>0</v>
      </c>
    </row>
    <row r="61" spans="1:3" x14ac:dyDescent="0.2">
      <c r="A61" s="9" t="s">
        <v>953</v>
      </c>
      <c r="B61">
        <v>12</v>
      </c>
      <c r="C61">
        <v>0</v>
      </c>
    </row>
    <row r="62" spans="1:3" x14ac:dyDescent="0.2">
      <c r="A62" s="9" t="s">
        <v>954</v>
      </c>
      <c r="B62">
        <v>12</v>
      </c>
      <c r="C62">
        <v>0</v>
      </c>
    </row>
    <row r="63" spans="1:3" x14ac:dyDescent="0.2">
      <c r="A63" s="9" t="s">
        <v>955</v>
      </c>
      <c r="B63">
        <v>12</v>
      </c>
      <c r="C63">
        <v>0</v>
      </c>
    </row>
    <row r="64" spans="1:3" x14ac:dyDescent="0.2">
      <c r="A64" s="9" t="s">
        <v>956</v>
      </c>
      <c r="B64">
        <v>12</v>
      </c>
      <c r="C64">
        <v>0</v>
      </c>
    </row>
    <row r="65" spans="1:3" x14ac:dyDescent="0.2">
      <c r="A65" s="9" t="s">
        <v>957</v>
      </c>
      <c r="B65">
        <v>12</v>
      </c>
      <c r="C65">
        <v>0</v>
      </c>
    </row>
    <row r="66" spans="1:3" x14ac:dyDescent="0.2">
      <c r="A66" s="9" t="s">
        <v>958</v>
      </c>
      <c r="B66">
        <v>12</v>
      </c>
      <c r="C66">
        <v>0</v>
      </c>
    </row>
    <row r="67" spans="1:3" x14ac:dyDescent="0.2">
      <c r="A67" s="9" t="s">
        <v>959</v>
      </c>
      <c r="B67">
        <v>12</v>
      </c>
      <c r="C67">
        <v>0</v>
      </c>
    </row>
    <row r="68" spans="1:3" x14ac:dyDescent="0.2">
      <c r="A68" s="9" t="s">
        <v>960</v>
      </c>
      <c r="B68">
        <v>10</v>
      </c>
      <c r="C68">
        <v>0</v>
      </c>
    </row>
    <row r="69" spans="1:3" x14ac:dyDescent="0.2">
      <c r="A69" s="9" t="s">
        <v>961</v>
      </c>
      <c r="B69">
        <v>12</v>
      </c>
      <c r="C69">
        <v>0</v>
      </c>
    </row>
    <row r="70" spans="1:3" x14ac:dyDescent="0.2">
      <c r="A70" s="9" t="s">
        <v>962</v>
      </c>
      <c r="B70">
        <v>10</v>
      </c>
      <c r="C70">
        <v>0</v>
      </c>
    </row>
    <row r="71" spans="1:3" x14ac:dyDescent="0.2">
      <c r="A71" s="9" t="s">
        <v>963</v>
      </c>
      <c r="B71">
        <v>10</v>
      </c>
      <c r="C71">
        <v>0</v>
      </c>
    </row>
    <row r="72" spans="1:3" x14ac:dyDescent="0.2">
      <c r="A72" s="9" t="s">
        <v>964</v>
      </c>
      <c r="B72">
        <v>12</v>
      </c>
      <c r="C72">
        <v>0</v>
      </c>
    </row>
    <row r="73" spans="1:3" x14ac:dyDescent="0.2">
      <c r="A73" s="9" t="s">
        <v>965</v>
      </c>
      <c r="B73">
        <v>10</v>
      </c>
      <c r="C73">
        <v>0</v>
      </c>
    </row>
    <row r="74" spans="1:3" x14ac:dyDescent="0.2">
      <c r="A74" s="9" t="s">
        <v>966</v>
      </c>
      <c r="B74">
        <v>12</v>
      </c>
      <c r="C74">
        <v>0</v>
      </c>
    </row>
    <row r="75" spans="1:3" x14ac:dyDescent="0.2">
      <c r="A75" s="9" t="s">
        <v>967</v>
      </c>
      <c r="B75">
        <v>15</v>
      </c>
      <c r="C75">
        <v>0</v>
      </c>
    </row>
    <row r="76" spans="1:3" x14ac:dyDescent="0.2">
      <c r="A76" s="9" t="s">
        <v>968</v>
      </c>
      <c r="B76">
        <v>12</v>
      </c>
      <c r="C76">
        <v>0</v>
      </c>
    </row>
    <row r="77" spans="1:3" x14ac:dyDescent="0.2">
      <c r="A77" s="9" t="s">
        <v>976</v>
      </c>
      <c r="B77">
        <v>10</v>
      </c>
      <c r="C77">
        <v>0</v>
      </c>
    </row>
    <row r="78" spans="1:3" x14ac:dyDescent="0.2">
      <c r="A78" s="9" t="s">
        <v>969</v>
      </c>
      <c r="B78">
        <v>15</v>
      </c>
      <c r="C78">
        <v>0</v>
      </c>
    </row>
    <row r="79" spans="1:3" x14ac:dyDescent="0.2">
      <c r="A79" s="9" t="s">
        <v>970</v>
      </c>
      <c r="B79">
        <v>10</v>
      </c>
      <c r="C79">
        <v>0</v>
      </c>
    </row>
    <row r="80" spans="1:3" x14ac:dyDescent="0.2">
      <c r="A80" s="9" t="s">
        <v>971</v>
      </c>
      <c r="B80">
        <v>12</v>
      </c>
      <c r="C80">
        <v>0</v>
      </c>
    </row>
    <row r="81" spans="1:3" x14ac:dyDescent="0.2">
      <c r="A81" s="9" t="s">
        <v>972</v>
      </c>
      <c r="B81">
        <v>12</v>
      </c>
      <c r="C81">
        <v>0</v>
      </c>
    </row>
    <row r="82" spans="1:3" x14ac:dyDescent="0.2">
      <c r="A82" s="9" t="s">
        <v>973</v>
      </c>
      <c r="B82">
        <v>12</v>
      </c>
      <c r="C82">
        <v>0</v>
      </c>
    </row>
    <row r="83" spans="1:3" x14ac:dyDescent="0.2">
      <c r="A83" s="9" t="s">
        <v>974</v>
      </c>
      <c r="B83">
        <v>10</v>
      </c>
      <c r="C83">
        <v>0</v>
      </c>
    </row>
    <row r="84" spans="1:3" x14ac:dyDescent="0.2">
      <c r="A84" s="9" t="s">
        <v>975</v>
      </c>
      <c r="B84">
        <v>15</v>
      </c>
      <c r="C8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24F74-03B8-4005-BE75-72DDC5DD9816}">
  <sheetPr>
    <tabColor theme="9" tint="0.59999389629810485"/>
  </sheetPr>
  <dimension ref="A1:J11"/>
  <sheetViews>
    <sheetView workbookViewId="0">
      <selection activeCell="D20" sqref="D20"/>
    </sheetView>
  </sheetViews>
  <sheetFormatPr defaultRowHeight="14.25" x14ac:dyDescent="0.2"/>
  <cols>
    <col min="1" max="1" width="24.875" bestFit="1" customWidth="1"/>
    <col min="2" max="2" width="18.5" customWidth="1"/>
    <col min="3" max="3" width="17.5" customWidth="1"/>
    <col min="4" max="4" width="16" bestFit="1" customWidth="1"/>
    <col min="8" max="8" width="15.5" customWidth="1"/>
    <col min="10" max="10" width="11" bestFit="1" customWidth="1"/>
  </cols>
  <sheetData>
    <row r="1" spans="1:10" x14ac:dyDescent="0.2">
      <c r="A1" t="s">
        <v>531</v>
      </c>
      <c r="B1" t="s">
        <v>532</v>
      </c>
    </row>
    <row r="2" spans="1:10" x14ac:dyDescent="0.2">
      <c r="A2" t="e" cm="1" vm="1">
        <f t="array" aca="1" ref="A2" ca="1">_xlfn._xlws.FILTER(_xlfn.ANCHORARRAY('names and emails gen'!$I$2),_xlfn.ANCHORARRAY('names and emails gen'!$I$2)&lt;&gt;"")</f>
        <v>#VALUE!</v>
      </c>
      <c r="B2" t="e" cm="1" vm="2">
        <f t="array" aca="1" ref="B2" ca="1">_xlfn._xlws.FILTER(_xlfn.ANCHORARRAY('names and emails gen'!$J$2),NOT(_xlfn.ANCHORARRAY('names and emails gen'!$I$2)=""))</f>
        <v>#VALUE!</v>
      </c>
      <c r="D2" t="e" cm="1" vm="3">
        <f t="array" aca="1" ref="D2" ca="1">_xlfn._xlws.FILTER(_xlfn.ANCHORARRAY('names and emails gen'!$H$2),_xlfn.ANCHORARRAY('names and emails gen'!$I$2)&lt;&gt;"")</f>
        <v>#VALUE!</v>
      </c>
      <c r="E2" t="e" cm="1" vm="1">
        <f t="array" aca="1" ref="E2" ca="1">_xlfn._xlws.FILTER(_xlfn.ANCHORARRAY('address&amp;company&amp;phone# data gen'!$H$2),_xlfn.ANCHORARRAY('names and emails gen'!$I$2)&lt;&gt;"")</f>
        <v>#VALUE!</v>
      </c>
    </row>
    <row r="3" spans="1:10" ht="16.5" x14ac:dyDescent="0.3">
      <c r="J3" s="1"/>
    </row>
    <row r="6" spans="1:10" x14ac:dyDescent="0.2">
      <c r="J6" s="2"/>
    </row>
    <row r="7" spans="1:10" ht="15" x14ac:dyDescent="0.2">
      <c r="J7" s="3"/>
    </row>
    <row r="11" spans="1:10" x14ac:dyDescent="0.2">
      <c r="H11" t="s">
        <v>533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C696B-DC39-4BCF-9483-9FCBEFB69FD7}">
  <sheetPr>
    <tabColor theme="9" tint="0.59999389629810485"/>
  </sheetPr>
  <dimension ref="A1:K368"/>
  <sheetViews>
    <sheetView workbookViewId="0">
      <selection activeCell="E368" sqref="E368"/>
    </sheetView>
  </sheetViews>
  <sheetFormatPr defaultRowHeight="14.25" x14ac:dyDescent="0.2"/>
  <cols>
    <col min="2" max="2" width="17.875" bestFit="1" customWidth="1"/>
    <col min="3" max="3" width="14.5" bestFit="1" customWidth="1"/>
    <col min="4" max="4" width="24.875" bestFit="1" customWidth="1"/>
    <col min="5" max="5" width="26.125" bestFit="1" customWidth="1"/>
    <col min="7" max="7" width="23.375" bestFit="1" customWidth="1"/>
    <col min="9" max="9" width="26.125" bestFit="1" customWidth="1"/>
    <col min="11" max="11" width="44.25" bestFit="1" customWidth="1"/>
  </cols>
  <sheetData>
    <row r="1" spans="1:11" ht="15" thickBot="1" x14ac:dyDescent="0.25">
      <c r="B1" t="s">
        <v>994</v>
      </c>
      <c r="C1" t="s">
        <v>996</v>
      </c>
      <c r="D1" t="s">
        <v>531</v>
      </c>
      <c r="E1" t="s">
        <v>997</v>
      </c>
      <c r="G1" s="6" t="s">
        <v>998</v>
      </c>
      <c r="I1" t="s">
        <v>1002</v>
      </c>
    </row>
    <row r="2" spans="1:11" x14ac:dyDescent="0.2">
      <c r="A2" t="e" cm="1" vm="4">
        <f t="array" aca="1" ref="A2" ca="1">_xlfn.SEQUENCE('controll center'!$D$3)</f>
        <v>#VALUE!</v>
      </c>
      <c r="B2" t="e" cm="1" vm="5">
        <f t="array" aca="1" ref="B2" ca="1">_xlfn.ANCHORARRAY('SearchDT gen'!$B$2)</f>
        <v>#VALUE!</v>
      </c>
      <c r="C2" t="e" cm="1" vm="6">
        <f t="array" aca="1" ref="C2" ca="1">_xlfn.MAP(_xlfn.ANCHORARRAY($A$2),_xlfn.LAMBDA(_xlpm.x,IF(_xlpm.x&gt;0,_xlfn.CONCAT(TEXT(RANDBETWEEN(0,255),"#"),".",TEXT(RANDBETWEEN(0,255),"#"),".",TEXT(RANDBETWEEN(0,255),"#"),".",TEXT(RANDBETWEEN(0,255),"#")),"nope")))</f>
        <v>#VALUE!</v>
      </c>
      <c r="D2" t="e" cm="1" vm="6">
        <f t="array" aca="1" ref="D2" ca="1">_xlfn.MAP(_xlfn.ANCHORARRAY(A2),_xlfn.LAMBDA(_xlpm.x,IF(AND(_xlpm.x&gt;0,_xlfn.BINOM.INV(1,$G$2,RAND())),INDEX(_xlfn.ANCHORARRAY(UsersData!$A$2),RANDBETWEEN(1,'controll center'!$C$3)),"")))</f>
        <v>#VALUE!</v>
      </c>
      <c r="E2" t="e" cm="1" vm="7">
        <f t="array" aca="1" ref="E2" ca="1">_xlfn.MAP(_xlfn.ANCHORARRAY($A$2),_xlfn.LAMBDA(_xlpm.x,IF(_xlpm.x&gt;0,INDEX($I$2:$I$368,RANDBETWEEN(1,COUNTA($I:$I))),"nope")))</f>
        <v>#VALUE!</v>
      </c>
      <c r="G2" s="5">
        <v>0.35</v>
      </c>
      <c r="I2" t="s">
        <v>1000</v>
      </c>
      <c r="K2" t="s">
        <v>894</v>
      </c>
    </row>
    <row r="3" spans="1:11" x14ac:dyDescent="0.2">
      <c r="I3" t="s">
        <v>1064</v>
      </c>
      <c r="K3" t="s">
        <v>895</v>
      </c>
    </row>
    <row r="4" spans="1:11" x14ac:dyDescent="0.2">
      <c r="I4" t="s">
        <v>999</v>
      </c>
      <c r="K4" t="s">
        <v>896</v>
      </c>
    </row>
    <row r="5" spans="1:11" x14ac:dyDescent="0.2">
      <c r="I5" t="s">
        <v>1001</v>
      </c>
      <c r="K5" t="s">
        <v>897</v>
      </c>
    </row>
    <row r="6" spans="1:11" x14ac:dyDescent="0.2">
      <c r="I6" t="s">
        <v>916</v>
      </c>
      <c r="K6" t="s">
        <v>898</v>
      </c>
    </row>
    <row r="7" spans="1:11" x14ac:dyDescent="0.2">
      <c r="I7" t="s">
        <v>917</v>
      </c>
      <c r="K7" t="s">
        <v>899</v>
      </c>
    </row>
    <row r="8" spans="1:11" x14ac:dyDescent="0.2">
      <c r="I8" t="s">
        <v>1003</v>
      </c>
      <c r="K8" t="s">
        <v>900</v>
      </c>
    </row>
    <row r="9" spans="1:11" x14ac:dyDescent="0.2">
      <c r="I9" t="s">
        <v>918</v>
      </c>
      <c r="K9" t="s">
        <v>901</v>
      </c>
    </row>
    <row r="10" spans="1:11" x14ac:dyDescent="0.2">
      <c r="I10" t="s">
        <v>919</v>
      </c>
      <c r="K10" t="s">
        <v>902</v>
      </c>
    </row>
    <row r="11" spans="1:11" x14ac:dyDescent="0.2">
      <c r="I11" t="s">
        <v>920</v>
      </c>
      <c r="K11" t="s">
        <v>903</v>
      </c>
    </row>
    <row r="12" spans="1:11" x14ac:dyDescent="0.2">
      <c r="I12" t="s">
        <v>921</v>
      </c>
      <c r="K12" t="s">
        <v>904</v>
      </c>
    </row>
    <row r="13" spans="1:11" x14ac:dyDescent="0.2">
      <c r="I13" t="s">
        <v>922</v>
      </c>
      <c r="K13" t="s">
        <v>905</v>
      </c>
    </row>
    <row r="14" spans="1:11" x14ac:dyDescent="0.2">
      <c r="I14" t="s">
        <v>923</v>
      </c>
      <c r="K14" t="s">
        <v>906</v>
      </c>
    </row>
    <row r="15" spans="1:11" x14ac:dyDescent="0.2">
      <c r="I15" t="s">
        <v>924</v>
      </c>
      <c r="K15" t="s">
        <v>907</v>
      </c>
    </row>
    <row r="16" spans="1:11" x14ac:dyDescent="0.2">
      <c r="I16" t="s">
        <v>925</v>
      </c>
      <c r="K16" t="s">
        <v>908</v>
      </c>
    </row>
    <row r="17" spans="9:11" x14ac:dyDescent="0.2">
      <c r="I17" t="s">
        <v>926</v>
      </c>
      <c r="K17" t="s">
        <v>909</v>
      </c>
    </row>
    <row r="18" spans="9:11" x14ac:dyDescent="0.2">
      <c r="I18" t="s">
        <v>927</v>
      </c>
      <c r="K18" t="s">
        <v>910</v>
      </c>
    </row>
    <row r="19" spans="9:11" x14ac:dyDescent="0.2">
      <c r="I19" t="s">
        <v>928</v>
      </c>
      <c r="K19" t="s">
        <v>911</v>
      </c>
    </row>
    <row r="20" spans="9:11" x14ac:dyDescent="0.2">
      <c r="I20" t="s">
        <v>929</v>
      </c>
      <c r="K20" t="s">
        <v>913</v>
      </c>
    </row>
    <row r="21" spans="9:11" x14ac:dyDescent="0.2">
      <c r="I21" t="s">
        <v>930</v>
      </c>
      <c r="K21" t="s">
        <v>912</v>
      </c>
    </row>
    <row r="22" spans="9:11" x14ac:dyDescent="0.2">
      <c r="I22" t="s">
        <v>931</v>
      </c>
      <c r="K22" t="s">
        <v>914</v>
      </c>
    </row>
    <row r="23" spans="9:11" x14ac:dyDescent="0.2">
      <c r="I23" t="s">
        <v>932</v>
      </c>
      <c r="K23" t="s">
        <v>915</v>
      </c>
    </row>
    <row r="24" spans="9:11" x14ac:dyDescent="0.2">
      <c r="I24" t="s">
        <v>933</v>
      </c>
      <c r="K24" s="9" t="s">
        <v>916</v>
      </c>
    </row>
    <row r="25" spans="9:11" x14ac:dyDescent="0.2">
      <c r="I25" t="s">
        <v>934</v>
      </c>
      <c r="K25" s="9" t="s">
        <v>917</v>
      </c>
    </row>
    <row r="26" spans="9:11" x14ac:dyDescent="0.2">
      <c r="I26" t="s">
        <v>935</v>
      </c>
      <c r="K26" s="9" t="s">
        <v>918</v>
      </c>
    </row>
    <row r="27" spans="9:11" x14ac:dyDescent="0.2">
      <c r="I27" t="s">
        <v>936</v>
      </c>
      <c r="K27" s="9" t="s">
        <v>919</v>
      </c>
    </row>
    <row r="28" spans="9:11" x14ac:dyDescent="0.2">
      <c r="I28" t="s">
        <v>937</v>
      </c>
      <c r="K28" s="9" t="s">
        <v>920</v>
      </c>
    </row>
    <row r="29" spans="9:11" x14ac:dyDescent="0.2">
      <c r="I29" t="s">
        <v>938</v>
      </c>
      <c r="K29" s="9" t="s">
        <v>921</v>
      </c>
    </row>
    <row r="30" spans="9:11" x14ac:dyDescent="0.2">
      <c r="I30" t="s">
        <v>939</v>
      </c>
      <c r="K30" s="9" t="s">
        <v>922</v>
      </c>
    </row>
    <row r="31" spans="9:11" x14ac:dyDescent="0.2">
      <c r="I31" t="s">
        <v>940</v>
      </c>
      <c r="K31" s="9" t="s">
        <v>923</v>
      </c>
    </row>
    <row r="32" spans="9:11" x14ac:dyDescent="0.2">
      <c r="I32" t="s">
        <v>941</v>
      </c>
      <c r="K32" s="9" t="s">
        <v>924</v>
      </c>
    </row>
    <row r="33" spans="9:11" x14ac:dyDescent="0.2">
      <c r="I33" t="s">
        <v>942</v>
      </c>
      <c r="K33" s="9" t="s">
        <v>925</v>
      </c>
    </row>
    <row r="34" spans="9:11" x14ac:dyDescent="0.2">
      <c r="I34" t="s">
        <v>943</v>
      </c>
      <c r="K34" s="9" t="s">
        <v>926</v>
      </c>
    </row>
    <row r="35" spans="9:11" x14ac:dyDescent="0.2">
      <c r="I35" t="s">
        <v>944</v>
      </c>
      <c r="K35" s="9" t="s">
        <v>927</v>
      </c>
    </row>
    <row r="36" spans="9:11" x14ac:dyDescent="0.2">
      <c r="I36" t="s">
        <v>945</v>
      </c>
      <c r="K36" s="9" t="s">
        <v>928</v>
      </c>
    </row>
    <row r="37" spans="9:11" x14ac:dyDescent="0.2">
      <c r="I37" t="s">
        <v>946</v>
      </c>
      <c r="K37" s="9" t="s">
        <v>929</v>
      </c>
    </row>
    <row r="38" spans="9:11" x14ac:dyDescent="0.2">
      <c r="I38" t="s">
        <v>947</v>
      </c>
      <c r="K38" s="9" t="s">
        <v>930</v>
      </c>
    </row>
    <row r="39" spans="9:11" x14ac:dyDescent="0.2">
      <c r="I39" t="s">
        <v>951</v>
      </c>
      <c r="K39" s="9" t="s">
        <v>931</v>
      </c>
    </row>
    <row r="40" spans="9:11" x14ac:dyDescent="0.2">
      <c r="I40" t="s">
        <v>948</v>
      </c>
      <c r="K40" s="9" t="s">
        <v>932</v>
      </c>
    </row>
    <row r="41" spans="9:11" x14ac:dyDescent="0.2">
      <c r="I41" t="s">
        <v>949</v>
      </c>
      <c r="K41" s="9" t="s">
        <v>933</v>
      </c>
    </row>
    <row r="42" spans="9:11" x14ac:dyDescent="0.2">
      <c r="I42" t="s">
        <v>950</v>
      </c>
      <c r="K42" s="9" t="s">
        <v>934</v>
      </c>
    </row>
    <row r="43" spans="9:11" x14ac:dyDescent="0.2">
      <c r="I43" t="s">
        <v>952</v>
      </c>
      <c r="K43" s="9" t="s">
        <v>935</v>
      </c>
    </row>
    <row r="44" spans="9:11" x14ac:dyDescent="0.2">
      <c r="I44" t="s">
        <v>953</v>
      </c>
      <c r="K44" s="9" t="s">
        <v>936</v>
      </c>
    </row>
    <row r="45" spans="9:11" x14ac:dyDescent="0.2">
      <c r="I45" t="s">
        <v>954</v>
      </c>
      <c r="K45" s="9" t="s">
        <v>937</v>
      </c>
    </row>
    <row r="46" spans="9:11" x14ac:dyDescent="0.2">
      <c r="I46" t="s">
        <v>955</v>
      </c>
      <c r="K46" s="9" t="s">
        <v>938</v>
      </c>
    </row>
    <row r="47" spans="9:11" x14ac:dyDescent="0.2">
      <c r="I47" t="s">
        <v>956</v>
      </c>
      <c r="K47" s="9" t="s">
        <v>939</v>
      </c>
    </row>
    <row r="48" spans="9:11" x14ac:dyDescent="0.2">
      <c r="I48" t="s">
        <v>957</v>
      </c>
      <c r="K48" s="9" t="s">
        <v>940</v>
      </c>
    </row>
    <row r="49" spans="9:11" x14ac:dyDescent="0.2">
      <c r="I49" t="s">
        <v>958</v>
      </c>
      <c r="K49" s="9" t="s">
        <v>941</v>
      </c>
    </row>
    <row r="50" spans="9:11" x14ac:dyDescent="0.2">
      <c r="I50" t="s">
        <v>959</v>
      </c>
      <c r="K50" s="9" t="s">
        <v>942</v>
      </c>
    </row>
    <row r="51" spans="9:11" x14ac:dyDescent="0.2">
      <c r="I51" t="s">
        <v>960</v>
      </c>
      <c r="K51" s="9" t="s">
        <v>943</v>
      </c>
    </row>
    <row r="52" spans="9:11" x14ac:dyDescent="0.2">
      <c r="I52" t="s">
        <v>961</v>
      </c>
      <c r="K52" s="9" t="s">
        <v>944</v>
      </c>
    </row>
    <row r="53" spans="9:11" x14ac:dyDescent="0.2">
      <c r="I53" t="s">
        <v>962</v>
      </c>
      <c r="K53" s="9" t="s">
        <v>945</v>
      </c>
    </row>
    <row r="54" spans="9:11" x14ac:dyDescent="0.2">
      <c r="I54" t="s">
        <v>963</v>
      </c>
      <c r="K54" s="9" t="s">
        <v>946</v>
      </c>
    </row>
    <row r="55" spans="9:11" x14ac:dyDescent="0.2">
      <c r="I55" t="s">
        <v>964</v>
      </c>
      <c r="K55" s="9" t="s">
        <v>947</v>
      </c>
    </row>
    <row r="56" spans="9:11" x14ac:dyDescent="0.2">
      <c r="I56" t="s">
        <v>965</v>
      </c>
      <c r="K56" s="9" t="s">
        <v>951</v>
      </c>
    </row>
    <row r="57" spans="9:11" x14ac:dyDescent="0.2">
      <c r="I57" t="s">
        <v>966</v>
      </c>
      <c r="K57" s="9" t="s">
        <v>948</v>
      </c>
    </row>
    <row r="58" spans="9:11" x14ac:dyDescent="0.2">
      <c r="I58" t="s">
        <v>967</v>
      </c>
      <c r="K58" s="9" t="s">
        <v>949</v>
      </c>
    </row>
    <row r="59" spans="9:11" x14ac:dyDescent="0.2">
      <c r="I59" t="s">
        <v>968</v>
      </c>
      <c r="K59" s="9" t="s">
        <v>950</v>
      </c>
    </row>
    <row r="60" spans="9:11" x14ac:dyDescent="0.2">
      <c r="I60" t="s">
        <v>976</v>
      </c>
      <c r="K60" s="9" t="s">
        <v>952</v>
      </c>
    </row>
    <row r="61" spans="9:11" x14ac:dyDescent="0.2">
      <c r="I61" t="s">
        <v>969</v>
      </c>
      <c r="K61" s="9" t="s">
        <v>953</v>
      </c>
    </row>
    <row r="62" spans="9:11" x14ac:dyDescent="0.2">
      <c r="I62" t="s">
        <v>970</v>
      </c>
      <c r="K62" s="9" t="s">
        <v>954</v>
      </c>
    </row>
    <row r="63" spans="9:11" x14ac:dyDescent="0.2">
      <c r="I63" t="s">
        <v>971</v>
      </c>
      <c r="K63" s="9" t="s">
        <v>955</v>
      </c>
    </row>
    <row r="64" spans="9:11" x14ac:dyDescent="0.2">
      <c r="I64" t="s">
        <v>972</v>
      </c>
      <c r="K64" s="9" t="s">
        <v>956</v>
      </c>
    </row>
    <row r="65" spans="9:11" x14ac:dyDescent="0.2">
      <c r="I65" t="s">
        <v>973</v>
      </c>
      <c r="K65" s="9" t="s">
        <v>957</v>
      </c>
    </row>
    <row r="66" spans="9:11" x14ac:dyDescent="0.2">
      <c r="I66" t="s">
        <v>974</v>
      </c>
      <c r="K66" s="9" t="s">
        <v>958</v>
      </c>
    </row>
    <row r="67" spans="9:11" x14ac:dyDescent="0.2">
      <c r="I67" t="s">
        <v>975</v>
      </c>
      <c r="K67" s="9" t="s">
        <v>959</v>
      </c>
    </row>
    <row r="68" spans="9:11" x14ac:dyDescent="0.2">
      <c r="I68" t="s">
        <v>1004</v>
      </c>
      <c r="K68" s="9" t="s">
        <v>960</v>
      </c>
    </row>
    <row r="69" spans="9:11" x14ac:dyDescent="0.2">
      <c r="I69" t="s">
        <v>1005</v>
      </c>
      <c r="K69" s="9" t="s">
        <v>961</v>
      </c>
    </row>
    <row r="70" spans="9:11" x14ac:dyDescent="0.2">
      <c r="I70" t="s">
        <v>1007</v>
      </c>
      <c r="K70" s="9" t="s">
        <v>962</v>
      </c>
    </row>
    <row r="71" spans="9:11" x14ac:dyDescent="0.2">
      <c r="I71" t="s">
        <v>1009</v>
      </c>
      <c r="K71" s="9" t="s">
        <v>963</v>
      </c>
    </row>
    <row r="72" spans="9:11" x14ac:dyDescent="0.2">
      <c r="I72" t="s">
        <v>1012</v>
      </c>
      <c r="K72" s="9" t="s">
        <v>964</v>
      </c>
    </row>
    <row r="73" spans="9:11" x14ac:dyDescent="0.2">
      <c r="I73" t="s">
        <v>1013</v>
      </c>
      <c r="K73" s="9" t="s">
        <v>965</v>
      </c>
    </row>
    <row r="74" spans="9:11" x14ac:dyDescent="0.2">
      <c r="I74" t="s">
        <v>1015</v>
      </c>
      <c r="K74" s="9" t="s">
        <v>966</v>
      </c>
    </row>
    <row r="75" spans="9:11" x14ac:dyDescent="0.2">
      <c r="I75" t="s">
        <v>1016</v>
      </c>
      <c r="K75" s="9" t="s">
        <v>967</v>
      </c>
    </row>
    <row r="76" spans="9:11" x14ac:dyDescent="0.2">
      <c r="I76" t="s">
        <v>1018</v>
      </c>
      <c r="K76" s="9" t="s">
        <v>968</v>
      </c>
    </row>
    <row r="77" spans="9:11" x14ac:dyDescent="0.2">
      <c r="I77" t="s">
        <v>1021</v>
      </c>
      <c r="K77" s="9" t="s">
        <v>976</v>
      </c>
    </row>
    <row r="78" spans="9:11" x14ac:dyDescent="0.2">
      <c r="I78" t="s">
        <v>1025</v>
      </c>
      <c r="K78" s="9" t="s">
        <v>969</v>
      </c>
    </row>
    <row r="79" spans="9:11" x14ac:dyDescent="0.2">
      <c r="I79" t="s">
        <v>1028</v>
      </c>
      <c r="K79" s="9" t="s">
        <v>970</v>
      </c>
    </row>
    <row r="80" spans="9:11" x14ac:dyDescent="0.2">
      <c r="I80" t="s">
        <v>1030</v>
      </c>
      <c r="K80" s="9" t="s">
        <v>971</v>
      </c>
    </row>
    <row r="81" spans="9:11" x14ac:dyDescent="0.2">
      <c r="I81" t="s">
        <v>1033</v>
      </c>
      <c r="K81" s="9" t="s">
        <v>972</v>
      </c>
    </row>
    <row r="82" spans="9:11" x14ac:dyDescent="0.2">
      <c r="I82" t="s">
        <v>1036</v>
      </c>
      <c r="K82" s="9" t="s">
        <v>973</v>
      </c>
    </row>
    <row r="83" spans="9:11" x14ac:dyDescent="0.2">
      <c r="I83" t="s">
        <v>1037</v>
      </c>
      <c r="K83" s="9" t="s">
        <v>974</v>
      </c>
    </row>
    <row r="84" spans="9:11" x14ac:dyDescent="0.2">
      <c r="I84" t="s">
        <v>1039</v>
      </c>
      <c r="K84" s="9" t="s">
        <v>975</v>
      </c>
    </row>
    <row r="85" spans="9:11" x14ac:dyDescent="0.2">
      <c r="I85" t="s">
        <v>1041</v>
      </c>
    </row>
    <row r="86" spans="9:11" x14ac:dyDescent="0.2">
      <c r="I86" t="s">
        <v>1019</v>
      </c>
    </row>
    <row r="87" spans="9:11" x14ac:dyDescent="0.2">
      <c r="I87" t="s">
        <v>1044</v>
      </c>
    </row>
    <row r="88" spans="9:11" x14ac:dyDescent="0.2">
      <c r="I88" t="s">
        <v>1046</v>
      </c>
    </row>
    <row r="89" spans="9:11" x14ac:dyDescent="0.2">
      <c r="I89" t="s">
        <v>1047</v>
      </c>
    </row>
    <row r="90" spans="9:11" x14ac:dyDescent="0.2">
      <c r="I90" t="s">
        <v>1049</v>
      </c>
    </row>
    <row r="91" spans="9:11" x14ac:dyDescent="0.2">
      <c r="I91" t="s">
        <v>1050</v>
      </c>
    </row>
    <row r="92" spans="9:11" x14ac:dyDescent="0.2">
      <c r="I92" t="s">
        <v>1052</v>
      </c>
    </row>
    <row r="93" spans="9:11" x14ac:dyDescent="0.2">
      <c r="I93" t="s">
        <v>1054</v>
      </c>
    </row>
    <row r="94" spans="9:11" x14ac:dyDescent="0.2">
      <c r="I94" t="s">
        <v>1055</v>
      </c>
    </row>
    <row r="95" spans="9:11" x14ac:dyDescent="0.2">
      <c r="I95" t="s">
        <v>1056</v>
      </c>
    </row>
    <row r="96" spans="9:11" x14ac:dyDescent="0.2">
      <c r="I96" t="s">
        <v>1058</v>
      </c>
    </row>
    <row r="97" spans="9:9" x14ac:dyDescent="0.2">
      <c r="I97" t="s">
        <v>1060</v>
      </c>
    </row>
    <row r="98" spans="9:9" x14ac:dyDescent="0.2">
      <c r="I98" t="s">
        <v>1061</v>
      </c>
    </row>
    <row r="99" spans="9:9" x14ac:dyDescent="0.2">
      <c r="I99" t="s">
        <v>1062</v>
      </c>
    </row>
    <row r="100" spans="9:9" x14ac:dyDescent="0.2">
      <c r="I100" t="s">
        <v>1006</v>
      </c>
    </row>
    <row r="101" spans="9:9" x14ac:dyDescent="0.2">
      <c r="I101" t="s">
        <v>1008</v>
      </c>
    </row>
    <row r="102" spans="9:9" x14ac:dyDescent="0.2">
      <c r="I102" t="s">
        <v>1010</v>
      </c>
    </row>
    <row r="103" spans="9:9" x14ac:dyDescent="0.2">
      <c r="I103" t="s">
        <v>1011</v>
      </c>
    </row>
    <row r="104" spans="9:9" x14ac:dyDescent="0.2">
      <c r="I104" t="s">
        <v>1014</v>
      </c>
    </row>
    <row r="105" spans="9:9" x14ac:dyDescent="0.2">
      <c r="I105" t="s">
        <v>1017</v>
      </c>
    </row>
    <row r="106" spans="9:9" x14ac:dyDescent="0.2">
      <c r="I106" t="s">
        <v>1022</v>
      </c>
    </row>
    <row r="107" spans="9:9" x14ac:dyDescent="0.2">
      <c r="I107" t="s">
        <v>1026</v>
      </c>
    </row>
    <row r="108" spans="9:9" x14ac:dyDescent="0.2">
      <c r="I108" t="s">
        <v>1029</v>
      </c>
    </row>
    <row r="109" spans="9:9" x14ac:dyDescent="0.2">
      <c r="I109" t="s">
        <v>1031</v>
      </c>
    </row>
    <row r="110" spans="9:9" x14ac:dyDescent="0.2">
      <c r="I110" t="s">
        <v>1032</v>
      </c>
    </row>
    <row r="111" spans="9:9" x14ac:dyDescent="0.2">
      <c r="I111" t="s">
        <v>1034</v>
      </c>
    </row>
    <row r="112" spans="9:9" x14ac:dyDescent="0.2">
      <c r="I112" t="s">
        <v>1038</v>
      </c>
    </row>
    <row r="113" spans="9:9" x14ac:dyDescent="0.2">
      <c r="I113" t="s">
        <v>1040</v>
      </c>
    </row>
    <row r="114" spans="9:9" x14ac:dyDescent="0.2">
      <c r="I114" t="s">
        <v>1043</v>
      </c>
    </row>
    <row r="115" spans="9:9" x14ac:dyDescent="0.2">
      <c r="I115" t="s">
        <v>1045</v>
      </c>
    </row>
    <row r="116" spans="9:9" x14ac:dyDescent="0.2">
      <c r="I116" t="s">
        <v>1048</v>
      </c>
    </row>
    <row r="117" spans="9:9" x14ac:dyDescent="0.2">
      <c r="I117" t="s">
        <v>1051</v>
      </c>
    </row>
    <row r="118" spans="9:9" x14ac:dyDescent="0.2">
      <c r="I118" t="s">
        <v>1053</v>
      </c>
    </row>
    <row r="119" spans="9:9" x14ac:dyDescent="0.2">
      <c r="I119" t="s">
        <v>1024</v>
      </c>
    </row>
    <row r="120" spans="9:9" x14ac:dyDescent="0.2">
      <c r="I120" t="s">
        <v>1057</v>
      </c>
    </row>
    <row r="121" spans="9:9" x14ac:dyDescent="0.2">
      <c r="I121" t="s">
        <v>1059</v>
      </c>
    </row>
    <row r="122" spans="9:9" x14ac:dyDescent="0.2">
      <c r="I122" t="s">
        <v>1023</v>
      </c>
    </row>
    <row r="123" spans="9:9" x14ac:dyDescent="0.2">
      <c r="I123" t="s">
        <v>1063</v>
      </c>
    </row>
    <row r="124" spans="9:9" x14ac:dyDescent="0.2">
      <c r="I124" t="s">
        <v>1020</v>
      </c>
    </row>
    <row r="125" spans="9:9" x14ac:dyDescent="0.2">
      <c r="I125" t="s">
        <v>1027</v>
      </c>
    </row>
    <row r="126" spans="9:9" x14ac:dyDescent="0.2">
      <c r="I126" t="s">
        <v>1035</v>
      </c>
    </row>
    <row r="127" spans="9:9" x14ac:dyDescent="0.2">
      <c r="I127" t="s">
        <v>1042</v>
      </c>
    </row>
    <row r="128" spans="9:9" x14ac:dyDescent="0.2">
      <c r="I128" t="s">
        <v>1065</v>
      </c>
    </row>
    <row r="129" spans="9:9" x14ac:dyDescent="0.2">
      <c r="I129" t="s">
        <v>1066</v>
      </c>
    </row>
    <row r="130" spans="9:9" x14ac:dyDescent="0.2">
      <c r="I130" t="s">
        <v>1067</v>
      </c>
    </row>
    <row r="131" spans="9:9" x14ac:dyDescent="0.2">
      <c r="I131" t="s">
        <v>1068</v>
      </c>
    </row>
    <row r="132" spans="9:9" x14ac:dyDescent="0.2">
      <c r="I132" t="s">
        <v>1069</v>
      </c>
    </row>
    <row r="133" spans="9:9" x14ac:dyDescent="0.2">
      <c r="I133" t="s">
        <v>1070</v>
      </c>
    </row>
    <row r="134" spans="9:9" x14ac:dyDescent="0.2">
      <c r="I134" t="s">
        <v>1071</v>
      </c>
    </row>
    <row r="135" spans="9:9" x14ac:dyDescent="0.2">
      <c r="I135" t="s">
        <v>1072</v>
      </c>
    </row>
    <row r="136" spans="9:9" x14ac:dyDescent="0.2">
      <c r="I136" t="s">
        <v>1073</v>
      </c>
    </row>
    <row r="137" spans="9:9" x14ac:dyDescent="0.2">
      <c r="I137" t="s">
        <v>1074</v>
      </c>
    </row>
    <row r="138" spans="9:9" x14ac:dyDescent="0.2">
      <c r="I138" t="s">
        <v>1075</v>
      </c>
    </row>
    <row r="139" spans="9:9" x14ac:dyDescent="0.2">
      <c r="I139" t="s">
        <v>1076</v>
      </c>
    </row>
    <row r="140" spans="9:9" x14ac:dyDescent="0.2">
      <c r="I140" t="s">
        <v>1077</v>
      </c>
    </row>
    <row r="141" spans="9:9" x14ac:dyDescent="0.2">
      <c r="I141" t="s">
        <v>1078</v>
      </c>
    </row>
    <row r="142" spans="9:9" x14ac:dyDescent="0.2">
      <c r="I142" t="s">
        <v>1079</v>
      </c>
    </row>
    <row r="143" spans="9:9" x14ac:dyDescent="0.2">
      <c r="I143" t="s">
        <v>1080</v>
      </c>
    </row>
    <row r="144" spans="9:9" x14ac:dyDescent="0.2">
      <c r="I144" t="s">
        <v>1081</v>
      </c>
    </row>
    <row r="145" spans="9:9" x14ac:dyDescent="0.2">
      <c r="I145" t="s">
        <v>1082</v>
      </c>
    </row>
    <row r="146" spans="9:9" x14ac:dyDescent="0.2">
      <c r="I146" t="s">
        <v>1083</v>
      </c>
    </row>
    <row r="147" spans="9:9" x14ac:dyDescent="0.2">
      <c r="I147" t="s">
        <v>1084</v>
      </c>
    </row>
    <row r="148" spans="9:9" x14ac:dyDescent="0.2">
      <c r="I148" t="s">
        <v>1085</v>
      </c>
    </row>
    <row r="149" spans="9:9" x14ac:dyDescent="0.2">
      <c r="I149" t="s">
        <v>1086</v>
      </c>
    </row>
    <row r="150" spans="9:9" x14ac:dyDescent="0.2">
      <c r="I150" t="s">
        <v>1087</v>
      </c>
    </row>
    <row r="151" spans="9:9" x14ac:dyDescent="0.2">
      <c r="I151" t="s">
        <v>1088</v>
      </c>
    </row>
    <row r="152" spans="9:9" x14ac:dyDescent="0.2">
      <c r="I152" t="s">
        <v>1089</v>
      </c>
    </row>
    <row r="153" spans="9:9" x14ac:dyDescent="0.2">
      <c r="I153" t="s">
        <v>1090</v>
      </c>
    </row>
    <row r="154" spans="9:9" x14ac:dyDescent="0.2">
      <c r="I154" t="s">
        <v>1091</v>
      </c>
    </row>
    <row r="155" spans="9:9" x14ac:dyDescent="0.2">
      <c r="I155" t="s">
        <v>1092</v>
      </c>
    </row>
    <row r="156" spans="9:9" x14ac:dyDescent="0.2">
      <c r="I156" t="s">
        <v>1093</v>
      </c>
    </row>
    <row r="157" spans="9:9" x14ac:dyDescent="0.2">
      <c r="I157" t="s">
        <v>1094</v>
      </c>
    </row>
    <row r="158" spans="9:9" x14ac:dyDescent="0.2">
      <c r="I158" t="s">
        <v>1095</v>
      </c>
    </row>
    <row r="159" spans="9:9" x14ac:dyDescent="0.2">
      <c r="I159" t="s">
        <v>990</v>
      </c>
    </row>
    <row r="160" spans="9:9" x14ac:dyDescent="0.2">
      <c r="I160" t="s">
        <v>1098</v>
      </c>
    </row>
    <row r="161" spans="9:9" x14ac:dyDescent="0.2">
      <c r="I161" t="s">
        <v>1101</v>
      </c>
    </row>
    <row r="162" spans="9:9" x14ac:dyDescent="0.2">
      <c r="I162" t="s">
        <v>1103</v>
      </c>
    </row>
    <row r="163" spans="9:9" x14ac:dyDescent="0.2">
      <c r="I163" t="s">
        <v>1105</v>
      </c>
    </row>
    <row r="164" spans="9:9" x14ac:dyDescent="0.2">
      <c r="I164" t="s">
        <v>1109</v>
      </c>
    </row>
    <row r="165" spans="9:9" x14ac:dyDescent="0.2">
      <c r="I165" t="s">
        <v>1111</v>
      </c>
    </row>
    <row r="166" spans="9:9" x14ac:dyDescent="0.2">
      <c r="I166" t="s">
        <v>991</v>
      </c>
    </row>
    <row r="167" spans="9:9" x14ac:dyDescent="0.2">
      <c r="I167" t="s">
        <v>1096</v>
      </c>
    </row>
    <row r="168" spans="9:9" x14ac:dyDescent="0.2">
      <c r="I168" t="s">
        <v>1097</v>
      </c>
    </row>
    <row r="169" spans="9:9" x14ac:dyDescent="0.2">
      <c r="I169" t="s">
        <v>1113</v>
      </c>
    </row>
    <row r="170" spans="9:9" x14ac:dyDescent="0.2">
      <c r="I170" t="s">
        <v>1119</v>
      </c>
    </row>
    <row r="171" spans="9:9" x14ac:dyDescent="0.2">
      <c r="I171" t="s">
        <v>1120</v>
      </c>
    </row>
    <row r="172" spans="9:9" x14ac:dyDescent="0.2">
      <c r="I172" t="s">
        <v>1121</v>
      </c>
    </row>
    <row r="173" spans="9:9" x14ac:dyDescent="0.2">
      <c r="I173" t="s">
        <v>1099</v>
      </c>
    </row>
    <row r="174" spans="9:9" x14ac:dyDescent="0.2">
      <c r="I174" t="s">
        <v>1100</v>
      </c>
    </row>
    <row r="175" spans="9:9" x14ac:dyDescent="0.2">
      <c r="I175" t="s">
        <v>1102</v>
      </c>
    </row>
    <row r="176" spans="9:9" x14ac:dyDescent="0.2">
      <c r="I176" t="s">
        <v>1104</v>
      </c>
    </row>
    <row r="177" spans="9:9" x14ac:dyDescent="0.2">
      <c r="I177" t="s">
        <v>1106</v>
      </c>
    </row>
    <row r="178" spans="9:9" x14ac:dyDescent="0.2">
      <c r="I178" t="s">
        <v>1107</v>
      </c>
    </row>
    <row r="179" spans="9:9" x14ac:dyDescent="0.2">
      <c r="I179" t="s">
        <v>1108</v>
      </c>
    </row>
    <row r="180" spans="9:9" x14ac:dyDescent="0.2">
      <c r="I180" t="s">
        <v>1110</v>
      </c>
    </row>
    <row r="181" spans="9:9" x14ac:dyDescent="0.2">
      <c r="I181" t="s">
        <v>1112</v>
      </c>
    </row>
    <row r="182" spans="9:9" x14ac:dyDescent="0.2">
      <c r="I182" t="s">
        <v>1114</v>
      </c>
    </row>
    <row r="183" spans="9:9" x14ac:dyDescent="0.2">
      <c r="I183" t="s">
        <v>1115</v>
      </c>
    </row>
    <row r="184" spans="9:9" x14ac:dyDescent="0.2">
      <c r="I184" t="s">
        <v>1116</v>
      </c>
    </row>
    <row r="185" spans="9:9" x14ac:dyDescent="0.2">
      <c r="I185" t="s">
        <v>1117</v>
      </c>
    </row>
    <row r="186" spans="9:9" x14ac:dyDescent="0.2">
      <c r="I186" t="s">
        <v>1118</v>
      </c>
    </row>
    <row r="187" spans="9:9" x14ac:dyDescent="0.2">
      <c r="I187" t="s">
        <v>1122</v>
      </c>
    </row>
    <row r="188" spans="9:9" x14ac:dyDescent="0.2">
      <c r="I188" t="s">
        <v>1123</v>
      </c>
    </row>
    <row r="189" spans="9:9" x14ac:dyDescent="0.2">
      <c r="I189" t="s">
        <v>1124</v>
      </c>
    </row>
    <row r="190" spans="9:9" x14ac:dyDescent="0.2">
      <c r="I190" t="s">
        <v>1125</v>
      </c>
    </row>
    <row r="191" spans="9:9" x14ac:dyDescent="0.2">
      <c r="I191" t="s">
        <v>1126</v>
      </c>
    </row>
    <row r="192" spans="9:9" x14ac:dyDescent="0.2">
      <c r="I192" t="s">
        <v>1127</v>
      </c>
    </row>
    <row r="193" spans="9:9" x14ac:dyDescent="0.2">
      <c r="I193" t="s">
        <v>1128</v>
      </c>
    </row>
    <row r="194" spans="9:9" x14ac:dyDescent="0.2">
      <c r="I194" t="s">
        <v>1129</v>
      </c>
    </row>
    <row r="195" spans="9:9" x14ac:dyDescent="0.2">
      <c r="I195" t="s">
        <v>1130</v>
      </c>
    </row>
    <row r="196" spans="9:9" x14ac:dyDescent="0.2">
      <c r="I196" t="s">
        <v>1000</v>
      </c>
    </row>
    <row r="197" spans="9:9" x14ac:dyDescent="0.2">
      <c r="I197" t="s">
        <v>1064</v>
      </c>
    </row>
    <row r="198" spans="9:9" x14ac:dyDescent="0.2">
      <c r="I198" t="s">
        <v>999</v>
      </c>
    </row>
    <row r="199" spans="9:9" x14ac:dyDescent="0.2">
      <c r="I199" t="s">
        <v>1001</v>
      </c>
    </row>
    <row r="200" spans="9:9" x14ac:dyDescent="0.2">
      <c r="I200" t="s">
        <v>1000</v>
      </c>
    </row>
    <row r="201" spans="9:9" x14ac:dyDescent="0.2">
      <c r="I201" t="s">
        <v>1064</v>
      </c>
    </row>
    <row r="202" spans="9:9" x14ac:dyDescent="0.2">
      <c r="I202" t="s">
        <v>999</v>
      </c>
    </row>
    <row r="203" spans="9:9" x14ac:dyDescent="0.2">
      <c r="I203" t="s">
        <v>1001</v>
      </c>
    </row>
    <row r="204" spans="9:9" x14ac:dyDescent="0.2">
      <c r="I204" t="s">
        <v>1000</v>
      </c>
    </row>
    <row r="205" spans="9:9" x14ac:dyDescent="0.2">
      <c r="I205" t="s">
        <v>1064</v>
      </c>
    </row>
    <row r="206" spans="9:9" x14ac:dyDescent="0.2">
      <c r="I206" t="s">
        <v>999</v>
      </c>
    </row>
    <row r="207" spans="9:9" x14ac:dyDescent="0.2">
      <c r="I207" t="s">
        <v>1001</v>
      </c>
    </row>
    <row r="208" spans="9:9" x14ac:dyDescent="0.2">
      <c r="I208" t="s">
        <v>1000</v>
      </c>
    </row>
    <row r="209" spans="9:9" x14ac:dyDescent="0.2">
      <c r="I209" t="s">
        <v>1064</v>
      </c>
    </row>
    <row r="210" spans="9:9" x14ac:dyDescent="0.2">
      <c r="I210" t="s">
        <v>999</v>
      </c>
    </row>
    <row r="211" spans="9:9" x14ac:dyDescent="0.2">
      <c r="I211" t="s">
        <v>1001</v>
      </c>
    </row>
    <row r="212" spans="9:9" x14ac:dyDescent="0.2">
      <c r="I212" t="s">
        <v>1000</v>
      </c>
    </row>
    <row r="213" spans="9:9" x14ac:dyDescent="0.2">
      <c r="I213" t="s">
        <v>1064</v>
      </c>
    </row>
    <row r="214" spans="9:9" x14ac:dyDescent="0.2">
      <c r="I214" t="s">
        <v>999</v>
      </c>
    </row>
    <row r="215" spans="9:9" x14ac:dyDescent="0.2">
      <c r="I215" t="s">
        <v>1001</v>
      </c>
    </row>
    <row r="216" spans="9:9" x14ac:dyDescent="0.2">
      <c r="I216" t="s">
        <v>1000</v>
      </c>
    </row>
    <row r="217" spans="9:9" x14ac:dyDescent="0.2">
      <c r="I217" t="s">
        <v>1064</v>
      </c>
    </row>
    <row r="218" spans="9:9" x14ac:dyDescent="0.2">
      <c r="I218" t="s">
        <v>999</v>
      </c>
    </row>
    <row r="219" spans="9:9" x14ac:dyDescent="0.2">
      <c r="I219" t="s">
        <v>1001</v>
      </c>
    </row>
    <row r="220" spans="9:9" x14ac:dyDescent="0.2">
      <c r="I220" t="s">
        <v>1000</v>
      </c>
    </row>
    <row r="221" spans="9:9" x14ac:dyDescent="0.2">
      <c r="I221" t="s">
        <v>1064</v>
      </c>
    </row>
    <row r="222" spans="9:9" x14ac:dyDescent="0.2">
      <c r="I222" t="s">
        <v>999</v>
      </c>
    </row>
    <row r="223" spans="9:9" x14ac:dyDescent="0.2">
      <c r="I223" t="s">
        <v>1001</v>
      </c>
    </row>
    <row r="224" spans="9:9" x14ac:dyDescent="0.2">
      <c r="I224" t="s">
        <v>1000</v>
      </c>
    </row>
    <row r="225" spans="9:9" x14ac:dyDescent="0.2">
      <c r="I225" t="s">
        <v>1064</v>
      </c>
    </row>
    <row r="226" spans="9:9" x14ac:dyDescent="0.2">
      <c r="I226" t="s">
        <v>999</v>
      </c>
    </row>
    <row r="227" spans="9:9" x14ac:dyDescent="0.2">
      <c r="I227" t="s">
        <v>1001</v>
      </c>
    </row>
    <row r="228" spans="9:9" x14ac:dyDescent="0.2">
      <c r="I228" t="s">
        <v>1000</v>
      </c>
    </row>
    <row r="229" spans="9:9" x14ac:dyDescent="0.2">
      <c r="I229" t="s">
        <v>1064</v>
      </c>
    </row>
    <row r="230" spans="9:9" x14ac:dyDescent="0.2">
      <c r="I230" t="s">
        <v>999</v>
      </c>
    </row>
    <row r="231" spans="9:9" x14ac:dyDescent="0.2">
      <c r="I231" t="s">
        <v>1001</v>
      </c>
    </row>
    <row r="232" spans="9:9" x14ac:dyDescent="0.2">
      <c r="I232" t="s">
        <v>1000</v>
      </c>
    </row>
    <row r="233" spans="9:9" x14ac:dyDescent="0.2">
      <c r="I233" t="s">
        <v>1064</v>
      </c>
    </row>
    <row r="234" spans="9:9" x14ac:dyDescent="0.2">
      <c r="I234" t="s">
        <v>999</v>
      </c>
    </row>
    <row r="235" spans="9:9" x14ac:dyDescent="0.2">
      <c r="I235" t="s">
        <v>1001</v>
      </c>
    </row>
    <row r="236" spans="9:9" x14ac:dyDescent="0.2">
      <c r="I236" t="s">
        <v>1000</v>
      </c>
    </row>
    <row r="237" spans="9:9" x14ac:dyDescent="0.2">
      <c r="I237" t="s">
        <v>1064</v>
      </c>
    </row>
    <row r="238" spans="9:9" x14ac:dyDescent="0.2">
      <c r="I238" t="s">
        <v>999</v>
      </c>
    </row>
    <row r="239" spans="9:9" x14ac:dyDescent="0.2">
      <c r="I239" t="s">
        <v>1001</v>
      </c>
    </row>
    <row r="240" spans="9:9" x14ac:dyDescent="0.2">
      <c r="I240" t="s">
        <v>1000</v>
      </c>
    </row>
    <row r="241" spans="9:9" x14ac:dyDescent="0.2">
      <c r="I241" t="s">
        <v>1064</v>
      </c>
    </row>
    <row r="242" spans="9:9" x14ac:dyDescent="0.2">
      <c r="I242" t="s">
        <v>999</v>
      </c>
    </row>
    <row r="243" spans="9:9" x14ac:dyDescent="0.2">
      <c r="I243" t="s">
        <v>1001</v>
      </c>
    </row>
    <row r="244" spans="9:9" x14ac:dyDescent="0.2">
      <c r="I244" t="s">
        <v>1000</v>
      </c>
    </row>
    <row r="245" spans="9:9" x14ac:dyDescent="0.2">
      <c r="I245" t="s">
        <v>1064</v>
      </c>
    </row>
    <row r="246" spans="9:9" x14ac:dyDescent="0.2">
      <c r="I246" t="s">
        <v>999</v>
      </c>
    </row>
    <row r="247" spans="9:9" x14ac:dyDescent="0.2">
      <c r="I247" t="s">
        <v>1001</v>
      </c>
    </row>
    <row r="248" spans="9:9" x14ac:dyDescent="0.2">
      <c r="I248" t="s">
        <v>1000</v>
      </c>
    </row>
    <row r="249" spans="9:9" x14ac:dyDescent="0.2">
      <c r="I249" t="s">
        <v>1064</v>
      </c>
    </row>
    <row r="250" spans="9:9" x14ac:dyDescent="0.2">
      <c r="I250" t="s">
        <v>999</v>
      </c>
    </row>
    <row r="251" spans="9:9" x14ac:dyDescent="0.2">
      <c r="I251" t="s">
        <v>1001</v>
      </c>
    </row>
    <row r="252" spans="9:9" x14ac:dyDescent="0.2">
      <c r="I252" t="s">
        <v>1000</v>
      </c>
    </row>
    <row r="253" spans="9:9" x14ac:dyDescent="0.2">
      <c r="I253" t="s">
        <v>1064</v>
      </c>
    </row>
    <row r="254" spans="9:9" x14ac:dyDescent="0.2">
      <c r="I254" t="s">
        <v>999</v>
      </c>
    </row>
    <row r="255" spans="9:9" x14ac:dyDescent="0.2">
      <c r="I255" t="s">
        <v>1001</v>
      </c>
    </row>
    <row r="256" spans="9:9" x14ac:dyDescent="0.2">
      <c r="I256" t="s">
        <v>1000</v>
      </c>
    </row>
    <row r="257" spans="9:9" x14ac:dyDescent="0.2">
      <c r="I257" t="s">
        <v>1064</v>
      </c>
    </row>
    <row r="258" spans="9:9" x14ac:dyDescent="0.2">
      <c r="I258" t="s">
        <v>999</v>
      </c>
    </row>
    <row r="259" spans="9:9" x14ac:dyDescent="0.2">
      <c r="I259" t="s">
        <v>1001</v>
      </c>
    </row>
    <row r="260" spans="9:9" x14ac:dyDescent="0.2">
      <c r="I260" t="s">
        <v>1000</v>
      </c>
    </row>
    <row r="261" spans="9:9" x14ac:dyDescent="0.2">
      <c r="I261" t="s">
        <v>1064</v>
      </c>
    </row>
    <row r="262" spans="9:9" x14ac:dyDescent="0.2">
      <c r="I262" t="s">
        <v>999</v>
      </c>
    </row>
    <row r="263" spans="9:9" x14ac:dyDescent="0.2">
      <c r="I263" t="s">
        <v>1001</v>
      </c>
    </row>
    <row r="264" spans="9:9" x14ac:dyDescent="0.2">
      <c r="I264" t="s">
        <v>1000</v>
      </c>
    </row>
    <row r="265" spans="9:9" x14ac:dyDescent="0.2">
      <c r="I265" t="s">
        <v>1064</v>
      </c>
    </row>
    <row r="266" spans="9:9" x14ac:dyDescent="0.2">
      <c r="I266" t="s">
        <v>999</v>
      </c>
    </row>
    <row r="267" spans="9:9" x14ac:dyDescent="0.2">
      <c r="I267" t="s">
        <v>1001</v>
      </c>
    </row>
    <row r="268" spans="9:9" x14ac:dyDescent="0.2">
      <c r="I268" t="s">
        <v>1000</v>
      </c>
    </row>
    <row r="269" spans="9:9" x14ac:dyDescent="0.2">
      <c r="I269" t="s">
        <v>1064</v>
      </c>
    </row>
    <row r="270" spans="9:9" x14ac:dyDescent="0.2">
      <c r="I270" t="s">
        <v>999</v>
      </c>
    </row>
    <row r="271" spans="9:9" x14ac:dyDescent="0.2">
      <c r="I271" t="s">
        <v>1001</v>
      </c>
    </row>
    <row r="272" spans="9:9" x14ac:dyDescent="0.2">
      <c r="I272" t="s">
        <v>1000</v>
      </c>
    </row>
    <row r="273" spans="9:9" x14ac:dyDescent="0.2">
      <c r="I273" t="s">
        <v>1064</v>
      </c>
    </row>
    <row r="274" spans="9:9" x14ac:dyDescent="0.2">
      <c r="I274" t="s">
        <v>999</v>
      </c>
    </row>
    <row r="275" spans="9:9" x14ac:dyDescent="0.2">
      <c r="I275" t="s">
        <v>1001</v>
      </c>
    </row>
    <row r="276" spans="9:9" x14ac:dyDescent="0.2">
      <c r="I276" t="s">
        <v>1000</v>
      </c>
    </row>
    <row r="277" spans="9:9" x14ac:dyDescent="0.2">
      <c r="I277" t="s">
        <v>1064</v>
      </c>
    </row>
    <row r="278" spans="9:9" x14ac:dyDescent="0.2">
      <c r="I278" t="s">
        <v>999</v>
      </c>
    </row>
    <row r="279" spans="9:9" x14ac:dyDescent="0.2">
      <c r="I279" t="s">
        <v>1001</v>
      </c>
    </row>
    <row r="280" spans="9:9" x14ac:dyDescent="0.2">
      <c r="I280" t="s">
        <v>1131</v>
      </c>
    </row>
    <row r="281" spans="9:9" x14ac:dyDescent="0.2">
      <c r="I281" t="s">
        <v>1132</v>
      </c>
    </row>
    <row r="282" spans="9:9" x14ac:dyDescent="0.2">
      <c r="I282" t="s">
        <v>1133</v>
      </c>
    </row>
    <row r="283" spans="9:9" x14ac:dyDescent="0.2">
      <c r="I283" t="s">
        <v>1134</v>
      </c>
    </row>
    <row r="284" spans="9:9" x14ac:dyDescent="0.2">
      <c r="I284" t="s">
        <v>1135</v>
      </c>
    </row>
    <row r="285" spans="9:9" x14ac:dyDescent="0.2">
      <c r="I285" t="s">
        <v>1136</v>
      </c>
    </row>
    <row r="286" spans="9:9" x14ac:dyDescent="0.2">
      <c r="I286" t="s">
        <v>1137</v>
      </c>
    </row>
    <row r="287" spans="9:9" x14ac:dyDescent="0.2">
      <c r="I287" t="s">
        <v>1138</v>
      </c>
    </row>
    <row r="288" spans="9:9" x14ac:dyDescent="0.2">
      <c r="I288" t="s">
        <v>1139</v>
      </c>
    </row>
    <row r="289" spans="9:9" x14ac:dyDescent="0.2">
      <c r="I289" t="s">
        <v>1140</v>
      </c>
    </row>
    <row r="290" spans="9:9" x14ac:dyDescent="0.2">
      <c r="I290" t="s">
        <v>1141</v>
      </c>
    </row>
    <row r="291" spans="9:9" x14ac:dyDescent="0.2">
      <c r="I291" t="s">
        <v>1142</v>
      </c>
    </row>
    <row r="292" spans="9:9" x14ac:dyDescent="0.2">
      <c r="I292" t="s">
        <v>1143</v>
      </c>
    </row>
    <row r="293" spans="9:9" x14ac:dyDescent="0.2">
      <c r="I293" t="s">
        <v>1144</v>
      </c>
    </row>
    <row r="294" spans="9:9" x14ac:dyDescent="0.2">
      <c r="I294" t="s">
        <v>1145</v>
      </c>
    </row>
    <row r="295" spans="9:9" x14ac:dyDescent="0.2">
      <c r="I295" t="s">
        <v>1146</v>
      </c>
    </row>
    <row r="296" spans="9:9" x14ac:dyDescent="0.2">
      <c r="I296" t="s">
        <v>1147</v>
      </c>
    </row>
    <row r="297" spans="9:9" x14ac:dyDescent="0.2">
      <c r="I297" t="s">
        <v>1148</v>
      </c>
    </row>
    <row r="298" spans="9:9" x14ac:dyDescent="0.2">
      <c r="I298" t="s">
        <v>1149</v>
      </c>
    </row>
    <row r="299" spans="9:9" x14ac:dyDescent="0.2">
      <c r="I299" t="s">
        <v>1150</v>
      </c>
    </row>
    <row r="300" spans="9:9" x14ac:dyDescent="0.2">
      <c r="I300" t="s">
        <v>1151</v>
      </c>
    </row>
    <row r="301" spans="9:9" x14ac:dyDescent="0.2">
      <c r="I301" t="s">
        <v>1152</v>
      </c>
    </row>
    <row r="302" spans="9:9" x14ac:dyDescent="0.2">
      <c r="I302" t="s">
        <v>1153</v>
      </c>
    </row>
    <row r="303" spans="9:9" x14ac:dyDescent="0.2">
      <c r="I303" t="s">
        <v>1154</v>
      </c>
    </row>
    <row r="304" spans="9:9" x14ac:dyDescent="0.2">
      <c r="I304" t="s">
        <v>1155</v>
      </c>
    </row>
    <row r="305" spans="9:9" x14ac:dyDescent="0.2">
      <c r="I305" t="s">
        <v>1156</v>
      </c>
    </row>
    <row r="306" spans="9:9" x14ac:dyDescent="0.2">
      <c r="I306" t="s">
        <v>1157</v>
      </c>
    </row>
    <row r="307" spans="9:9" x14ac:dyDescent="0.2">
      <c r="I307" t="s">
        <v>1158</v>
      </c>
    </row>
    <row r="308" spans="9:9" x14ac:dyDescent="0.2">
      <c r="I308" t="s">
        <v>1159</v>
      </c>
    </row>
    <row r="309" spans="9:9" x14ac:dyDescent="0.2">
      <c r="I309" t="s">
        <v>1160</v>
      </c>
    </row>
    <row r="310" spans="9:9" x14ac:dyDescent="0.2">
      <c r="I310" t="s">
        <v>1161</v>
      </c>
    </row>
    <row r="311" spans="9:9" x14ac:dyDescent="0.2">
      <c r="I311" t="s">
        <v>1162</v>
      </c>
    </row>
    <row r="312" spans="9:9" x14ac:dyDescent="0.2">
      <c r="I312" t="s">
        <v>1163</v>
      </c>
    </row>
    <row r="313" spans="9:9" x14ac:dyDescent="0.2">
      <c r="I313" t="s">
        <v>1164</v>
      </c>
    </row>
    <row r="314" spans="9:9" x14ac:dyDescent="0.2">
      <c r="I314" t="s">
        <v>1165</v>
      </c>
    </row>
    <row r="315" spans="9:9" x14ac:dyDescent="0.2">
      <c r="I315" t="s">
        <v>1166</v>
      </c>
    </row>
    <row r="316" spans="9:9" x14ac:dyDescent="0.2">
      <c r="I316" t="s">
        <v>1167</v>
      </c>
    </row>
    <row r="317" spans="9:9" x14ac:dyDescent="0.2">
      <c r="I317" t="s">
        <v>1168</v>
      </c>
    </row>
    <row r="318" spans="9:9" x14ac:dyDescent="0.2">
      <c r="I318" t="s">
        <v>1169</v>
      </c>
    </row>
    <row r="319" spans="9:9" x14ac:dyDescent="0.2">
      <c r="I319" t="s">
        <v>1170</v>
      </c>
    </row>
    <row r="320" spans="9:9" x14ac:dyDescent="0.2">
      <c r="I320" t="s">
        <v>1171</v>
      </c>
    </row>
    <row r="321" spans="9:9" x14ac:dyDescent="0.2">
      <c r="I321" t="s">
        <v>1172</v>
      </c>
    </row>
    <row r="322" spans="9:9" x14ac:dyDescent="0.2">
      <c r="I322" t="s">
        <v>1173</v>
      </c>
    </row>
    <row r="323" spans="9:9" x14ac:dyDescent="0.2">
      <c r="I323" t="s">
        <v>1174</v>
      </c>
    </row>
    <row r="324" spans="9:9" x14ac:dyDescent="0.2">
      <c r="I324" t="s">
        <v>1175</v>
      </c>
    </row>
    <row r="325" spans="9:9" x14ac:dyDescent="0.2">
      <c r="I325" t="s">
        <v>1176</v>
      </c>
    </row>
    <row r="326" spans="9:9" x14ac:dyDescent="0.2">
      <c r="I326" t="s">
        <v>1177</v>
      </c>
    </row>
    <row r="327" spans="9:9" x14ac:dyDescent="0.2">
      <c r="I327" t="s">
        <v>1178</v>
      </c>
    </row>
    <row r="328" spans="9:9" x14ac:dyDescent="0.2">
      <c r="I328" t="s">
        <v>1179</v>
      </c>
    </row>
    <row r="329" spans="9:9" x14ac:dyDescent="0.2">
      <c r="I329" t="s">
        <v>1180</v>
      </c>
    </row>
    <row r="330" spans="9:9" x14ac:dyDescent="0.2">
      <c r="I330" t="s">
        <v>1181</v>
      </c>
    </row>
    <row r="331" spans="9:9" x14ac:dyDescent="0.2">
      <c r="I331" t="s">
        <v>1182</v>
      </c>
    </row>
    <row r="332" spans="9:9" x14ac:dyDescent="0.2">
      <c r="I332" t="s">
        <v>1183</v>
      </c>
    </row>
    <row r="333" spans="9:9" x14ac:dyDescent="0.2">
      <c r="I333" t="s">
        <v>1154</v>
      </c>
    </row>
    <row r="334" spans="9:9" x14ac:dyDescent="0.2">
      <c r="I334" t="s">
        <v>1184</v>
      </c>
    </row>
    <row r="335" spans="9:9" x14ac:dyDescent="0.2">
      <c r="I335" t="s">
        <v>1185</v>
      </c>
    </row>
    <row r="336" spans="9:9" x14ac:dyDescent="0.2">
      <c r="I336" t="s">
        <v>1186</v>
      </c>
    </row>
    <row r="337" spans="9:9" x14ac:dyDescent="0.2">
      <c r="I337" t="s">
        <v>1187</v>
      </c>
    </row>
    <row r="338" spans="9:9" x14ac:dyDescent="0.2">
      <c r="I338" t="s">
        <v>1159</v>
      </c>
    </row>
    <row r="339" spans="9:9" x14ac:dyDescent="0.2">
      <c r="I339" t="s">
        <v>1188</v>
      </c>
    </row>
    <row r="340" spans="9:9" x14ac:dyDescent="0.2">
      <c r="I340" t="s">
        <v>1189</v>
      </c>
    </row>
    <row r="341" spans="9:9" x14ac:dyDescent="0.2">
      <c r="I341" t="s">
        <v>1190</v>
      </c>
    </row>
    <row r="342" spans="9:9" x14ac:dyDescent="0.2">
      <c r="I342" t="s">
        <v>1191</v>
      </c>
    </row>
    <row r="343" spans="9:9" x14ac:dyDescent="0.2">
      <c r="I343" t="s">
        <v>1192</v>
      </c>
    </row>
    <row r="344" spans="9:9" x14ac:dyDescent="0.2">
      <c r="I344" t="s">
        <v>1193</v>
      </c>
    </row>
    <row r="345" spans="9:9" x14ac:dyDescent="0.2">
      <c r="I345" t="s">
        <v>1194</v>
      </c>
    </row>
    <row r="346" spans="9:9" x14ac:dyDescent="0.2">
      <c r="I346" t="s">
        <v>1195</v>
      </c>
    </row>
    <row r="347" spans="9:9" x14ac:dyDescent="0.2">
      <c r="I347" t="s">
        <v>1196</v>
      </c>
    </row>
    <row r="348" spans="9:9" x14ac:dyDescent="0.2">
      <c r="I348" t="s">
        <v>1197</v>
      </c>
    </row>
    <row r="349" spans="9:9" x14ac:dyDescent="0.2">
      <c r="I349" t="s">
        <v>1198</v>
      </c>
    </row>
    <row r="350" spans="9:9" x14ac:dyDescent="0.2">
      <c r="I350" t="s">
        <v>1199</v>
      </c>
    </row>
    <row r="351" spans="9:9" x14ac:dyDescent="0.2">
      <c r="I351" t="s">
        <v>1200</v>
      </c>
    </row>
    <row r="352" spans="9:9" x14ac:dyDescent="0.2">
      <c r="I352" t="s">
        <v>1201</v>
      </c>
    </row>
    <row r="353" spans="9:9" x14ac:dyDescent="0.2">
      <c r="I353" t="s">
        <v>1202</v>
      </c>
    </row>
    <row r="354" spans="9:9" x14ac:dyDescent="0.2">
      <c r="I354" t="s">
        <v>1203</v>
      </c>
    </row>
    <row r="355" spans="9:9" x14ac:dyDescent="0.2">
      <c r="I355" t="s">
        <v>1204</v>
      </c>
    </row>
    <row r="356" spans="9:9" x14ac:dyDescent="0.2">
      <c r="I356" t="s">
        <v>1205</v>
      </c>
    </row>
    <row r="357" spans="9:9" x14ac:dyDescent="0.2">
      <c r="I357" t="s">
        <v>1206</v>
      </c>
    </row>
    <row r="358" spans="9:9" x14ac:dyDescent="0.2">
      <c r="I358" t="s">
        <v>1207</v>
      </c>
    </row>
    <row r="359" spans="9:9" x14ac:dyDescent="0.2">
      <c r="I359" t="s">
        <v>1208</v>
      </c>
    </row>
    <row r="360" spans="9:9" x14ac:dyDescent="0.2">
      <c r="I360" t="s">
        <v>1209</v>
      </c>
    </row>
    <row r="361" spans="9:9" x14ac:dyDescent="0.2">
      <c r="I361" t="s">
        <v>1131</v>
      </c>
    </row>
    <row r="362" spans="9:9" x14ac:dyDescent="0.2">
      <c r="I362" t="s">
        <v>1193</v>
      </c>
    </row>
    <row r="363" spans="9:9" x14ac:dyDescent="0.2">
      <c r="I363" t="s">
        <v>1210</v>
      </c>
    </row>
    <row r="364" spans="9:9" x14ac:dyDescent="0.2">
      <c r="I364" t="s">
        <v>1211</v>
      </c>
    </row>
    <row r="365" spans="9:9" x14ac:dyDescent="0.2">
      <c r="I365" t="s">
        <v>1212</v>
      </c>
    </row>
    <row r="366" spans="9:9" x14ac:dyDescent="0.2">
      <c r="I366" t="s">
        <v>1213</v>
      </c>
    </row>
    <row r="367" spans="9:9" x14ac:dyDescent="0.2">
      <c r="I367" t="s">
        <v>1214</v>
      </c>
    </row>
    <row r="368" spans="9:9" x14ac:dyDescent="0.2">
      <c r="I368" t="s">
        <v>1215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7E6B9-CC9E-4806-BA59-DE66D1AB075A}">
  <sheetPr>
    <tabColor theme="9" tint="0.59999389629810485"/>
  </sheetPr>
  <dimension ref="A1:B97"/>
  <sheetViews>
    <sheetView workbookViewId="0">
      <selection activeCell="C8" sqref="C8"/>
    </sheetView>
  </sheetViews>
  <sheetFormatPr defaultRowHeight="14.25" x14ac:dyDescent="0.2"/>
  <cols>
    <col min="1" max="1" width="34.625" bestFit="1" customWidth="1"/>
    <col min="2" max="2" width="44.25" bestFit="1" customWidth="1"/>
  </cols>
  <sheetData>
    <row r="1" spans="1:2" x14ac:dyDescent="0.2">
      <c r="A1" t="s">
        <v>1228</v>
      </c>
      <c r="B1" t="s">
        <v>1229</v>
      </c>
    </row>
    <row r="2" spans="1:2" x14ac:dyDescent="0.2">
      <c r="A2" t="s">
        <v>894</v>
      </c>
      <c r="B2" t="s">
        <v>900</v>
      </c>
    </row>
    <row r="3" spans="1:2" x14ac:dyDescent="0.2">
      <c r="A3" t="s">
        <v>894</v>
      </c>
      <c r="B3" t="s">
        <v>901</v>
      </c>
    </row>
    <row r="4" spans="1:2" x14ac:dyDescent="0.2">
      <c r="A4" t="s">
        <v>894</v>
      </c>
      <c r="B4" t="s">
        <v>902</v>
      </c>
    </row>
    <row r="5" spans="1:2" x14ac:dyDescent="0.2">
      <c r="A5" t="s">
        <v>894</v>
      </c>
      <c r="B5" t="s">
        <v>903</v>
      </c>
    </row>
    <row r="6" spans="1:2" x14ac:dyDescent="0.2">
      <c r="A6" t="s">
        <v>894</v>
      </c>
      <c r="B6" t="s">
        <v>904</v>
      </c>
    </row>
    <row r="7" spans="1:2" x14ac:dyDescent="0.2">
      <c r="A7" t="s">
        <v>894</v>
      </c>
      <c r="B7" t="s">
        <v>905</v>
      </c>
    </row>
    <row r="8" spans="1:2" x14ac:dyDescent="0.2">
      <c r="A8" t="s">
        <v>894</v>
      </c>
      <c r="B8" t="s">
        <v>906</v>
      </c>
    </row>
    <row r="9" spans="1:2" x14ac:dyDescent="0.2">
      <c r="A9" t="s">
        <v>894</v>
      </c>
      <c r="B9" t="s">
        <v>907</v>
      </c>
    </row>
    <row r="10" spans="1:2" x14ac:dyDescent="0.2">
      <c r="A10" t="s">
        <v>894</v>
      </c>
      <c r="B10" t="s">
        <v>908</v>
      </c>
    </row>
    <row r="11" spans="1:2" x14ac:dyDescent="0.2">
      <c r="A11" t="s">
        <v>894</v>
      </c>
      <c r="B11" t="s">
        <v>909</v>
      </c>
    </row>
    <row r="12" spans="1:2" x14ac:dyDescent="0.2">
      <c r="A12" t="s">
        <v>894</v>
      </c>
      <c r="B12" t="s">
        <v>910</v>
      </c>
    </row>
    <row r="13" spans="1:2" x14ac:dyDescent="0.2">
      <c r="A13" t="s">
        <v>894</v>
      </c>
      <c r="B13" t="s">
        <v>911</v>
      </c>
    </row>
    <row r="14" spans="1:2" x14ac:dyDescent="0.2">
      <c r="A14" t="s">
        <v>894</v>
      </c>
      <c r="B14" t="s">
        <v>913</v>
      </c>
    </row>
    <row r="15" spans="1:2" x14ac:dyDescent="0.2">
      <c r="A15" t="s">
        <v>894</v>
      </c>
      <c r="B15" t="s">
        <v>912</v>
      </c>
    </row>
    <row r="16" spans="1:2" x14ac:dyDescent="0.2">
      <c r="A16" t="s">
        <v>894</v>
      </c>
      <c r="B16" t="s">
        <v>914</v>
      </c>
    </row>
    <row r="17" spans="1:2" x14ac:dyDescent="0.2">
      <c r="A17" t="s">
        <v>894</v>
      </c>
      <c r="B17" t="s">
        <v>915</v>
      </c>
    </row>
    <row r="18" spans="1:2" x14ac:dyDescent="0.2">
      <c r="A18" t="s">
        <v>895</v>
      </c>
      <c r="B18" t="s">
        <v>900</v>
      </c>
    </row>
    <row r="19" spans="1:2" x14ac:dyDescent="0.2">
      <c r="A19" t="s">
        <v>895</v>
      </c>
      <c r="B19" t="s">
        <v>901</v>
      </c>
    </row>
    <row r="20" spans="1:2" x14ac:dyDescent="0.2">
      <c r="A20" t="s">
        <v>895</v>
      </c>
      <c r="B20" t="s">
        <v>902</v>
      </c>
    </row>
    <row r="21" spans="1:2" x14ac:dyDescent="0.2">
      <c r="A21" t="s">
        <v>895</v>
      </c>
      <c r="B21" t="s">
        <v>903</v>
      </c>
    </row>
    <row r="22" spans="1:2" x14ac:dyDescent="0.2">
      <c r="A22" t="s">
        <v>895</v>
      </c>
      <c r="B22" t="s">
        <v>904</v>
      </c>
    </row>
    <row r="23" spans="1:2" x14ac:dyDescent="0.2">
      <c r="A23" t="s">
        <v>895</v>
      </c>
      <c r="B23" t="s">
        <v>905</v>
      </c>
    </row>
    <row r="24" spans="1:2" x14ac:dyDescent="0.2">
      <c r="A24" t="s">
        <v>895</v>
      </c>
      <c r="B24" t="s">
        <v>906</v>
      </c>
    </row>
    <row r="25" spans="1:2" x14ac:dyDescent="0.2">
      <c r="A25" t="s">
        <v>895</v>
      </c>
      <c r="B25" t="s">
        <v>907</v>
      </c>
    </row>
    <row r="26" spans="1:2" x14ac:dyDescent="0.2">
      <c r="A26" t="s">
        <v>895</v>
      </c>
      <c r="B26" t="s">
        <v>908</v>
      </c>
    </row>
    <row r="27" spans="1:2" x14ac:dyDescent="0.2">
      <c r="A27" t="s">
        <v>895</v>
      </c>
      <c r="B27" t="s">
        <v>909</v>
      </c>
    </row>
    <row r="28" spans="1:2" x14ac:dyDescent="0.2">
      <c r="A28" t="s">
        <v>895</v>
      </c>
      <c r="B28" t="s">
        <v>910</v>
      </c>
    </row>
    <row r="29" spans="1:2" x14ac:dyDescent="0.2">
      <c r="A29" t="s">
        <v>895</v>
      </c>
      <c r="B29" t="s">
        <v>911</v>
      </c>
    </row>
    <row r="30" spans="1:2" x14ac:dyDescent="0.2">
      <c r="A30" t="s">
        <v>895</v>
      </c>
      <c r="B30" t="s">
        <v>913</v>
      </c>
    </row>
    <row r="31" spans="1:2" x14ac:dyDescent="0.2">
      <c r="A31" t="s">
        <v>895</v>
      </c>
      <c r="B31" t="s">
        <v>912</v>
      </c>
    </row>
    <row r="32" spans="1:2" x14ac:dyDescent="0.2">
      <c r="A32" t="s">
        <v>895</v>
      </c>
      <c r="B32" t="s">
        <v>914</v>
      </c>
    </row>
    <row r="33" spans="1:2" x14ac:dyDescent="0.2">
      <c r="A33" t="s">
        <v>895</v>
      </c>
      <c r="B33" t="s">
        <v>915</v>
      </c>
    </row>
    <row r="34" spans="1:2" x14ac:dyDescent="0.2">
      <c r="A34" t="s">
        <v>896</v>
      </c>
      <c r="B34" t="s">
        <v>900</v>
      </c>
    </row>
    <row r="35" spans="1:2" x14ac:dyDescent="0.2">
      <c r="A35" t="s">
        <v>896</v>
      </c>
      <c r="B35" t="s">
        <v>901</v>
      </c>
    </row>
    <row r="36" spans="1:2" x14ac:dyDescent="0.2">
      <c r="A36" t="s">
        <v>896</v>
      </c>
      <c r="B36" t="s">
        <v>902</v>
      </c>
    </row>
    <row r="37" spans="1:2" x14ac:dyDescent="0.2">
      <c r="A37" t="s">
        <v>896</v>
      </c>
      <c r="B37" t="s">
        <v>903</v>
      </c>
    </row>
    <row r="38" spans="1:2" x14ac:dyDescent="0.2">
      <c r="A38" t="s">
        <v>896</v>
      </c>
      <c r="B38" t="s">
        <v>904</v>
      </c>
    </row>
    <row r="39" spans="1:2" x14ac:dyDescent="0.2">
      <c r="A39" t="s">
        <v>896</v>
      </c>
      <c r="B39" t="s">
        <v>905</v>
      </c>
    </row>
    <row r="40" spans="1:2" x14ac:dyDescent="0.2">
      <c r="A40" t="s">
        <v>896</v>
      </c>
      <c r="B40" t="s">
        <v>906</v>
      </c>
    </row>
    <row r="41" spans="1:2" x14ac:dyDescent="0.2">
      <c r="A41" t="s">
        <v>896</v>
      </c>
      <c r="B41" t="s">
        <v>907</v>
      </c>
    </row>
    <row r="42" spans="1:2" x14ac:dyDescent="0.2">
      <c r="A42" t="s">
        <v>896</v>
      </c>
      <c r="B42" t="s">
        <v>908</v>
      </c>
    </row>
    <row r="43" spans="1:2" x14ac:dyDescent="0.2">
      <c r="A43" t="s">
        <v>896</v>
      </c>
      <c r="B43" t="s">
        <v>909</v>
      </c>
    </row>
    <row r="44" spans="1:2" x14ac:dyDescent="0.2">
      <c r="A44" t="s">
        <v>896</v>
      </c>
      <c r="B44" t="s">
        <v>910</v>
      </c>
    </row>
    <row r="45" spans="1:2" x14ac:dyDescent="0.2">
      <c r="A45" t="s">
        <v>896</v>
      </c>
      <c r="B45" t="s">
        <v>911</v>
      </c>
    </row>
    <row r="46" spans="1:2" x14ac:dyDescent="0.2">
      <c r="A46" t="s">
        <v>896</v>
      </c>
      <c r="B46" t="s">
        <v>913</v>
      </c>
    </row>
    <row r="47" spans="1:2" x14ac:dyDescent="0.2">
      <c r="A47" t="s">
        <v>896</v>
      </c>
      <c r="B47" t="s">
        <v>912</v>
      </c>
    </row>
    <row r="48" spans="1:2" x14ac:dyDescent="0.2">
      <c r="A48" t="s">
        <v>896</v>
      </c>
      <c r="B48" t="s">
        <v>914</v>
      </c>
    </row>
    <row r="49" spans="1:2" x14ac:dyDescent="0.2">
      <c r="A49" t="s">
        <v>896</v>
      </c>
      <c r="B49" t="s">
        <v>915</v>
      </c>
    </row>
    <row r="50" spans="1:2" x14ac:dyDescent="0.2">
      <c r="A50" t="s">
        <v>897</v>
      </c>
      <c r="B50" t="s">
        <v>900</v>
      </c>
    </row>
    <row r="51" spans="1:2" x14ac:dyDescent="0.2">
      <c r="A51" t="s">
        <v>897</v>
      </c>
      <c r="B51" t="s">
        <v>901</v>
      </c>
    </row>
    <row r="52" spans="1:2" x14ac:dyDescent="0.2">
      <c r="A52" t="s">
        <v>897</v>
      </c>
      <c r="B52" t="s">
        <v>902</v>
      </c>
    </row>
    <row r="53" spans="1:2" x14ac:dyDescent="0.2">
      <c r="A53" t="s">
        <v>897</v>
      </c>
      <c r="B53" t="s">
        <v>903</v>
      </c>
    </row>
    <row r="54" spans="1:2" x14ac:dyDescent="0.2">
      <c r="A54" t="s">
        <v>897</v>
      </c>
      <c r="B54" t="s">
        <v>904</v>
      </c>
    </row>
    <row r="55" spans="1:2" x14ac:dyDescent="0.2">
      <c r="A55" t="s">
        <v>897</v>
      </c>
      <c r="B55" t="s">
        <v>905</v>
      </c>
    </row>
    <row r="56" spans="1:2" x14ac:dyDescent="0.2">
      <c r="A56" t="s">
        <v>897</v>
      </c>
      <c r="B56" t="s">
        <v>906</v>
      </c>
    </row>
    <row r="57" spans="1:2" x14ac:dyDescent="0.2">
      <c r="A57" t="s">
        <v>897</v>
      </c>
      <c r="B57" t="s">
        <v>907</v>
      </c>
    </row>
    <row r="58" spans="1:2" x14ac:dyDescent="0.2">
      <c r="A58" t="s">
        <v>897</v>
      </c>
      <c r="B58" t="s">
        <v>908</v>
      </c>
    </row>
    <row r="59" spans="1:2" x14ac:dyDescent="0.2">
      <c r="A59" t="s">
        <v>897</v>
      </c>
      <c r="B59" t="s">
        <v>909</v>
      </c>
    </row>
    <row r="60" spans="1:2" x14ac:dyDescent="0.2">
      <c r="A60" t="s">
        <v>897</v>
      </c>
      <c r="B60" t="s">
        <v>910</v>
      </c>
    </row>
    <row r="61" spans="1:2" x14ac:dyDescent="0.2">
      <c r="A61" t="s">
        <v>897</v>
      </c>
      <c r="B61" t="s">
        <v>911</v>
      </c>
    </row>
    <row r="62" spans="1:2" x14ac:dyDescent="0.2">
      <c r="A62" t="s">
        <v>897</v>
      </c>
      <c r="B62" t="s">
        <v>913</v>
      </c>
    </row>
    <row r="63" spans="1:2" x14ac:dyDescent="0.2">
      <c r="A63" t="s">
        <v>897</v>
      </c>
      <c r="B63" t="s">
        <v>912</v>
      </c>
    </row>
    <row r="64" spans="1:2" x14ac:dyDescent="0.2">
      <c r="A64" t="s">
        <v>897</v>
      </c>
      <c r="B64" t="s">
        <v>914</v>
      </c>
    </row>
    <row r="65" spans="1:2" x14ac:dyDescent="0.2">
      <c r="A65" t="s">
        <v>897</v>
      </c>
      <c r="B65" t="s">
        <v>915</v>
      </c>
    </row>
    <row r="66" spans="1:2" x14ac:dyDescent="0.2">
      <c r="A66" t="s">
        <v>898</v>
      </c>
      <c r="B66" t="s">
        <v>900</v>
      </c>
    </row>
    <row r="67" spans="1:2" x14ac:dyDescent="0.2">
      <c r="A67" t="s">
        <v>898</v>
      </c>
      <c r="B67" t="s">
        <v>901</v>
      </c>
    </row>
    <row r="68" spans="1:2" x14ac:dyDescent="0.2">
      <c r="A68" t="s">
        <v>898</v>
      </c>
      <c r="B68" t="s">
        <v>902</v>
      </c>
    </row>
    <row r="69" spans="1:2" x14ac:dyDescent="0.2">
      <c r="A69" t="s">
        <v>898</v>
      </c>
      <c r="B69" t="s">
        <v>903</v>
      </c>
    </row>
    <row r="70" spans="1:2" x14ac:dyDescent="0.2">
      <c r="A70" t="s">
        <v>898</v>
      </c>
      <c r="B70" t="s">
        <v>904</v>
      </c>
    </row>
    <row r="71" spans="1:2" x14ac:dyDescent="0.2">
      <c r="A71" t="s">
        <v>898</v>
      </c>
      <c r="B71" t="s">
        <v>905</v>
      </c>
    </row>
    <row r="72" spans="1:2" x14ac:dyDescent="0.2">
      <c r="A72" t="s">
        <v>898</v>
      </c>
      <c r="B72" t="s">
        <v>906</v>
      </c>
    </row>
    <row r="73" spans="1:2" x14ac:dyDescent="0.2">
      <c r="A73" t="s">
        <v>898</v>
      </c>
      <c r="B73" t="s">
        <v>907</v>
      </c>
    </row>
    <row r="74" spans="1:2" x14ac:dyDescent="0.2">
      <c r="A74" t="s">
        <v>898</v>
      </c>
      <c r="B74" t="s">
        <v>908</v>
      </c>
    </row>
    <row r="75" spans="1:2" x14ac:dyDescent="0.2">
      <c r="A75" t="s">
        <v>898</v>
      </c>
      <c r="B75" t="s">
        <v>909</v>
      </c>
    </row>
    <row r="76" spans="1:2" x14ac:dyDescent="0.2">
      <c r="A76" t="s">
        <v>898</v>
      </c>
      <c r="B76" t="s">
        <v>910</v>
      </c>
    </row>
    <row r="77" spans="1:2" x14ac:dyDescent="0.2">
      <c r="A77" t="s">
        <v>898</v>
      </c>
      <c r="B77" t="s">
        <v>911</v>
      </c>
    </row>
    <row r="78" spans="1:2" x14ac:dyDescent="0.2">
      <c r="A78" t="s">
        <v>898</v>
      </c>
      <c r="B78" t="s">
        <v>913</v>
      </c>
    </row>
    <row r="79" spans="1:2" x14ac:dyDescent="0.2">
      <c r="A79" t="s">
        <v>898</v>
      </c>
      <c r="B79" t="s">
        <v>912</v>
      </c>
    </row>
    <row r="80" spans="1:2" x14ac:dyDescent="0.2">
      <c r="A80" t="s">
        <v>898</v>
      </c>
      <c r="B80" t="s">
        <v>914</v>
      </c>
    </row>
    <row r="81" spans="1:2" x14ac:dyDescent="0.2">
      <c r="A81" t="s">
        <v>898</v>
      </c>
      <c r="B81" t="s">
        <v>915</v>
      </c>
    </row>
    <row r="82" spans="1:2" x14ac:dyDescent="0.2">
      <c r="A82" t="s">
        <v>899</v>
      </c>
      <c r="B82" t="s">
        <v>900</v>
      </c>
    </row>
    <row r="83" spans="1:2" x14ac:dyDescent="0.2">
      <c r="A83" t="s">
        <v>899</v>
      </c>
      <c r="B83" t="s">
        <v>901</v>
      </c>
    </row>
    <row r="84" spans="1:2" x14ac:dyDescent="0.2">
      <c r="A84" t="s">
        <v>899</v>
      </c>
      <c r="B84" t="s">
        <v>902</v>
      </c>
    </row>
    <row r="85" spans="1:2" x14ac:dyDescent="0.2">
      <c r="A85" t="s">
        <v>899</v>
      </c>
      <c r="B85" t="s">
        <v>903</v>
      </c>
    </row>
    <row r="86" spans="1:2" x14ac:dyDescent="0.2">
      <c r="A86" t="s">
        <v>899</v>
      </c>
      <c r="B86" t="s">
        <v>904</v>
      </c>
    </row>
    <row r="87" spans="1:2" x14ac:dyDescent="0.2">
      <c r="A87" t="s">
        <v>899</v>
      </c>
      <c r="B87" t="s">
        <v>905</v>
      </c>
    </row>
    <row r="88" spans="1:2" x14ac:dyDescent="0.2">
      <c r="A88" t="s">
        <v>899</v>
      </c>
      <c r="B88" t="s">
        <v>906</v>
      </c>
    </row>
    <row r="89" spans="1:2" x14ac:dyDescent="0.2">
      <c r="A89" t="s">
        <v>899</v>
      </c>
      <c r="B89" t="s">
        <v>907</v>
      </c>
    </row>
    <row r="90" spans="1:2" x14ac:dyDescent="0.2">
      <c r="A90" t="s">
        <v>899</v>
      </c>
      <c r="B90" t="s">
        <v>908</v>
      </c>
    </row>
    <row r="91" spans="1:2" x14ac:dyDescent="0.2">
      <c r="A91" t="s">
        <v>899</v>
      </c>
      <c r="B91" t="s">
        <v>909</v>
      </c>
    </row>
    <row r="92" spans="1:2" x14ac:dyDescent="0.2">
      <c r="A92" t="s">
        <v>899</v>
      </c>
      <c r="B92" t="s">
        <v>910</v>
      </c>
    </row>
    <row r="93" spans="1:2" x14ac:dyDescent="0.2">
      <c r="A93" t="s">
        <v>899</v>
      </c>
      <c r="B93" t="s">
        <v>911</v>
      </c>
    </row>
    <row r="94" spans="1:2" x14ac:dyDescent="0.2">
      <c r="A94" t="s">
        <v>899</v>
      </c>
      <c r="B94" t="s">
        <v>913</v>
      </c>
    </row>
    <row r="95" spans="1:2" x14ac:dyDescent="0.2">
      <c r="A95" t="s">
        <v>899</v>
      </c>
      <c r="B95" t="s">
        <v>912</v>
      </c>
    </row>
    <row r="96" spans="1:2" x14ac:dyDescent="0.2">
      <c r="A96" t="s">
        <v>899</v>
      </c>
      <c r="B96" t="s">
        <v>914</v>
      </c>
    </row>
    <row r="97" spans="1:2" x14ac:dyDescent="0.2">
      <c r="A97" t="s">
        <v>899</v>
      </c>
      <c r="B97" t="s">
        <v>915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E7EF5-30D5-4512-84B7-37C967E4F632}">
  <sheetPr>
    <tabColor theme="9" tint="0.59999389629810485"/>
  </sheetPr>
  <dimension ref="A1:C2"/>
  <sheetViews>
    <sheetView workbookViewId="0">
      <selection activeCell="A7" sqref="A7"/>
    </sheetView>
  </sheetViews>
  <sheetFormatPr defaultRowHeight="14.25" x14ac:dyDescent="0.2"/>
  <cols>
    <col min="1" max="1" width="44.25" bestFit="1" customWidth="1"/>
    <col min="2" max="2" width="17.875" bestFit="1" customWidth="1"/>
    <col min="3" max="3" width="14.5" bestFit="1" customWidth="1"/>
  </cols>
  <sheetData>
    <row r="1" spans="1:3" x14ac:dyDescent="0.2">
      <c r="A1" t="s">
        <v>530</v>
      </c>
      <c r="B1" t="s">
        <v>994</v>
      </c>
      <c r="C1" t="s">
        <v>996</v>
      </c>
    </row>
    <row r="2" spans="1:3" x14ac:dyDescent="0.2">
      <c r="A2" t="e" cm="1" vm="8">
        <f t="array" aca="1" ref="A2" ca="1">_xlfn.UNIQUE('cross join for results gen'!$E$2:INDEX('cross join for results gen'!$G:$G,COUNTA('cross join for results gen'!$G:$G)))</f>
        <v>#VALUE!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DA1A7-7F16-489E-9CFF-DFF1D26B4175}">
  <sheetPr>
    <tabColor theme="9" tint="0.59999389629810485"/>
  </sheetPr>
  <dimension ref="A1:C62"/>
  <sheetViews>
    <sheetView workbookViewId="0">
      <selection activeCell="A5" sqref="A5:A17"/>
    </sheetView>
  </sheetViews>
  <sheetFormatPr defaultRowHeight="14.25" x14ac:dyDescent="0.2"/>
  <cols>
    <col min="1" max="1" width="44.25" bestFit="1" customWidth="1"/>
    <col min="2" max="2" width="11" bestFit="1" customWidth="1"/>
    <col min="3" max="3" width="11.375" bestFit="1" customWidth="1"/>
    <col min="4" max="4" width="11.25" bestFit="1" customWidth="1"/>
  </cols>
  <sheetData>
    <row r="1" spans="1:3" x14ac:dyDescent="0.2">
      <c r="A1" t="s">
        <v>530</v>
      </c>
      <c r="B1" t="s">
        <v>988</v>
      </c>
      <c r="C1" t="s">
        <v>989</v>
      </c>
    </row>
    <row r="2" spans="1:3" x14ac:dyDescent="0.2">
      <c r="A2" t="s">
        <v>900</v>
      </c>
      <c r="B2">
        <v>2</v>
      </c>
      <c r="C2">
        <v>2</v>
      </c>
    </row>
    <row r="3" spans="1:3" x14ac:dyDescent="0.2">
      <c r="A3" t="s">
        <v>901</v>
      </c>
      <c r="B3">
        <v>5</v>
      </c>
      <c r="C3">
        <v>1</v>
      </c>
    </row>
    <row r="4" spans="1:3" x14ac:dyDescent="0.2">
      <c r="A4" t="s">
        <v>902</v>
      </c>
      <c r="B4">
        <v>8</v>
      </c>
      <c r="C4">
        <v>0</v>
      </c>
    </row>
    <row r="5" spans="1:3" x14ac:dyDescent="0.2">
      <c r="A5" t="s">
        <v>903</v>
      </c>
      <c r="B5">
        <v>5</v>
      </c>
      <c r="C5">
        <v>1</v>
      </c>
    </row>
    <row r="6" spans="1:3" x14ac:dyDescent="0.2">
      <c r="A6" t="s">
        <v>904</v>
      </c>
      <c r="B6">
        <v>2</v>
      </c>
      <c r="C6">
        <v>2</v>
      </c>
    </row>
    <row r="7" spans="1:3" x14ac:dyDescent="0.2">
      <c r="A7" t="s">
        <v>905</v>
      </c>
      <c r="B7">
        <v>8</v>
      </c>
      <c r="C7">
        <v>0</v>
      </c>
    </row>
    <row r="8" spans="1:3" x14ac:dyDescent="0.2">
      <c r="A8" t="s">
        <v>906</v>
      </c>
      <c r="B8">
        <v>5</v>
      </c>
      <c r="C8">
        <v>1</v>
      </c>
    </row>
    <row r="9" spans="1:3" x14ac:dyDescent="0.2">
      <c r="A9" t="s">
        <v>907</v>
      </c>
      <c r="B9">
        <v>5</v>
      </c>
      <c r="C9">
        <v>1</v>
      </c>
    </row>
    <row r="10" spans="1:3" x14ac:dyDescent="0.2">
      <c r="A10" t="s">
        <v>908</v>
      </c>
      <c r="B10">
        <v>2</v>
      </c>
      <c r="C10">
        <v>2</v>
      </c>
    </row>
    <row r="11" spans="1:3" x14ac:dyDescent="0.2">
      <c r="A11" t="s">
        <v>909</v>
      </c>
      <c r="B11">
        <v>5</v>
      </c>
      <c r="C11">
        <v>1</v>
      </c>
    </row>
    <row r="12" spans="1:3" x14ac:dyDescent="0.2">
      <c r="A12" t="s">
        <v>910</v>
      </c>
      <c r="B12">
        <v>5</v>
      </c>
      <c r="C12">
        <v>1</v>
      </c>
    </row>
    <row r="13" spans="1:3" x14ac:dyDescent="0.2">
      <c r="A13" t="s">
        <v>911</v>
      </c>
      <c r="B13">
        <v>2</v>
      </c>
      <c r="C13">
        <v>2</v>
      </c>
    </row>
    <row r="14" spans="1:3" x14ac:dyDescent="0.2">
      <c r="A14" t="s">
        <v>913</v>
      </c>
      <c r="B14">
        <v>2</v>
      </c>
      <c r="C14">
        <v>2</v>
      </c>
    </row>
    <row r="15" spans="1:3" x14ac:dyDescent="0.2">
      <c r="A15" t="s">
        <v>912</v>
      </c>
      <c r="B15">
        <v>2</v>
      </c>
      <c r="C15">
        <v>2</v>
      </c>
    </row>
    <row r="16" spans="1:3" x14ac:dyDescent="0.2">
      <c r="A16" t="s">
        <v>914</v>
      </c>
      <c r="B16">
        <v>2</v>
      </c>
      <c r="C16">
        <v>2</v>
      </c>
    </row>
    <row r="17" spans="1:3" x14ac:dyDescent="0.2">
      <c r="A17" t="s">
        <v>915</v>
      </c>
      <c r="B17">
        <v>8</v>
      </c>
      <c r="C17">
        <v>0</v>
      </c>
    </row>
    <row r="18" spans="1:3" x14ac:dyDescent="0.2">
      <c r="A18" s="9"/>
    </row>
    <row r="19" spans="1:3" x14ac:dyDescent="0.2">
      <c r="A19" s="9"/>
    </row>
    <row r="20" spans="1:3" x14ac:dyDescent="0.2">
      <c r="A20" s="9"/>
    </row>
    <row r="21" spans="1:3" x14ac:dyDescent="0.2">
      <c r="A21" s="9"/>
    </row>
    <row r="22" spans="1:3" x14ac:dyDescent="0.2">
      <c r="A22" s="9"/>
    </row>
    <row r="23" spans="1:3" x14ac:dyDescent="0.2">
      <c r="A23" s="9"/>
    </row>
    <row r="24" spans="1:3" x14ac:dyDescent="0.2">
      <c r="A24" s="9"/>
    </row>
    <row r="25" spans="1:3" x14ac:dyDescent="0.2">
      <c r="A25" s="9"/>
    </row>
    <row r="26" spans="1:3" x14ac:dyDescent="0.2">
      <c r="A26" s="9"/>
    </row>
    <row r="27" spans="1:3" x14ac:dyDescent="0.2">
      <c r="A27" s="9"/>
    </row>
    <row r="28" spans="1:3" x14ac:dyDescent="0.2">
      <c r="A28" s="9"/>
    </row>
    <row r="29" spans="1:3" x14ac:dyDescent="0.2">
      <c r="A29" s="9"/>
    </row>
    <row r="30" spans="1:3" x14ac:dyDescent="0.2">
      <c r="A30" s="9"/>
    </row>
    <row r="31" spans="1:3" x14ac:dyDescent="0.2">
      <c r="A31" s="9"/>
    </row>
    <row r="32" spans="1:3" x14ac:dyDescent="0.2">
      <c r="A32" s="9"/>
    </row>
    <row r="33" spans="1:1" x14ac:dyDescent="0.2">
      <c r="A33" s="9"/>
    </row>
    <row r="34" spans="1:1" x14ac:dyDescent="0.2">
      <c r="A34" s="9"/>
    </row>
    <row r="35" spans="1:1" x14ac:dyDescent="0.2">
      <c r="A35" s="9"/>
    </row>
    <row r="36" spans="1:1" x14ac:dyDescent="0.2">
      <c r="A36" s="9"/>
    </row>
    <row r="37" spans="1:1" x14ac:dyDescent="0.2">
      <c r="A37" s="9"/>
    </row>
    <row r="38" spans="1:1" x14ac:dyDescent="0.2">
      <c r="A38" s="9"/>
    </row>
    <row r="39" spans="1:1" x14ac:dyDescent="0.2">
      <c r="A39" s="9"/>
    </row>
    <row r="40" spans="1:1" x14ac:dyDescent="0.2">
      <c r="A40" s="9"/>
    </row>
    <row r="41" spans="1:1" x14ac:dyDescent="0.2">
      <c r="A41" s="9"/>
    </row>
    <row r="42" spans="1:1" x14ac:dyDescent="0.2">
      <c r="A42" s="9"/>
    </row>
    <row r="43" spans="1:1" x14ac:dyDescent="0.2">
      <c r="A43" s="9"/>
    </row>
    <row r="44" spans="1:1" x14ac:dyDescent="0.2">
      <c r="A44" s="9"/>
    </row>
    <row r="45" spans="1:1" x14ac:dyDescent="0.2">
      <c r="A45" s="9"/>
    </row>
    <row r="46" spans="1:1" x14ac:dyDescent="0.2">
      <c r="A46" s="9"/>
    </row>
    <row r="47" spans="1:1" x14ac:dyDescent="0.2">
      <c r="A47" s="9"/>
    </row>
    <row r="48" spans="1:1" x14ac:dyDescent="0.2">
      <c r="A48" s="9"/>
    </row>
    <row r="49" spans="1:1" x14ac:dyDescent="0.2">
      <c r="A49" s="9"/>
    </row>
    <row r="50" spans="1:1" x14ac:dyDescent="0.2">
      <c r="A50" s="9"/>
    </row>
    <row r="51" spans="1:1" x14ac:dyDescent="0.2">
      <c r="A51" s="9"/>
    </row>
    <row r="52" spans="1:1" x14ac:dyDescent="0.2">
      <c r="A52" s="9"/>
    </row>
    <row r="53" spans="1:1" x14ac:dyDescent="0.2">
      <c r="A53" s="9"/>
    </row>
    <row r="54" spans="1:1" x14ac:dyDescent="0.2">
      <c r="A54" s="9"/>
    </row>
    <row r="55" spans="1:1" x14ac:dyDescent="0.2">
      <c r="A55" s="9"/>
    </row>
    <row r="56" spans="1:1" x14ac:dyDescent="0.2">
      <c r="A56" s="9"/>
    </row>
    <row r="57" spans="1:1" x14ac:dyDescent="0.2">
      <c r="A57" s="9"/>
    </row>
    <row r="58" spans="1:1" x14ac:dyDescent="0.2">
      <c r="A58" s="9"/>
    </row>
    <row r="59" spans="1:1" x14ac:dyDescent="0.2">
      <c r="A59" s="9"/>
    </row>
    <row r="60" spans="1:1" x14ac:dyDescent="0.2">
      <c r="A60" s="9"/>
    </row>
    <row r="61" spans="1:1" x14ac:dyDescent="0.2">
      <c r="A61" s="9"/>
    </row>
    <row r="62" spans="1:1" x14ac:dyDescent="0.2">
      <c r="A62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4C127-BEF8-4E92-A5DA-B059695D505D}">
  <sheetPr>
    <tabColor theme="9" tint="0.59999389629810485"/>
  </sheetPr>
  <dimension ref="A1:D62"/>
  <sheetViews>
    <sheetView workbookViewId="0">
      <selection activeCell="A52" sqref="A52"/>
    </sheetView>
  </sheetViews>
  <sheetFormatPr defaultRowHeight="14.25" x14ac:dyDescent="0.2"/>
  <cols>
    <col min="1" max="1" width="26.125" bestFit="1" customWidth="1"/>
    <col min="4" max="4" width="11.25" bestFit="1" customWidth="1"/>
  </cols>
  <sheetData>
    <row r="1" spans="1:4" x14ac:dyDescent="0.2">
      <c r="A1" t="s">
        <v>530</v>
      </c>
      <c r="B1" t="s">
        <v>984</v>
      </c>
      <c r="C1" t="s">
        <v>985</v>
      </c>
      <c r="D1" t="s">
        <v>986</v>
      </c>
    </row>
    <row r="2" spans="1:4" x14ac:dyDescent="0.2">
      <c r="A2" s="9" t="s">
        <v>916</v>
      </c>
      <c r="B2" t="s">
        <v>987</v>
      </c>
    </row>
    <row r="3" spans="1:4" x14ac:dyDescent="0.2">
      <c r="A3" s="9" t="s">
        <v>917</v>
      </c>
    </row>
    <row r="4" spans="1:4" x14ac:dyDescent="0.2">
      <c r="A4" s="9" t="s">
        <v>918</v>
      </c>
    </row>
    <row r="5" spans="1:4" x14ac:dyDescent="0.2">
      <c r="A5" s="9" t="s">
        <v>919</v>
      </c>
    </row>
    <row r="6" spans="1:4" x14ac:dyDescent="0.2">
      <c r="A6" s="9" t="s">
        <v>920</v>
      </c>
    </row>
    <row r="7" spans="1:4" x14ac:dyDescent="0.2">
      <c r="A7" s="9" t="s">
        <v>921</v>
      </c>
    </row>
    <row r="8" spans="1:4" x14ac:dyDescent="0.2">
      <c r="A8" s="9" t="s">
        <v>922</v>
      </c>
    </row>
    <row r="9" spans="1:4" x14ac:dyDescent="0.2">
      <c r="A9" s="9" t="s">
        <v>923</v>
      </c>
    </row>
    <row r="10" spans="1:4" x14ac:dyDescent="0.2">
      <c r="A10" s="9" t="s">
        <v>924</v>
      </c>
    </row>
    <row r="11" spans="1:4" x14ac:dyDescent="0.2">
      <c r="A11" s="9" t="s">
        <v>925</v>
      </c>
    </row>
    <row r="12" spans="1:4" x14ac:dyDescent="0.2">
      <c r="A12" s="9" t="s">
        <v>926</v>
      </c>
    </row>
    <row r="13" spans="1:4" x14ac:dyDescent="0.2">
      <c r="A13" s="9" t="s">
        <v>927</v>
      </c>
    </row>
    <row r="14" spans="1:4" x14ac:dyDescent="0.2">
      <c r="A14" s="9" t="s">
        <v>928</v>
      </c>
    </row>
    <row r="15" spans="1:4" x14ac:dyDescent="0.2">
      <c r="A15" s="9" t="s">
        <v>929</v>
      </c>
    </row>
    <row r="16" spans="1:4" x14ac:dyDescent="0.2">
      <c r="A16" s="9" t="s">
        <v>930</v>
      </c>
    </row>
    <row r="17" spans="1:1" x14ac:dyDescent="0.2">
      <c r="A17" s="9" t="s">
        <v>931</v>
      </c>
    </row>
    <row r="18" spans="1:1" x14ac:dyDescent="0.2">
      <c r="A18" s="9" t="s">
        <v>932</v>
      </c>
    </row>
    <row r="19" spans="1:1" x14ac:dyDescent="0.2">
      <c r="A19" s="9" t="s">
        <v>933</v>
      </c>
    </row>
    <row r="20" spans="1:1" x14ac:dyDescent="0.2">
      <c r="A20" s="9" t="s">
        <v>934</v>
      </c>
    </row>
    <row r="21" spans="1:1" x14ac:dyDescent="0.2">
      <c r="A21" s="9" t="s">
        <v>935</v>
      </c>
    </row>
    <row r="22" spans="1:1" x14ac:dyDescent="0.2">
      <c r="A22" s="9" t="s">
        <v>936</v>
      </c>
    </row>
    <row r="23" spans="1:1" x14ac:dyDescent="0.2">
      <c r="A23" s="9" t="s">
        <v>937</v>
      </c>
    </row>
    <row r="24" spans="1:1" x14ac:dyDescent="0.2">
      <c r="A24" s="9" t="s">
        <v>938</v>
      </c>
    </row>
    <row r="25" spans="1:1" x14ac:dyDescent="0.2">
      <c r="A25" s="9" t="s">
        <v>939</v>
      </c>
    </row>
    <row r="26" spans="1:1" x14ac:dyDescent="0.2">
      <c r="A26" s="9" t="s">
        <v>940</v>
      </c>
    </row>
    <row r="27" spans="1:1" x14ac:dyDescent="0.2">
      <c r="A27" s="9" t="s">
        <v>941</v>
      </c>
    </row>
    <row r="28" spans="1:1" x14ac:dyDescent="0.2">
      <c r="A28" s="9" t="s">
        <v>942</v>
      </c>
    </row>
    <row r="29" spans="1:1" x14ac:dyDescent="0.2">
      <c r="A29" s="9" t="s">
        <v>943</v>
      </c>
    </row>
    <row r="30" spans="1:1" x14ac:dyDescent="0.2">
      <c r="A30" s="9" t="s">
        <v>944</v>
      </c>
    </row>
    <row r="31" spans="1:1" x14ac:dyDescent="0.2">
      <c r="A31" s="9" t="s">
        <v>945</v>
      </c>
    </row>
    <row r="32" spans="1:1" x14ac:dyDescent="0.2">
      <c r="A32" s="9" t="s">
        <v>946</v>
      </c>
    </row>
    <row r="33" spans="1:1" x14ac:dyDescent="0.2">
      <c r="A33" s="9" t="s">
        <v>947</v>
      </c>
    </row>
    <row r="34" spans="1:1" x14ac:dyDescent="0.2">
      <c r="A34" s="9" t="s">
        <v>951</v>
      </c>
    </row>
    <row r="35" spans="1:1" x14ac:dyDescent="0.2">
      <c r="A35" s="9" t="s">
        <v>948</v>
      </c>
    </row>
    <row r="36" spans="1:1" x14ac:dyDescent="0.2">
      <c r="A36" s="9" t="s">
        <v>949</v>
      </c>
    </row>
    <row r="37" spans="1:1" x14ac:dyDescent="0.2">
      <c r="A37" s="9" t="s">
        <v>950</v>
      </c>
    </row>
    <row r="38" spans="1:1" x14ac:dyDescent="0.2">
      <c r="A38" s="9" t="s">
        <v>952</v>
      </c>
    </row>
    <row r="39" spans="1:1" x14ac:dyDescent="0.2">
      <c r="A39" s="9" t="s">
        <v>953</v>
      </c>
    </row>
    <row r="40" spans="1:1" x14ac:dyDescent="0.2">
      <c r="A40" s="9" t="s">
        <v>954</v>
      </c>
    </row>
    <row r="41" spans="1:1" x14ac:dyDescent="0.2">
      <c r="A41" s="9" t="s">
        <v>955</v>
      </c>
    </row>
    <row r="42" spans="1:1" x14ac:dyDescent="0.2">
      <c r="A42" s="9" t="s">
        <v>956</v>
      </c>
    </row>
    <row r="43" spans="1:1" x14ac:dyDescent="0.2">
      <c r="A43" s="9" t="s">
        <v>957</v>
      </c>
    </row>
    <row r="44" spans="1:1" x14ac:dyDescent="0.2">
      <c r="A44" s="9" t="s">
        <v>958</v>
      </c>
    </row>
    <row r="45" spans="1:1" x14ac:dyDescent="0.2">
      <c r="A45" s="9" t="s">
        <v>959</v>
      </c>
    </row>
    <row r="46" spans="1:1" x14ac:dyDescent="0.2">
      <c r="A46" s="9" t="s">
        <v>960</v>
      </c>
    </row>
    <row r="47" spans="1:1" x14ac:dyDescent="0.2">
      <c r="A47" s="9" t="s">
        <v>961</v>
      </c>
    </row>
    <row r="48" spans="1:1" x14ac:dyDescent="0.2">
      <c r="A48" s="9" t="s">
        <v>962</v>
      </c>
    </row>
    <row r="49" spans="1:1" x14ac:dyDescent="0.2">
      <c r="A49" s="9" t="s">
        <v>963</v>
      </c>
    </row>
    <row r="50" spans="1:1" x14ac:dyDescent="0.2">
      <c r="A50" s="9" t="s">
        <v>964</v>
      </c>
    </row>
    <row r="51" spans="1:1" x14ac:dyDescent="0.2">
      <c r="A51" s="9" t="s">
        <v>965</v>
      </c>
    </row>
    <row r="52" spans="1:1" x14ac:dyDescent="0.2">
      <c r="A52" s="9" t="s">
        <v>966</v>
      </c>
    </row>
    <row r="53" spans="1:1" x14ac:dyDescent="0.2">
      <c r="A53" s="9" t="s">
        <v>967</v>
      </c>
    </row>
    <row r="54" spans="1:1" x14ac:dyDescent="0.2">
      <c r="A54" s="9" t="s">
        <v>968</v>
      </c>
    </row>
    <row r="55" spans="1:1" x14ac:dyDescent="0.2">
      <c r="A55" s="9" t="s">
        <v>976</v>
      </c>
    </row>
    <row r="56" spans="1:1" x14ac:dyDescent="0.2">
      <c r="A56" s="9" t="s">
        <v>969</v>
      </c>
    </row>
    <row r="57" spans="1:1" x14ac:dyDescent="0.2">
      <c r="A57" s="9" t="s">
        <v>970</v>
      </c>
    </row>
    <row r="58" spans="1:1" x14ac:dyDescent="0.2">
      <c r="A58" s="9" t="s">
        <v>971</v>
      </c>
    </row>
    <row r="59" spans="1:1" x14ac:dyDescent="0.2">
      <c r="A59" s="9" t="s">
        <v>972</v>
      </c>
    </row>
    <row r="60" spans="1:1" x14ac:dyDescent="0.2">
      <c r="A60" s="9" t="s">
        <v>973</v>
      </c>
    </row>
    <row r="61" spans="1:1" x14ac:dyDescent="0.2">
      <c r="A61" s="9" t="s">
        <v>974</v>
      </c>
    </row>
    <row r="62" spans="1:1" x14ac:dyDescent="0.2">
      <c r="A62" s="9" t="s">
        <v>975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84F9A-9076-4BE4-9016-5DBFF6E430E1}">
  <sheetPr>
    <tabColor theme="9" tint="0.59999389629810485"/>
  </sheetPr>
  <dimension ref="A1:B66"/>
  <sheetViews>
    <sheetView workbookViewId="0">
      <selection activeCell="F15" sqref="F15"/>
    </sheetView>
  </sheetViews>
  <sheetFormatPr defaultRowHeight="14.25" x14ac:dyDescent="0.2"/>
  <cols>
    <col min="1" max="1" width="26.125" bestFit="1" customWidth="1"/>
    <col min="2" max="2" width="13.375" bestFit="1" customWidth="1"/>
  </cols>
  <sheetData>
    <row r="1" spans="1:2" x14ac:dyDescent="0.2">
      <c r="A1" t="s">
        <v>530</v>
      </c>
      <c r="B1" t="s">
        <v>977</v>
      </c>
    </row>
    <row r="2" spans="1:2" x14ac:dyDescent="0.2">
      <c r="A2" s="9" t="s">
        <v>916</v>
      </c>
      <c r="B2" t="s">
        <v>978</v>
      </c>
    </row>
    <row r="3" spans="1:2" x14ac:dyDescent="0.2">
      <c r="A3" s="9" t="s">
        <v>917</v>
      </c>
      <c r="B3" t="s">
        <v>979</v>
      </c>
    </row>
    <row r="4" spans="1:2" x14ac:dyDescent="0.2">
      <c r="A4" s="9" t="s">
        <v>918</v>
      </c>
      <c r="B4" t="s">
        <v>980</v>
      </c>
    </row>
    <row r="5" spans="1:2" x14ac:dyDescent="0.2">
      <c r="A5" s="9" t="s">
        <v>919</v>
      </c>
      <c r="B5" t="s">
        <v>980</v>
      </c>
    </row>
    <row r="6" spans="1:2" x14ac:dyDescent="0.2">
      <c r="A6" s="9" t="s">
        <v>920</v>
      </c>
      <c r="B6" t="s">
        <v>980</v>
      </c>
    </row>
    <row r="7" spans="1:2" x14ac:dyDescent="0.2">
      <c r="A7" s="9" t="s">
        <v>921</v>
      </c>
      <c r="B7" t="s">
        <v>978</v>
      </c>
    </row>
    <row r="8" spans="1:2" x14ac:dyDescent="0.2">
      <c r="A8" s="9" t="s">
        <v>921</v>
      </c>
      <c r="B8" t="s">
        <v>980</v>
      </c>
    </row>
    <row r="9" spans="1:2" x14ac:dyDescent="0.2">
      <c r="A9" s="9" t="s">
        <v>922</v>
      </c>
      <c r="B9" t="s">
        <v>981</v>
      </c>
    </row>
    <row r="10" spans="1:2" x14ac:dyDescent="0.2">
      <c r="A10" s="9" t="s">
        <v>923</v>
      </c>
      <c r="B10" t="s">
        <v>980</v>
      </c>
    </row>
    <row r="11" spans="1:2" x14ac:dyDescent="0.2">
      <c r="A11" s="9" t="s">
        <v>924</v>
      </c>
      <c r="B11" t="s">
        <v>978</v>
      </c>
    </row>
    <row r="12" spans="1:2" x14ac:dyDescent="0.2">
      <c r="A12" s="9" t="s">
        <v>924</v>
      </c>
      <c r="B12" t="s">
        <v>980</v>
      </c>
    </row>
    <row r="13" spans="1:2" x14ac:dyDescent="0.2">
      <c r="A13" s="9" t="s">
        <v>925</v>
      </c>
      <c r="B13" t="s">
        <v>978</v>
      </c>
    </row>
    <row r="14" spans="1:2" x14ac:dyDescent="0.2">
      <c r="A14" s="9" t="s">
        <v>926</v>
      </c>
      <c r="B14" t="s">
        <v>982</v>
      </c>
    </row>
    <row r="15" spans="1:2" x14ac:dyDescent="0.2">
      <c r="A15" s="9" t="s">
        <v>927</v>
      </c>
      <c r="B15" t="s">
        <v>982</v>
      </c>
    </row>
    <row r="16" spans="1:2" x14ac:dyDescent="0.2">
      <c r="A16" s="9" t="s">
        <v>928</v>
      </c>
      <c r="B16" t="s">
        <v>980</v>
      </c>
    </row>
    <row r="17" spans="1:2" x14ac:dyDescent="0.2">
      <c r="A17" s="9" t="s">
        <v>929</v>
      </c>
      <c r="B17" t="s">
        <v>978</v>
      </c>
    </row>
    <row r="18" spans="1:2" x14ac:dyDescent="0.2">
      <c r="A18" s="9" t="s">
        <v>930</v>
      </c>
      <c r="B18" t="s">
        <v>979</v>
      </c>
    </row>
    <row r="19" spans="1:2" x14ac:dyDescent="0.2">
      <c r="A19" s="9" t="s">
        <v>931</v>
      </c>
      <c r="B19" t="s">
        <v>980</v>
      </c>
    </row>
    <row r="20" spans="1:2" x14ac:dyDescent="0.2">
      <c r="A20" s="9" t="s">
        <v>932</v>
      </c>
      <c r="B20" t="s">
        <v>979</v>
      </c>
    </row>
    <row r="21" spans="1:2" x14ac:dyDescent="0.2">
      <c r="A21" s="9" t="s">
        <v>933</v>
      </c>
      <c r="B21" t="s">
        <v>978</v>
      </c>
    </row>
    <row r="22" spans="1:2" x14ac:dyDescent="0.2">
      <c r="A22" s="9" t="s">
        <v>933</v>
      </c>
      <c r="B22" t="s">
        <v>980</v>
      </c>
    </row>
    <row r="23" spans="1:2" x14ac:dyDescent="0.2">
      <c r="A23" s="9" t="s">
        <v>933</v>
      </c>
      <c r="B23" t="s">
        <v>982</v>
      </c>
    </row>
    <row r="24" spans="1:2" x14ac:dyDescent="0.2">
      <c r="A24" s="9" t="s">
        <v>934</v>
      </c>
      <c r="B24" t="s">
        <v>978</v>
      </c>
    </row>
    <row r="25" spans="1:2" x14ac:dyDescent="0.2">
      <c r="A25" s="9" t="s">
        <v>935</v>
      </c>
      <c r="B25" t="s">
        <v>978</v>
      </c>
    </row>
    <row r="26" spans="1:2" x14ac:dyDescent="0.2">
      <c r="A26" s="9" t="s">
        <v>936</v>
      </c>
      <c r="B26" t="s">
        <v>981</v>
      </c>
    </row>
    <row r="27" spans="1:2" x14ac:dyDescent="0.2">
      <c r="A27" s="9" t="s">
        <v>937</v>
      </c>
      <c r="B27" t="s">
        <v>980</v>
      </c>
    </row>
    <row r="28" spans="1:2" x14ac:dyDescent="0.2">
      <c r="A28" s="9" t="s">
        <v>938</v>
      </c>
      <c r="B28" t="s">
        <v>983</v>
      </c>
    </row>
    <row r="29" spans="1:2" x14ac:dyDescent="0.2">
      <c r="A29" s="9" t="s">
        <v>939</v>
      </c>
      <c r="B29" t="s">
        <v>981</v>
      </c>
    </row>
    <row r="30" spans="1:2" x14ac:dyDescent="0.2">
      <c r="A30" s="9" t="s">
        <v>940</v>
      </c>
      <c r="B30" t="s">
        <v>978</v>
      </c>
    </row>
    <row r="31" spans="1:2" x14ac:dyDescent="0.2">
      <c r="A31" s="9" t="s">
        <v>941</v>
      </c>
      <c r="B31" t="s">
        <v>979</v>
      </c>
    </row>
    <row r="32" spans="1:2" x14ac:dyDescent="0.2">
      <c r="A32" s="9" t="s">
        <v>942</v>
      </c>
      <c r="B32" t="s">
        <v>979</v>
      </c>
    </row>
    <row r="33" spans="1:2" x14ac:dyDescent="0.2">
      <c r="A33" s="9" t="s">
        <v>943</v>
      </c>
      <c r="B33" t="s">
        <v>982</v>
      </c>
    </row>
    <row r="34" spans="1:2" x14ac:dyDescent="0.2">
      <c r="A34" s="9" t="s">
        <v>944</v>
      </c>
      <c r="B34" t="s">
        <v>982</v>
      </c>
    </row>
    <row r="35" spans="1:2" x14ac:dyDescent="0.2">
      <c r="A35" s="9" t="s">
        <v>945</v>
      </c>
      <c r="B35" t="s">
        <v>980</v>
      </c>
    </row>
    <row r="36" spans="1:2" x14ac:dyDescent="0.2">
      <c r="A36" s="9" t="s">
        <v>946</v>
      </c>
      <c r="B36" t="s">
        <v>979</v>
      </c>
    </row>
    <row r="37" spans="1:2" x14ac:dyDescent="0.2">
      <c r="A37" s="9" t="s">
        <v>947</v>
      </c>
      <c r="B37" t="s">
        <v>980</v>
      </c>
    </row>
    <row r="38" spans="1:2" x14ac:dyDescent="0.2">
      <c r="A38" s="9" t="s">
        <v>951</v>
      </c>
      <c r="B38" t="s">
        <v>982</v>
      </c>
    </row>
    <row r="39" spans="1:2" x14ac:dyDescent="0.2">
      <c r="A39" s="9" t="s">
        <v>948</v>
      </c>
      <c r="B39" t="s">
        <v>980</v>
      </c>
    </row>
    <row r="40" spans="1:2" x14ac:dyDescent="0.2">
      <c r="A40" s="9" t="s">
        <v>949</v>
      </c>
      <c r="B40" t="s">
        <v>980</v>
      </c>
    </row>
    <row r="41" spans="1:2" x14ac:dyDescent="0.2">
      <c r="A41" s="9" t="s">
        <v>950</v>
      </c>
      <c r="B41" t="s">
        <v>982</v>
      </c>
    </row>
    <row r="42" spans="1:2" x14ac:dyDescent="0.2">
      <c r="A42" s="9" t="s">
        <v>952</v>
      </c>
      <c r="B42" t="s">
        <v>980</v>
      </c>
    </row>
    <row r="43" spans="1:2" x14ac:dyDescent="0.2">
      <c r="A43" s="9" t="s">
        <v>953</v>
      </c>
      <c r="B43" t="s">
        <v>981</v>
      </c>
    </row>
    <row r="44" spans="1:2" x14ac:dyDescent="0.2">
      <c r="A44" s="9" t="s">
        <v>954</v>
      </c>
      <c r="B44" t="s">
        <v>980</v>
      </c>
    </row>
    <row r="45" spans="1:2" x14ac:dyDescent="0.2">
      <c r="A45" s="9" t="s">
        <v>955</v>
      </c>
      <c r="B45" t="s">
        <v>981</v>
      </c>
    </row>
    <row r="46" spans="1:2" x14ac:dyDescent="0.2">
      <c r="A46" s="9" t="s">
        <v>956</v>
      </c>
      <c r="B46" t="s">
        <v>981</v>
      </c>
    </row>
    <row r="47" spans="1:2" x14ac:dyDescent="0.2">
      <c r="A47" s="9" t="s">
        <v>957</v>
      </c>
      <c r="B47" t="s">
        <v>980</v>
      </c>
    </row>
    <row r="48" spans="1:2" x14ac:dyDescent="0.2">
      <c r="A48" s="9" t="s">
        <v>958</v>
      </c>
      <c r="B48" t="s">
        <v>981</v>
      </c>
    </row>
    <row r="49" spans="1:2" x14ac:dyDescent="0.2">
      <c r="A49" s="9" t="s">
        <v>959</v>
      </c>
      <c r="B49" t="s">
        <v>980</v>
      </c>
    </row>
    <row r="50" spans="1:2" x14ac:dyDescent="0.2">
      <c r="A50" s="9" t="s">
        <v>960</v>
      </c>
      <c r="B50" t="s">
        <v>978</v>
      </c>
    </row>
    <row r="51" spans="1:2" x14ac:dyDescent="0.2">
      <c r="A51" s="9" t="s">
        <v>961</v>
      </c>
      <c r="B51" t="s">
        <v>981</v>
      </c>
    </row>
    <row r="52" spans="1:2" x14ac:dyDescent="0.2">
      <c r="A52" s="9" t="s">
        <v>962</v>
      </c>
      <c r="B52" t="s">
        <v>979</v>
      </c>
    </row>
    <row r="53" spans="1:2" x14ac:dyDescent="0.2">
      <c r="A53" s="9" t="s">
        <v>963</v>
      </c>
      <c r="B53" t="s">
        <v>979</v>
      </c>
    </row>
    <row r="54" spans="1:2" x14ac:dyDescent="0.2">
      <c r="A54" s="9" t="s">
        <v>964</v>
      </c>
      <c r="B54" t="s">
        <v>980</v>
      </c>
    </row>
    <row r="55" spans="1:2" x14ac:dyDescent="0.2">
      <c r="A55" s="9" t="s">
        <v>965</v>
      </c>
      <c r="B55" t="s">
        <v>980</v>
      </c>
    </row>
    <row r="56" spans="1:2" x14ac:dyDescent="0.2">
      <c r="A56" s="9" t="s">
        <v>966</v>
      </c>
      <c r="B56" t="s">
        <v>980</v>
      </c>
    </row>
    <row r="57" spans="1:2" x14ac:dyDescent="0.2">
      <c r="A57" s="9" t="s">
        <v>967</v>
      </c>
      <c r="B57" t="s">
        <v>980</v>
      </c>
    </row>
    <row r="58" spans="1:2" x14ac:dyDescent="0.2">
      <c r="A58" s="9" t="s">
        <v>968</v>
      </c>
      <c r="B58" t="s">
        <v>980</v>
      </c>
    </row>
    <row r="59" spans="1:2" x14ac:dyDescent="0.2">
      <c r="A59" s="9" t="s">
        <v>976</v>
      </c>
      <c r="B59" t="s">
        <v>980</v>
      </c>
    </row>
    <row r="60" spans="1:2" x14ac:dyDescent="0.2">
      <c r="A60" s="9" t="s">
        <v>969</v>
      </c>
      <c r="B60" t="s">
        <v>980</v>
      </c>
    </row>
    <row r="61" spans="1:2" x14ac:dyDescent="0.2">
      <c r="A61" s="9" t="s">
        <v>970</v>
      </c>
      <c r="B61" t="s">
        <v>980</v>
      </c>
    </row>
    <row r="62" spans="1:2" x14ac:dyDescent="0.2">
      <c r="A62" s="9" t="s">
        <v>971</v>
      </c>
      <c r="B62" t="s">
        <v>980</v>
      </c>
    </row>
    <row r="63" spans="1:2" x14ac:dyDescent="0.2">
      <c r="A63" s="9" t="s">
        <v>972</v>
      </c>
      <c r="B63" t="s">
        <v>980</v>
      </c>
    </row>
    <row r="64" spans="1:2" x14ac:dyDescent="0.2">
      <c r="A64" s="9" t="s">
        <v>973</v>
      </c>
      <c r="B64" t="s">
        <v>981</v>
      </c>
    </row>
    <row r="65" spans="1:2" x14ac:dyDescent="0.2">
      <c r="A65" s="9" t="s">
        <v>974</v>
      </c>
      <c r="B65" t="s">
        <v>980</v>
      </c>
    </row>
    <row r="66" spans="1:2" x14ac:dyDescent="0.2">
      <c r="A66" s="9" t="s">
        <v>975</v>
      </c>
      <c r="B66" t="s">
        <v>980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8EB90-50F2-4661-AC96-A5B8F3F9BD7B}">
  <sheetPr>
    <tabColor theme="9" tint="0.59999389629810485"/>
  </sheetPr>
  <dimension ref="A1:F301"/>
  <sheetViews>
    <sheetView workbookViewId="0">
      <selection activeCell="D301" sqref="D301"/>
    </sheetView>
  </sheetViews>
  <sheetFormatPr defaultRowHeight="14.25" x14ac:dyDescent="0.2"/>
  <cols>
    <col min="1" max="1" width="23.875" bestFit="1" customWidth="1"/>
    <col min="2" max="2" width="60.375" bestFit="1" customWidth="1"/>
    <col min="3" max="3" width="24.25" bestFit="1" customWidth="1"/>
    <col min="4" max="4" width="10.875" bestFit="1" customWidth="1"/>
  </cols>
  <sheetData>
    <row r="1" spans="1:6" x14ac:dyDescent="0.2">
      <c r="A1" t="s">
        <v>530</v>
      </c>
      <c r="B1" t="s">
        <v>529</v>
      </c>
      <c r="C1" t="s">
        <v>697</v>
      </c>
      <c r="D1" t="s">
        <v>885</v>
      </c>
      <c r="F1" t="s">
        <v>887</v>
      </c>
    </row>
    <row r="2" spans="1:6" x14ac:dyDescent="0.2">
      <c r="A2" t="str" cm="1">
        <f t="array" aca="1" ref="A2:A301" ca="1">_xlfn.ANCHORARRAY('names and emails gen'!$H$2)</f>
        <v>Alexander Lopez</v>
      </c>
      <c r="B2" t="str" cm="1">
        <f t="array" aca="1" ref="B2:B301" ca="1">_xlfn.ANCHORARRAY('address&amp;company&amp;phone# data gen'!$H$2)</f>
        <v>United States, Illinois, Decatur, Main St, 26, 89400</v>
      </c>
      <c r="C2" t="str" cm="1">
        <f t="array" aca="1" ref="C2:C301" ca="1">_xlfn.ANCHORARRAY('address&amp;company&amp;phone# data gen'!$I$2)</f>
        <v/>
      </c>
      <c r="D2" t="str" cm="1">
        <f t="array" aca="1" ref="D2:D301" ca="1">_xlfn.ANCHORARRAY('address&amp;company&amp;phone# data gen'!$J$2)</f>
        <v>3128413278</v>
      </c>
      <c r="F2" t="str" cm="1">
        <f t="array" aca="1" ref="F2:F301" ca="1">IF(_xlfn.ANCHORARRAY('names and emails gen'!$I$2)&lt;&gt;"",ROW(_xlfn.ANCHORARRAY('names and emails gen'!$I$2)),"")</f>
        <v/>
      </c>
    </row>
    <row r="3" spans="1:6" x14ac:dyDescent="0.2">
      <c r="A3" t="str">
        <f ca="1"/>
        <v>Isabella Harris</v>
      </c>
      <c r="B3" t="str">
        <f ca="1"/>
        <v>United States, Idaho, Kuna, Maple Ave, 132, 65400</v>
      </c>
      <c r="C3" t="str">
        <f ca="1"/>
        <v/>
      </c>
      <c r="D3" t="str">
        <f ca="1"/>
        <v>2088181024</v>
      </c>
      <c r="F3">
        <f ca="1"/>
        <v>3</v>
      </c>
    </row>
    <row r="4" spans="1:6" x14ac:dyDescent="0.2">
      <c r="A4" t="str">
        <f ca="1"/>
        <v>Charlotte Ramirez</v>
      </c>
      <c r="B4" t="str">
        <f ca="1"/>
        <v>United States, Indiana, Anderson, Poplar St, 57, 37463</v>
      </c>
      <c r="C4" t="str">
        <f ca="1"/>
        <v/>
      </c>
      <c r="D4" t="str">
        <f ca="1"/>
        <v>9304668138</v>
      </c>
      <c r="F4">
        <f ca="1"/>
        <v>4</v>
      </c>
    </row>
    <row r="5" spans="1:6" x14ac:dyDescent="0.2">
      <c r="A5" t="str">
        <f ca="1"/>
        <v>Sophia Taylor</v>
      </c>
      <c r="B5" t="str">
        <f ca="1"/>
        <v>United States, California, Stockton, Ridge Rd, 22, 78915</v>
      </c>
      <c r="C5" t="str">
        <f ca="1"/>
        <v>GardenGuild Holdings</v>
      </c>
      <c r="D5" t="str">
        <f ca="1"/>
        <v>6699495681</v>
      </c>
      <c r="F5">
        <f ca="1"/>
        <v>5</v>
      </c>
    </row>
    <row r="6" spans="1:6" x14ac:dyDescent="0.2">
      <c r="A6" t="str">
        <f ca="1"/>
        <v>Michael Anderson</v>
      </c>
      <c r="B6" t="str">
        <f ca="1"/>
        <v>United States, Maine, Westbrook, Central Ave, 45, 29214</v>
      </c>
      <c r="C6" t="str">
        <f ca="1"/>
        <v>NatureNest Creators</v>
      </c>
      <c r="D6" t="str">
        <f ca="1"/>
        <v>2073099463</v>
      </c>
      <c r="F6" t="str">
        <f ca="1"/>
        <v/>
      </c>
    </row>
    <row r="7" spans="1:6" x14ac:dyDescent="0.2">
      <c r="A7" t="str">
        <f ca="1"/>
        <v>Dror Sara Perez</v>
      </c>
      <c r="B7" t="str">
        <f ca="1"/>
        <v>United States, Mississippi, Meridian, Pine St, 133, 10172</v>
      </c>
      <c r="C7" t="str">
        <f ca="1"/>
        <v/>
      </c>
      <c r="D7" t="str">
        <f ca="1"/>
        <v>6620832493</v>
      </c>
      <c r="F7" t="str">
        <f ca="1"/>
        <v/>
      </c>
    </row>
    <row r="8" spans="1:6" x14ac:dyDescent="0.2">
      <c r="A8" t="str">
        <f ca="1"/>
        <v>Logan Brown</v>
      </c>
      <c r="B8" t="str">
        <f ca="1"/>
        <v>United States, Nevada, Winchester, High St, 136, 03248</v>
      </c>
      <c r="C8" t="str">
        <f ca="1"/>
        <v/>
      </c>
      <c r="D8" t="str">
        <f ca="1"/>
        <v>7254553164</v>
      </c>
      <c r="F8" t="str">
        <f ca="1"/>
        <v/>
      </c>
    </row>
    <row r="9" spans="1:6" x14ac:dyDescent="0.2">
      <c r="A9" t="str">
        <f ca="1"/>
        <v>Ava Gonzalez</v>
      </c>
      <c r="B9" t="str">
        <f ca="1"/>
        <v>United States, Missouri, Chesterfield, Jefferson St, 21, 23259</v>
      </c>
      <c r="C9" t="str">
        <f ca="1"/>
        <v/>
      </c>
      <c r="D9" t="str">
        <f ca="1"/>
        <v>3144741165</v>
      </c>
      <c r="F9">
        <f ca="1"/>
        <v>9</v>
      </c>
    </row>
    <row r="10" spans="1:6" x14ac:dyDescent="0.2">
      <c r="A10" t="str">
        <f ca="1"/>
        <v>Dor Cohen</v>
      </c>
      <c r="B10" t="str">
        <f ca="1"/>
        <v>United States, Illinois, Springfield, 1st St, 125, 26434</v>
      </c>
      <c r="C10" t="str">
        <f ca="1"/>
        <v>EdenEcho Developers</v>
      </c>
      <c r="D10" t="str">
        <f ca="1"/>
        <v>7088045718</v>
      </c>
      <c r="F10" t="str">
        <f ca="1"/>
        <v/>
      </c>
    </row>
    <row r="11" spans="1:6" x14ac:dyDescent="0.2">
      <c r="A11" t="str">
        <f ca="1"/>
        <v>Abigail Grace Miller</v>
      </c>
      <c r="B11" t="str">
        <f ca="1"/>
        <v>United States, Maryland, Frederick, Main St, 51, 62248</v>
      </c>
      <c r="C11" t="str">
        <f ca="1"/>
        <v/>
      </c>
      <c r="D11" t="str">
        <f ca="1"/>
        <v>3016316054</v>
      </c>
      <c r="F11">
        <f ca="1"/>
        <v>11</v>
      </c>
    </row>
    <row r="12" spans="1:6" x14ac:dyDescent="0.2">
      <c r="A12" t="str">
        <f ca="1"/>
        <v>Olivia Ramirez</v>
      </c>
      <c r="B12" t="str">
        <f ca="1"/>
        <v>United States, Delaware, Dover, W Main St, 102, 29100</v>
      </c>
      <c r="C12" t="str">
        <f ca="1"/>
        <v/>
      </c>
      <c r="D12" t="str">
        <f ca="1"/>
        <v>3024110350</v>
      </c>
      <c r="F12" t="str">
        <f ca="1"/>
        <v/>
      </c>
    </row>
    <row r="13" spans="1:6" x14ac:dyDescent="0.2">
      <c r="A13" t="str">
        <f ca="1"/>
        <v>Harper Garcia</v>
      </c>
      <c r="B13" t="str">
        <f ca="1"/>
        <v>United States, Maine, Sanford, 3rd Ave, 38, 77259</v>
      </c>
      <c r="C13" t="str">
        <f ca="1"/>
        <v/>
      </c>
      <c r="D13" t="str">
        <f ca="1"/>
        <v>2072737523</v>
      </c>
      <c r="F13" t="str">
        <f ca="1"/>
        <v/>
      </c>
    </row>
    <row r="14" spans="1:6" x14ac:dyDescent="0.2">
      <c r="A14" t="str">
        <f ca="1"/>
        <v>Alexander Rodriguez</v>
      </c>
      <c r="B14" t="str">
        <f ca="1"/>
        <v>United States, Louisiana, Marrero, 1st St, 40, 63588</v>
      </c>
      <c r="C14" t="str">
        <f ca="1"/>
        <v>PetalPro Partners</v>
      </c>
      <c r="D14" t="str">
        <f ca="1"/>
        <v>3187753386</v>
      </c>
      <c r="F14">
        <f ca="1"/>
        <v>14</v>
      </c>
    </row>
    <row r="15" spans="1:6" x14ac:dyDescent="0.2">
      <c r="A15" t="str">
        <f ca="1"/>
        <v>Lucas Wilson</v>
      </c>
      <c r="B15" t="str">
        <f ca="1"/>
        <v>United States, Minnesota, St. Paul, 10th St, 45, 81872</v>
      </c>
      <c r="C15" t="str">
        <f ca="1"/>
        <v/>
      </c>
      <c r="D15" t="str">
        <f ca="1"/>
        <v>2180846505</v>
      </c>
      <c r="F15">
        <f ca="1"/>
        <v>15</v>
      </c>
    </row>
    <row r="16" spans="1:6" x14ac:dyDescent="0.2">
      <c r="A16" t="str">
        <f ca="1"/>
        <v>Olivia Hernandez</v>
      </c>
      <c r="B16" t="str">
        <f ca="1"/>
        <v>United States, Georgia, Valdosta, 1st St, 37, 86658</v>
      </c>
      <c r="C16" t="str">
        <f ca="1"/>
        <v>CanopyCrafters Market</v>
      </c>
      <c r="D16" t="str">
        <f ca="1"/>
        <v>4700585079</v>
      </c>
      <c r="F16" t="str">
        <f ca="1"/>
        <v/>
      </c>
    </row>
    <row r="17" spans="1:6" x14ac:dyDescent="0.2">
      <c r="A17" t="str">
        <f ca="1"/>
        <v>Elijah Martinez</v>
      </c>
      <c r="B17" t="str">
        <f ca="1"/>
        <v>United States, Kansas, Olathe, East St, 110, 35529</v>
      </c>
      <c r="C17" t="str">
        <f ca="1"/>
        <v>BloomWorks Landscaping</v>
      </c>
      <c r="D17" t="str">
        <f ca="1"/>
        <v>7854231422</v>
      </c>
      <c r="F17" t="str">
        <f ca="1"/>
        <v/>
      </c>
    </row>
    <row r="18" spans="1:6" x14ac:dyDescent="0.2">
      <c r="A18" t="str">
        <f ca="1"/>
        <v>Emma Rodriguez</v>
      </c>
      <c r="B18" t="str">
        <f ca="1"/>
        <v>United States, Kentucky, Bowling Green, 2nd Ave, 62, 57666</v>
      </c>
      <c r="C18" t="str">
        <f ca="1"/>
        <v/>
      </c>
      <c r="D18" t="str">
        <f ca="1"/>
        <v>6060339370</v>
      </c>
      <c r="F18">
        <f ca="1"/>
        <v>18</v>
      </c>
    </row>
    <row r="19" spans="1:6" x14ac:dyDescent="0.2">
      <c r="A19" t="str">
        <f ca="1"/>
        <v>Tom Vigdorovitch</v>
      </c>
      <c r="B19" t="str">
        <f ca="1"/>
        <v>United States, Delaware, Bear, Circle Dr, 53, 40311</v>
      </c>
      <c r="C19" t="str">
        <f ca="1"/>
        <v/>
      </c>
      <c r="D19" t="str">
        <f ca="1"/>
        <v>3022725939</v>
      </c>
      <c r="F19">
        <f ca="1"/>
        <v>19</v>
      </c>
    </row>
    <row r="20" spans="1:6" x14ac:dyDescent="0.2">
      <c r="A20" t="str">
        <f ca="1"/>
        <v>Oliver White</v>
      </c>
      <c r="B20" t="str">
        <f ca="1"/>
        <v>United States, Maryland, Silver Spring, S Main St, 66, 77543</v>
      </c>
      <c r="C20" t="str">
        <f ca="1"/>
        <v/>
      </c>
      <c r="D20" t="str">
        <f ca="1"/>
        <v>4103994248</v>
      </c>
      <c r="F20">
        <f ca="1"/>
        <v>20</v>
      </c>
    </row>
    <row r="21" spans="1:6" x14ac:dyDescent="0.2">
      <c r="A21" t="str">
        <f ca="1"/>
        <v>Alexander Miller</v>
      </c>
      <c r="B21" t="str">
        <f ca="1"/>
        <v>United States, Montana, Missoula, 2nd St, 29, 43512</v>
      </c>
      <c r="C21" t="str">
        <f ca="1"/>
        <v/>
      </c>
      <c r="D21" t="str">
        <f ca="1"/>
        <v>4067732049</v>
      </c>
      <c r="F21">
        <f ca="1"/>
        <v>21</v>
      </c>
    </row>
    <row r="22" spans="1:6" x14ac:dyDescent="0.2">
      <c r="A22" t="str">
        <f ca="1"/>
        <v>James Thompson</v>
      </c>
      <c r="B22" t="str">
        <f ca="1"/>
        <v>United States, Iowa, Dubuque, Vine St, 53, 56027</v>
      </c>
      <c r="C22" t="str">
        <f ca="1"/>
        <v/>
      </c>
      <c r="D22" t="str">
        <f ca="1"/>
        <v>7128330248</v>
      </c>
      <c r="F22">
        <f ca="1"/>
        <v>22</v>
      </c>
    </row>
    <row r="23" spans="1:6" x14ac:dyDescent="0.2">
      <c r="A23" t="str">
        <f ca="1"/>
        <v>Lucas Brown</v>
      </c>
      <c r="B23" t="str">
        <f ca="1"/>
        <v>United States, Massachusetts, Lynn, 3rd Ave, 98, 38612</v>
      </c>
      <c r="C23" t="str">
        <f ca="1"/>
        <v>SaplingSynergy Group</v>
      </c>
      <c r="D23" t="str">
        <f ca="1"/>
        <v>7813889814</v>
      </c>
      <c r="F23">
        <f ca="1"/>
        <v>23</v>
      </c>
    </row>
    <row r="24" spans="1:6" x14ac:dyDescent="0.2">
      <c r="A24" t="str">
        <f ca="1"/>
        <v>Jackson Katz</v>
      </c>
      <c r="B24" t="str">
        <f ca="1"/>
        <v>United States, Connecticut, Hartford, 5th St, 122, 07015</v>
      </c>
      <c r="C24" t="str">
        <f ca="1"/>
        <v/>
      </c>
      <c r="D24" t="str">
        <f ca="1"/>
        <v>2038426925</v>
      </c>
      <c r="F24" t="str">
        <f ca="1"/>
        <v/>
      </c>
    </row>
    <row r="25" spans="1:6" x14ac:dyDescent="0.2">
      <c r="A25" t="str">
        <f ca="1"/>
        <v>Jacob Joseph Thomas</v>
      </c>
      <c r="B25" t="str">
        <f ca="1"/>
        <v>United States, Georgia, Valdosta, Franklin St, 136, 70159</v>
      </c>
      <c r="C25" t="str">
        <f ca="1"/>
        <v>CanopyCrafters Market</v>
      </c>
      <c r="D25" t="str">
        <f ca="1"/>
        <v>7063831037</v>
      </c>
      <c r="F25">
        <f ca="1"/>
        <v>25</v>
      </c>
    </row>
    <row r="26" spans="1:6" x14ac:dyDescent="0.2">
      <c r="A26" t="str">
        <f ca="1"/>
        <v>Mason Davis</v>
      </c>
      <c r="B26" t="str">
        <f ca="1"/>
        <v>United States, Idaho, Ammon, Vine St, 40, 92521</v>
      </c>
      <c r="C26" t="str">
        <f ca="1"/>
        <v/>
      </c>
      <c r="D26" t="str">
        <f ca="1"/>
        <v>9867847899</v>
      </c>
      <c r="F26">
        <f ca="1"/>
        <v>26</v>
      </c>
    </row>
    <row r="27" spans="1:6" x14ac:dyDescent="0.2">
      <c r="A27" t="str">
        <f ca="1"/>
        <v>Dror Gonzalez</v>
      </c>
      <c r="B27" t="str">
        <f ca="1"/>
        <v>United States, Minnesota, Rochester, 3rd St, 47, 62426</v>
      </c>
      <c r="C27" t="str">
        <f ca="1"/>
        <v/>
      </c>
      <c r="D27" t="str">
        <f ca="1"/>
        <v>9524386324</v>
      </c>
      <c r="F27">
        <f ca="1"/>
        <v>27</v>
      </c>
    </row>
    <row r="28" spans="1:6" x14ac:dyDescent="0.2">
      <c r="A28" t="str">
        <f ca="1"/>
        <v>Gefen Martinez</v>
      </c>
      <c r="B28" t="str">
        <f ca="1"/>
        <v>United States, Kansas, Garden City, Center St, 97, 14230</v>
      </c>
      <c r="C28" t="str">
        <f ca="1"/>
        <v/>
      </c>
      <c r="D28" t="str">
        <f ca="1"/>
        <v>3163963287</v>
      </c>
      <c r="F28">
        <f ca="1"/>
        <v>28</v>
      </c>
    </row>
    <row r="29" spans="1:6" x14ac:dyDescent="0.2">
      <c r="A29" t="str">
        <f ca="1"/>
        <v>Liam Harris</v>
      </c>
      <c r="B29" t="str">
        <f ca="1"/>
        <v>United States, Hawaii, Waipahu, 2nd Ave, 117, 41766</v>
      </c>
      <c r="C29" t="str">
        <f ca="1"/>
        <v/>
      </c>
      <c r="D29" t="str">
        <f ca="1"/>
        <v>8083694995</v>
      </c>
      <c r="F29">
        <f ca="1"/>
        <v>29</v>
      </c>
    </row>
    <row r="30" spans="1:6" x14ac:dyDescent="0.2">
      <c r="A30" t="str">
        <f ca="1"/>
        <v>Lucas Taylor</v>
      </c>
      <c r="B30" t="str">
        <f ca="1"/>
        <v>United States, Alaska, Wasilla, 3rd Ave, 37, 09037</v>
      </c>
      <c r="C30" t="str">
        <f ca="1"/>
        <v/>
      </c>
      <c r="D30" t="str">
        <f ca="1"/>
        <v>9077665613</v>
      </c>
      <c r="F30">
        <f ca="1"/>
        <v>30</v>
      </c>
    </row>
    <row r="31" spans="1:6" x14ac:dyDescent="0.2">
      <c r="A31" t="str">
        <f ca="1"/>
        <v>Benjamin Lopez</v>
      </c>
      <c r="B31" t="str">
        <f ca="1"/>
        <v>United States, Nevada, Sun Valley, Jackson St, 86, 89912</v>
      </c>
      <c r="C31" t="str">
        <f ca="1"/>
        <v>NectarNetworks Company</v>
      </c>
      <c r="D31" t="str">
        <f ca="1"/>
        <v>7029995846</v>
      </c>
      <c r="F31">
        <f ca="1"/>
        <v>31</v>
      </c>
    </row>
    <row r="32" spans="1:6" x14ac:dyDescent="0.2">
      <c r="A32" t="str">
        <f ca="1"/>
        <v>Noah Martin</v>
      </c>
      <c r="B32" t="str">
        <f ca="1"/>
        <v>United States, Kentucky, Bowling Green, Short St, 43, 08082</v>
      </c>
      <c r="C32" t="str">
        <f ca="1"/>
        <v/>
      </c>
      <c r="D32" t="str">
        <f ca="1"/>
        <v>5024850058</v>
      </c>
      <c r="F32">
        <f ca="1"/>
        <v>32</v>
      </c>
    </row>
    <row r="33" spans="1:6" x14ac:dyDescent="0.2">
      <c r="A33" t="str">
        <f ca="1"/>
        <v>Mason Friedman</v>
      </c>
      <c r="B33" t="str">
        <f ca="1"/>
        <v>United States, Arizona, Avondale, 3rd St, 132, 45609</v>
      </c>
      <c r="C33" t="str">
        <f ca="1"/>
        <v/>
      </c>
      <c r="D33" t="str">
        <f ca="1"/>
        <v>4801764564</v>
      </c>
      <c r="F33">
        <f ca="1"/>
        <v>33</v>
      </c>
    </row>
    <row r="34" spans="1:6" x14ac:dyDescent="0.2">
      <c r="A34" t="str">
        <f ca="1"/>
        <v>Sofia Vigdorovitch</v>
      </c>
      <c r="B34" t="str">
        <f ca="1"/>
        <v>United States, Louisiana, Shreveport, 9th St, 111, 37166</v>
      </c>
      <c r="C34" t="str">
        <f ca="1"/>
        <v/>
      </c>
      <c r="D34" t="str">
        <f ca="1"/>
        <v>3374638352</v>
      </c>
      <c r="F34" t="str">
        <f ca="1"/>
        <v/>
      </c>
    </row>
    <row r="35" spans="1:6" x14ac:dyDescent="0.2">
      <c r="A35" t="str">
        <f ca="1"/>
        <v>Abigail Miller</v>
      </c>
      <c r="B35" t="str">
        <f ca="1"/>
        <v>United States, Illinois, Berwy, Park Ave, 59, 78154</v>
      </c>
      <c r="C35" t="str">
        <f ca="1"/>
        <v>EdenEcho Developers</v>
      </c>
      <c r="D35" t="str">
        <f ca="1"/>
        <v>2249610111</v>
      </c>
      <c r="F35">
        <f ca="1"/>
        <v>35</v>
      </c>
    </row>
    <row r="36" spans="1:6" x14ac:dyDescent="0.2">
      <c r="A36" t="str">
        <f ca="1"/>
        <v>Isabella Levy</v>
      </c>
      <c r="B36" t="str">
        <f ca="1"/>
        <v>United States, California, Long Beach, Hillcrest Dr, 136, 51655</v>
      </c>
      <c r="C36" t="str">
        <f ca="1"/>
        <v>GardenGuild Holdings</v>
      </c>
      <c r="D36" t="str">
        <f ca="1"/>
        <v>6617174620</v>
      </c>
      <c r="F36">
        <f ca="1"/>
        <v>36</v>
      </c>
    </row>
    <row r="37" spans="1:6" x14ac:dyDescent="0.2">
      <c r="A37" t="str">
        <f ca="1"/>
        <v>Amelia Vigdorovitch</v>
      </c>
      <c r="B37" t="str">
        <f ca="1"/>
        <v>United States, Louisiana, New Orleans, Sunset Dr, 96, 30478</v>
      </c>
      <c r="C37" t="str">
        <f ca="1"/>
        <v>FloraFusion Enterprises</v>
      </c>
      <c r="D37" t="str">
        <f ca="1"/>
        <v>5044977801</v>
      </c>
      <c r="F37">
        <f ca="1"/>
        <v>37</v>
      </c>
    </row>
    <row r="38" spans="1:6" x14ac:dyDescent="0.2">
      <c r="A38" t="str">
        <f ca="1"/>
        <v>Mia Friedman</v>
      </c>
      <c r="B38" t="str">
        <f ca="1"/>
        <v>United States, Indiana, Carmel, Sunset Dr, 78, 99470</v>
      </c>
      <c r="C38" t="str">
        <f ca="1"/>
        <v/>
      </c>
      <c r="D38" t="str">
        <f ca="1"/>
        <v>8122288627</v>
      </c>
      <c r="F38">
        <f ca="1"/>
        <v>38</v>
      </c>
    </row>
    <row r="39" spans="1:6" x14ac:dyDescent="0.2">
      <c r="A39" t="str">
        <f ca="1"/>
        <v>Ava Weizman</v>
      </c>
      <c r="B39" t="str">
        <f ca="1"/>
        <v>United States, Georgia, Marietta, Ash St, 127, 01873</v>
      </c>
      <c r="C39" t="str">
        <f ca="1"/>
        <v/>
      </c>
      <c r="D39" t="str">
        <f ca="1"/>
        <v>7622155653</v>
      </c>
      <c r="F39" t="str">
        <f ca="1"/>
        <v/>
      </c>
    </row>
    <row r="40" spans="1:6" x14ac:dyDescent="0.2">
      <c r="A40" t="str">
        <f ca="1"/>
        <v>Tom Thomas</v>
      </c>
      <c r="B40" t="str">
        <f ca="1"/>
        <v>United States, Alabama, Prattville, Ridge Rd, 69, 94970</v>
      </c>
      <c r="C40" t="str">
        <f ca="1"/>
        <v>Verdant Ventures</v>
      </c>
      <c r="D40" t="str">
        <f ca="1"/>
        <v>2515802526</v>
      </c>
      <c r="F40" t="str">
        <f ca="1"/>
        <v/>
      </c>
    </row>
    <row r="41" spans="1:6" x14ac:dyDescent="0.2">
      <c r="A41" t="str">
        <f ca="1"/>
        <v>Olivia Danilov</v>
      </c>
      <c r="B41" t="str">
        <f ca="1"/>
        <v>United States, Colorado, Denver, E Main St, 5, 04200</v>
      </c>
      <c r="C41" t="str">
        <f ca="1"/>
        <v/>
      </c>
      <c r="D41" t="str">
        <f ca="1"/>
        <v>7190402053</v>
      </c>
      <c r="F41">
        <f ca="1"/>
        <v>41</v>
      </c>
    </row>
    <row r="42" spans="1:6" x14ac:dyDescent="0.2">
      <c r="A42" t="str">
        <f ca="1"/>
        <v>Abigail Jackson</v>
      </c>
      <c r="B42" t="str">
        <f ca="1"/>
        <v>United States, Maine, Orono, Oak St, 8, 56572</v>
      </c>
      <c r="C42" t="str">
        <f ca="1"/>
        <v>NatureNest Creators</v>
      </c>
      <c r="D42" t="str">
        <f ca="1"/>
        <v>2079503134</v>
      </c>
      <c r="F42" t="str">
        <f ca="1"/>
        <v/>
      </c>
    </row>
    <row r="43" spans="1:6" x14ac:dyDescent="0.2">
      <c r="A43" t="str">
        <f ca="1"/>
        <v>Mia Sanchez</v>
      </c>
      <c r="B43" t="str">
        <f ca="1"/>
        <v>United States, Nevada, Pahrump, Willow St, 108, 57591</v>
      </c>
      <c r="C43" t="str">
        <f ca="1"/>
        <v>NectarNetworks Company</v>
      </c>
      <c r="D43" t="str">
        <f ca="1"/>
        <v>7754626991</v>
      </c>
      <c r="F43">
        <f ca="1"/>
        <v>43</v>
      </c>
    </row>
    <row r="44" spans="1:6" x14ac:dyDescent="0.2">
      <c r="A44" t="str">
        <f ca="1"/>
        <v>Harper Gonzalez</v>
      </c>
      <c r="B44" t="str">
        <f ca="1"/>
        <v>United States, Arizona, Scottsdale, Jefferson St, 39, 12864</v>
      </c>
      <c r="C44" t="str">
        <f ca="1"/>
        <v/>
      </c>
      <c r="D44" t="str">
        <f ca="1"/>
        <v>5208389550</v>
      </c>
      <c r="F44" t="str">
        <f ca="1"/>
        <v/>
      </c>
    </row>
    <row r="45" spans="1:6" x14ac:dyDescent="0.2">
      <c r="A45" t="str">
        <f ca="1"/>
        <v>Ori Lee</v>
      </c>
      <c r="B45" t="str">
        <f ca="1"/>
        <v>United States, Maine, Waterville, Shady Ln, 119, 13986</v>
      </c>
      <c r="C45" t="str">
        <f ca="1"/>
        <v>NatureNest Creators</v>
      </c>
      <c r="D45" t="str">
        <f ca="1"/>
        <v>2073513180</v>
      </c>
      <c r="F45">
        <f ca="1"/>
        <v>45</v>
      </c>
    </row>
    <row r="46" spans="1:6" x14ac:dyDescent="0.2">
      <c r="A46" t="str">
        <f ca="1"/>
        <v>Tom Jones</v>
      </c>
      <c r="B46" t="str">
        <f ca="1"/>
        <v>United States, Kansas, Overland Park, 3rd Ave, 44, 25911</v>
      </c>
      <c r="C46" t="str">
        <f ca="1"/>
        <v/>
      </c>
      <c r="D46" t="str">
        <f ca="1"/>
        <v>9131741998</v>
      </c>
      <c r="F46" t="str">
        <f ca="1"/>
        <v/>
      </c>
    </row>
    <row r="47" spans="1:6" x14ac:dyDescent="0.2">
      <c r="A47" t="str">
        <f ca="1"/>
        <v>Julie Garcia</v>
      </c>
      <c r="B47" t="str">
        <f ca="1"/>
        <v>United States, Hawaii, Hilo, Main St, 1, 29010</v>
      </c>
      <c r="C47" t="str">
        <f ca="1"/>
        <v/>
      </c>
      <c r="D47" t="str">
        <f ca="1"/>
        <v>8084173828</v>
      </c>
      <c r="F47" t="str">
        <f ca="1"/>
        <v/>
      </c>
    </row>
    <row r="48" spans="1:6" x14ac:dyDescent="0.2">
      <c r="A48" t="str">
        <f ca="1"/>
        <v>Jackson Sara White</v>
      </c>
      <c r="B48" t="str">
        <f ca="1"/>
        <v>United States, Mississippi, Meridian, East St, 108, 30948</v>
      </c>
      <c r="C48" t="str">
        <f ca="1"/>
        <v/>
      </c>
      <c r="D48" t="str">
        <f ca="1"/>
        <v>6626751659</v>
      </c>
      <c r="F48">
        <f ca="1"/>
        <v>48</v>
      </c>
    </row>
    <row r="49" spans="1:6" x14ac:dyDescent="0.2">
      <c r="A49" t="str">
        <f ca="1"/>
        <v>Ofek Cohen</v>
      </c>
      <c r="B49" t="str">
        <f ca="1"/>
        <v>United States, Kansas, Lawrence, 6th St, 80, 05994</v>
      </c>
      <c r="C49" t="str">
        <f ca="1"/>
        <v/>
      </c>
      <c r="D49" t="str">
        <f ca="1"/>
        <v>6201322370</v>
      </c>
      <c r="F49">
        <f ca="1"/>
        <v>49</v>
      </c>
    </row>
    <row r="50" spans="1:6" x14ac:dyDescent="0.2">
      <c r="A50" t="str">
        <f ca="1"/>
        <v>Abigail Smith</v>
      </c>
      <c r="B50" t="str">
        <f ca="1"/>
        <v>United States, Montana, Bozeman, 2nd St, 65, 24168</v>
      </c>
      <c r="C50" t="str">
        <f ca="1"/>
        <v/>
      </c>
      <c r="D50" t="str">
        <f ca="1"/>
        <v>4069658536</v>
      </c>
      <c r="F50" t="str">
        <f ca="1"/>
        <v/>
      </c>
    </row>
    <row r="51" spans="1:6" x14ac:dyDescent="0.2">
      <c r="A51" t="str">
        <f ca="1"/>
        <v>Alexander Dahan</v>
      </c>
      <c r="B51" t="str">
        <f ca="1"/>
        <v>United States, Massachusetts, Somerville, Short St, 126, 40421</v>
      </c>
      <c r="C51" t="str">
        <f ca="1"/>
        <v>SaplingSynergy Group</v>
      </c>
      <c r="D51" t="str">
        <f ca="1"/>
        <v>6176291922</v>
      </c>
      <c r="F51" t="str">
        <f ca="1"/>
        <v/>
      </c>
    </row>
    <row r="52" spans="1:6" x14ac:dyDescent="0.2">
      <c r="A52" t="str">
        <f ca="1"/>
        <v>Liam Garcia</v>
      </c>
      <c r="B52" t="str">
        <f ca="1"/>
        <v>United States, Maine, Presque Isle, County Line Rd, 20, 40942</v>
      </c>
      <c r="C52" t="str">
        <f ca="1"/>
        <v/>
      </c>
      <c r="D52" t="str">
        <f ca="1"/>
        <v>2071552517</v>
      </c>
      <c r="F52">
        <f ca="1"/>
        <v>52</v>
      </c>
    </row>
    <row r="53" spans="1:6" x14ac:dyDescent="0.2">
      <c r="A53" t="str">
        <f ca="1"/>
        <v>Sofia Taylor</v>
      </c>
      <c r="B53" t="str">
        <f ca="1"/>
        <v>United States, Nebraska, Columbus, Lakeview Dr, 39, 37682</v>
      </c>
      <c r="C53" t="str">
        <f ca="1"/>
        <v/>
      </c>
      <c r="D53" t="str">
        <f ca="1"/>
        <v>4029515192</v>
      </c>
      <c r="F53" t="str">
        <f ca="1"/>
        <v/>
      </c>
    </row>
    <row r="54" spans="1:6" x14ac:dyDescent="0.2">
      <c r="A54" t="str">
        <f ca="1"/>
        <v>Tom Danilov</v>
      </c>
      <c r="B54" t="str">
        <f ca="1"/>
        <v>United States, Arkansas, Conway, Park Ave, 126, 90755</v>
      </c>
      <c r="C54" t="str">
        <f ca="1"/>
        <v/>
      </c>
      <c r="D54" t="str">
        <f ca="1"/>
        <v>8703941557</v>
      </c>
      <c r="F54" t="str">
        <f ca="1"/>
        <v/>
      </c>
    </row>
    <row r="55" spans="1:6" x14ac:dyDescent="0.2">
      <c r="A55" t="str">
        <f ca="1"/>
        <v>Julie Thompson</v>
      </c>
      <c r="B55" t="str">
        <f ca="1"/>
        <v>United States, Colorado, Pueblo, Ash St, 11, 48371</v>
      </c>
      <c r="C55" t="str">
        <f ca="1"/>
        <v/>
      </c>
      <c r="D55" t="str">
        <f ca="1"/>
        <v>7201096231</v>
      </c>
      <c r="F55">
        <f ca="1"/>
        <v>55</v>
      </c>
    </row>
    <row r="56" spans="1:6" x14ac:dyDescent="0.2">
      <c r="A56" t="str">
        <f ca="1"/>
        <v>Ava Garcia</v>
      </c>
      <c r="B56" t="str">
        <f ca="1"/>
        <v>United States, Nebraska, La Vista, N Main St, 113, 56995</v>
      </c>
      <c r="C56" t="str">
        <f ca="1"/>
        <v/>
      </c>
      <c r="D56" t="str">
        <f ca="1"/>
        <v>4020187983</v>
      </c>
      <c r="F56" t="str">
        <f ca="1"/>
        <v/>
      </c>
    </row>
    <row r="57" spans="1:6" x14ac:dyDescent="0.2">
      <c r="A57" t="str">
        <f ca="1"/>
        <v>Emily Sanchez</v>
      </c>
      <c r="B57" t="str">
        <f ca="1"/>
        <v>United States, Connecticut, Stamford, Mill St, 25, 48998</v>
      </c>
      <c r="C57" t="str">
        <f ca="1"/>
        <v/>
      </c>
      <c r="D57" t="str">
        <f ca="1"/>
        <v>8609732363</v>
      </c>
      <c r="F57" t="str">
        <f ca="1"/>
        <v/>
      </c>
    </row>
    <row r="58" spans="1:6" x14ac:dyDescent="0.2">
      <c r="A58" t="str">
        <f ca="1"/>
        <v>Logan Taylor</v>
      </c>
      <c r="B58" t="str">
        <f ca="1"/>
        <v>United States, Nebraska, Columbus, Mill St, 61, 61692</v>
      </c>
      <c r="C58" t="str">
        <f ca="1"/>
        <v/>
      </c>
      <c r="D58" t="str">
        <f ca="1"/>
        <v>4023271296</v>
      </c>
      <c r="F58" t="str">
        <f ca="1"/>
        <v/>
      </c>
    </row>
    <row r="59" spans="1:6" x14ac:dyDescent="0.2">
      <c r="A59" t="str">
        <f ca="1"/>
        <v>Avery Gonzalez</v>
      </c>
      <c r="B59" t="str">
        <f ca="1"/>
        <v>United States, Minnesota, Rochester, Ash St, 106, 50071</v>
      </c>
      <c r="C59" t="str">
        <f ca="1"/>
        <v/>
      </c>
      <c r="D59" t="str">
        <f ca="1"/>
        <v>2184579434</v>
      </c>
      <c r="F59" t="str">
        <f ca="1"/>
        <v/>
      </c>
    </row>
    <row r="60" spans="1:6" x14ac:dyDescent="0.2">
      <c r="A60" t="str">
        <f ca="1"/>
        <v>Evelyn Wilson</v>
      </c>
      <c r="B60" t="str">
        <f ca="1"/>
        <v>United States, Massachusetts, Quincy, 9th St, 86, 07725</v>
      </c>
      <c r="C60" t="str">
        <f ca="1"/>
        <v>VistaVineyard Planners</v>
      </c>
      <c r="D60" t="str">
        <f ca="1"/>
        <v>3394119869</v>
      </c>
      <c r="F60" t="str">
        <f ca="1"/>
        <v/>
      </c>
    </row>
    <row r="61" spans="1:6" x14ac:dyDescent="0.2">
      <c r="A61" t="str">
        <f ca="1"/>
        <v>Mia Smith</v>
      </c>
      <c r="B61" t="str">
        <f ca="1"/>
        <v>United States, Mississippi, Meridian, Spruce St, 102, 82306</v>
      </c>
      <c r="C61" t="str">
        <f ca="1"/>
        <v>TerraTrove Traders</v>
      </c>
      <c r="D61" t="str">
        <f ca="1"/>
        <v>6621182028</v>
      </c>
      <c r="F61" t="str">
        <f ca="1"/>
        <v/>
      </c>
    </row>
    <row r="62" spans="1:6" x14ac:dyDescent="0.2">
      <c r="A62" t="str">
        <f ca="1"/>
        <v>Evelyn Jackson</v>
      </c>
      <c r="B62" t="str">
        <f ca="1"/>
        <v>United States, Hawaii, Pearl City, South St, 110, 32763</v>
      </c>
      <c r="C62" t="str">
        <f ca="1"/>
        <v/>
      </c>
      <c r="D62" t="str">
        <f ca="1"/>
        <v>8083913744</v>
      </c>
      <c r="F62">
        <f ca="1"/>
        <v>62</v>
      </c>
    </row>
    <row r="63" spans="1:6" x14ac:dyDescent="0.2">
      <c r="A63" t="str">
        <f ca="1"/>
        <v>Madison Ann Lopez</v>
      </c>
      <c r="B63" t="str">
        <f ca="1"/>
        <v>United States, Delaware, Pike Creek Valley, 2nd St, 12, 01242</v>
      </c>
      <c r="C63" t="str">
        <f ca="1"/>
        <v>RootedRealms Co.</v>
      </c>
      <c r="D63" t="str">
        <f ca="1"/>
        <v>3025690280</v>
      </c>
      <c r="F63" t="str">
        <f ca="1"/>
        <v/>
      </c>
    </row>
    <row r="64" spans="1:6" x14ac:dyDescent="0.2">
      <c r="A64" t="str">
        <f ca="1"/>
        <v>Lucas Sara Dahan</v>
      </c>
      <c r="B64" t="str">
        <f ca="1"/>
        <v>United States, California, Irvine, Circle Dr, 113, 51505</v>
      </c>
      <c r="C64" t="str">
        <f ca="1"/>
        <v>GardenGuild Holdings</v>
      </c>
      <c r="D64" t="str">
        <f ca="1"/>
        <v>6618627454</v>
      </c>
      <c r="F64">
        <f ca="1"/>
        <v>64</v>
      </c>
    </row>
    <row r="65" spans="1:6" x14ac:dyDescent="0.2">
      <c r="A65" t="str">
        <f ca="1"/>
        <v>Alexander Davis</v>
      </c>
      <c r="B65" t="str">
        <f ca="1"/>
        <v>United States, Iowa, Sioux City, River Rd, 61, 60631</v>
      </c>
      <c r="C65" t="str">
        <f ca="1"/>
        <v/>
      </c>
      <c r="D65" t="str">
        <f ca="1"/>
        <v>7123126297</v>
      </c>
      <c r="F65">
        <f ca="1"/>
        <v>65</v>
      </c>
    </row>
    <row r="66" spans="1:6" x14ac:dyDescent="0.2">
      <c r="A66" t="str">
        <f ca="1"/>
        <v>James Gonzalez</v>
      </c>
      <c r="B66" t="str">
        <f ca="1"/>
        <v>United States, Mississippi, Greenville, Spring St, 83, 41033</v>
      </c>
      <c r="C66" t="str">
        <f ca="1"/>
        <v>TerraTrove Traders</v>
      </c>
      <c r="D66" t="str">
        <f ca="1"/>
        <v>6013506831</v>
      </c>
      <c r="F66">
        <f ca="1"/>
        <v>66</v>
      </c>
    </row>
    <row r="67" spans="1:6" x14ac:dyDescent="0.2">
      <c r="A67" t="str">
        <f ca="1"/>
        <v>Evelyn Sanchez</v>
      </c>
      <c r="B67" t="str">
        <f ca="1"/>
        <v>United States, Idaho, Ammon, Meadow Ln, 124, 20414</v>
      </c>
      <c r="C67" t="str">
        <f ca="1"/>
        <v/>
      </c>
      <c r="D67" t="str">
        <f ca="1"/>
        <v>2086581017</v>
      </c>
      <c r="F67">
        <f ca="1"/>
        <v>67</v>
      </c>
    </row>
    <row r="68" spans="1:6" x14ac:dyDescent="0.2">
      <c r="A68" t="str">
        <f ca="1"/>
        <v>Dor Thomas</v>
      </c>
      <c r="B68" t="str">
        <f ca="1"/>
        <v>United States, Alaska, Badger, Park Ave, 53, 57785</v>
      </c>
      <c r="C68" t="str">
        <f ca="1"/>
        <v>EcoGrove Developments</v>
      </c>
      <c r="D68" t="str">
        <f ca="1"/>
        <v>9077981525</v>
      </c>
      <c r="F68">
        <f ca="1"/>
        <v>68</v>
      </c>
    </row>
    <row r="69" spans="1:6" x14ac:dyDescent="0.2">
      <c r="A69" t="str">
        <f ca="1"/>
        <v>Avery Harris</v>
      </c>
      <c r="B69" t="str">
        <f ca="1"/>
        <v>United States, California, Long Beach, S Main St, 85, 79116</v>
      </c>
      <c r="C69" t="str">
        <f ca="1"/>
        <v/>
      </c>
      <c r="D69" t="str">
        <f ca="1"/>
        <v>4155737371</v>
      </c>
      <c r="F69">
        <f ca="1"/>
        <v>69</v>
      </c>
    </row>
    <row r="70" spans="1:6" x14ac:dyDescent="0.2">
      <c r="A70" t="str">
        <f ca="1"/>
        <v>Michael Danilov</v>
      </c>
      <c r="B70" t="str">
        <f ca="1"/>
        <v>United States, California, Los Angeles, Oak St, 46, 20745</v>
      </c>
      <c r="C70" t="str">
        <f ca="1"/>
        <v/>
      </c>
      <c r="D70" t="str">
        <f ca="1"/>
        <v>4422892878</v>
      </c>
      <c r="F70">
        <f ca="1"/>
        <v>70</v>
      </c>
    </row>
    <row r="71" spans="1:6" x14ac:dyDescent="0.2">
      <c r="A71" t="str">
        <f ca="1"/>
        <v>Evelyn Hernandez</v>
      </c>
      <c r="B71" t="str">
        <f ca="1"/>
        <v>United States, California, Riverside, Lakeview Dr, 131, 65245</v>
      </c>
      <c r="C71" t="str">
        <f ca="1"/>
        <v/>
      </c>
      <c r="D71" t="str">
        <f ca="1"/>
        <v>8057083477</v>
      </c>
      <c r="F71">
        <f ca="1"/>
        <v>71</v>
      </c>
    </row>
    <row r="72" spans="1:6" x14ac:dyDescent="0.2">
      <c r="A72" t="str">
        <f ca="1"/>
        <v>Elijah Lewis</v>
      </c>
      <c r="B72" t="str">
        <f ca="1"/>
        <v>United States, Minnesota, Brooklyn Park, Highland Ave, 100, 64633</v>
      </c>
      <c r="C72" t="str">
        <f ca="1"/>
        <v/>
      </c>
      <c r="D72" t="str">
        <f ca="1"/>
        <v>6518157770</v>
      </c>
      <c r="F72">
        <f ca="1"/>
        <v>72</v>
      </c>
    </row>
    <row r="73" spans="1:6" x14ac:dyDescent="0.2">
      <c r="A73" t="str">
        <f ca="1"/>
        <v>Evelyn Joseph Hernandez</v>
      </c>
      <c r="B73" t="str">
        <f ca="1"/>
        <v>United States, Indiana, Fishers, School St, 114, 26270</v>
      </c>
      <c r="C73" t="str">
        <f ca="1"/>
        <v>OrchardOrigin Outfitters</v>
      </c>
      <c r="D73" t="str">
        <f ca="1"/>
        <v>7655818619</v>
      </c>
      <c r="F73">
        <f ca="1"/>
        <v>73</v>
      </c>
    </row>
    <row r="74" spans="1:6" x14ac:dyDescent="0.2">
      <c r="A74" t="str">
        <f ca="1"/>
        <v>Mia Katz</v>
      </c>
      <c r="B74" t="str">
        <f ca="1"/>
        <v>United States, Nevada, Sun Valley, Elm St, 24, 90548</v>
      </c>
      <c r="C74" t="str">
        <f ca="1"/>
        <v>NectarNetworks Company</v>
      </c>
      <c r="D74" t="str">
        <f ca="1"/>
        <v>7257519822</v>
      </c>
      <c r="F74">
        <f ca="1"/>
        <v>74</v>
      </c>
    </row>
    <row r="75" spans="1:6" x14ac:dyDescent="0.2">
      <c r="A75" t="str">
        <f ca="1"/>
        <v>Sofia Danilov</v>
      </c>
      <c r="B75" t="str">
        <f ca="1"/>
        <v>United States, Delaware, Wilmington, 3rd St, 13, 72236</v>
      </c>
      <c r="C75" t="str">
        <f ca="1"/>
        <v>RootedRealms Co.</v>
      </c>
      <c r="D75" t="str">
        <f ca="1"/>
        <v>3025785773</v>
      </c>
      <c r="F75">
        <f ca="1"/>
        <v>75</v>
      </c>
    </row>
    <row r="76" spans="1:6" x14ac:dyDescent="0.2">
      <c r="A76" t="str">
        <f ca="1"/>
        <v>Mia Robinson</v>
      </c>
      <c r="B76" t="str">
        <f ca="1"/>
        <v>United States, Maryland, Baltimore, Willow St, 37, 86555</v>
      </c>
      <c r="C76" t="str">
        <f ca="1"/>
        <v/>
      </c>
      <c r="D76" t="str">
        <f ca="1"/>
        <v>2401024247</v>
      </c>
      <c r="F76" t="str">
        <f ca="1"/>
        <v/>
      </c>
    </row>
    <row r="77" spans="1:6" x14ac:dyDescent="0.2">
      <c r="A77" t="str">
        <f ca="1"/>
        <v>Lucas Geva</v>
      </c>
      <c r="B77" t="str">
        <f ca="1"/>
        <v>United States, Kansas, Wichita, Locust St, 121, 88145</v>
      </c>
      <c r="C77" t="str">
        <f ca="1"/>
        <v>BloomWorks Landscaping</v>
      </c>
      <c r="D77" t="str">
        <f ca="1"/>
        <v>9137182087</v>
      </c>
      <c r="F77">
        <f ca="1"/>
        <v>77</v>
      </c>
    </row>
    <row r="78" spans="1:6" x14ac:dyDescent="0.2">
      <c r="A78" t="str">
        <f ca="1"/>
        <v>Ethan Martinez</v>
      </c>
      <c r="B78" t="str">
        <f ca="1"/>
        <v>United States, Mississippi, Tupelo, 3rd St, 85, 74195</v>
      </c>
      <c r="C78" t="str">
        <f ca="1"/>
        <v/>
      </c>
      <c r="D78" t="str">
        <f ca="1"/>
        <v>2281618537</v>
      </c>
      <c r="F78">
        <f ca="1"/>
        <v>78</v>
      </c>
    </row>
    <row r="79" spans="1:6" x14ac:dyDescent="0.2">
      <c r="A79" t="str">
        <f ca="1"/>
        <v>Benjamin Lopez</v>
      </c>
      <c r="B79" t="str">
        <f ca="1"/>
        <v>United States, Mississippi, Meridian, Main St, 42, 19036</v>
      </c>
      <c r="C79" t="str">
        <f ca="1"/>
        <v/>
      </c>
      <c r="D79" t="str">
        <f ca="1"/>
        <v>6016463242</v>
      </c>
      <c r="F79" t="str">
        <f ca="1"/>
        <v/>
      </c>
    </row>
    <row r="80" spans="1:6" x14ac:dyDescent="0.2">
      <c r="A80" t="str">
        <f ca="1"/>
        <v>Sophia Smith</v>
      </c>
      <c r="B80" t="str">
        <f ca="1"/>
        <v>United States, Mississippi, Tupelo, Maple St, 57, 25847</v>
      </c>
      <c r="C80" t="str">
        <f ca="1"/>
        <v>TerraTrove Traders</v>
      </c>
      <c r="D80" t="str">
        <f ca="1"/>
        <v>6621234148</v>
      </c>
      <c r="F80">
        <f ca="1"/>
        <v>80</v>
      </c>
    </row>
    <row r="81" spans="1:6" x14ac:dyDescent="0.2">
      <c r="A81" t="str">
        <f ca="1"/>
        <v>Julie Rose Jones</v>
      </c>
      <c r="B81" t="str">
        <f ca="1"/>
        <v>United States, Arizona, Glendale, Jackson St, 54, 65259</v>
      </c>
      <c r="C81" t="str">
        <f ca="1"/>
        <v/>
      </c>
      <c r="D81" t="str">
        <f ca="1"/>
        <v>4806291023</v>
      </c>
      <c r="F81">
        <f ca="1"/>
        <v>81</v>
      </c>
    </row>
    <row r="82" spans="1:6" x14ac:dyDescent="0.2">
      <c r="A82" t="str">
        <f ca="1"/>
        <v>Isabella Hernandez</v>
      </c>
      <c r="B82" t="str">
        <f ca="1"/>
        <v>United States, Missouri, Independence, East St, 97, 90216</v>
      </c>
      <c r="C82" t="str">
        <f ca="1"/>
        <v/>
      </c>
      <c r="D82" t="str">
        <f ca="1"/>
        <v>4174761682</v>
      </c>
      <c r="F82" t="str">
        <f ca="1"/>
        <v/>
      </c>
    </row>
    <row r="83" spans="1:6" x14ac:dyDescent="0.2">
      <c r="A83" t="str">
        <f ca="1"/>
        <v>Ethan Cohen</v>
      </c>
      <c r="B83" t="str">
        <f ca="1"/>
        <v>United States, Indiana, Kokomo, Spruce St, 10, 43519</v>
      </c>
      <c r="C83" t="str">
        <f ca="1"/>
        <v>BudBounty Business</v>
      </c>
      <c r="D83" t="str">
        <f ca="1"/>
        <v>8123075930</v>
      </c>
      <c r="F83">
        <f ca="1"/>
        <v>83</v>
      </c>
    </row>
    <row r="84" spans="1:6" x14ac:dyDescent="0.2">
      <c r="A84" t="str">
        <f ca="1"/>
        <v>Sophia Charles Weizman</v>
      </c>
      <c r="B84" t="str">
        <f ca="1"/>
        <v>United States, Missouri, St. Charles, E Main St, 135, 84997</v>
      </c>
      <c r="C84" t="str">
        <f ca="1"/>
        <v/>
      </c>
      <c r="D84" t="str">
        <f ca="1"/>
        <v>4170887125</v>
      </c>
      <c r="F84" t="str">
        <f ca="1"/>
        <v/>
      </c>
    </row>
    <row r="85" spans="1:6" x14ac:dyDescent="0.2">
      <c r="A85" t="str">
        <f ca="1"/>
        <v>Emily Garcia</v>
      </c>
      <c r="B85" t="str">
        <f ca="1"/>
        <v>United States, Connecticut, Danbury, 1st Ave, 132, 65095</v>
      </c>
      <c r="C85" t="str">
        <f ca="1"/>
        <v/>
      </c>
      <c r="D85" t="str">
        <f ca="1"/>
        <v>4758001053</v>
      </c>
      <c r="F85">
        <f ca="1"/>
        <v>85</v>
      </c>
    </row>
    <row r="86" spans="1:6" x14ac:dyDescent="0.2">
      <c r="A86" t="str">
        <f ca="1"/>
        <v>Emily Martin</v>
      </c>
      <c r="B86" t="str">
        <f ca="1"/>
        <v>United States, Georgia, Savannah, Shady Ln, 104, 43363</v>
      </c>
      <c r="C86" t="str">
        <f ca="1"/>
        <v>CanopyCrafters Market</v>
      </c>
      <c r="D86" t="str">
        <f ca="1"/>
        <v>2291186477</v>
      </c>
      <c r="F86" t="str">
        <f ca="1"/>
        <v/>
      </c>
    </row>
    <row r="87" spans="1:6" x14ac:dyDescent="0.2">
      <c r="A87" t="str">
        <f ca="1"/>
        <v>Alexander Lewis</v>
      </c>
      <c r="B87" t="str">
        <f ca="1"/>
        <v>United States, Louisiana, Monroe, Main St, 13, 02470</v>
      </c>
      <c r="C87" t="str">
        <f ca="1"/>
        <v/>
      </c>
      <c r="D87" t="str">
        <f ca="1"/>
        <v>3189477753</v>
      </c>
      <c r="F87">
        <f ca="1"/>
        <v>87</v>
      </c>
    </row>
    <row r="88" spans="1:6" x14ac:dyDescent="0.2">
      <c r="A88" t="str">
        <f ca="1"/>
        <v>Evelyn Elizabeth Ramirez</v>
      </c>
      <c r="B88" t="str">
        <f ca="1"/>
        <v>United States, Delaware, Glasgow, Church St, 115, 04320</v>
      </c>
      <c r="C88" t="str">
        <f ca="1"/>
        <v>RootedRealms Co.</v>
      </c>
      <c r="D88" t="str">
        <f ca="1"/>
        <v>3026497517</v>
      </c>
      <c r="F88">
        <f ca="1"/>
        <v>88</v>
      </c>
    </row>
    <row r="89" spans="1:6" x14ac:dyDescent="0.2">
      <c r="A89" t="str">
        <f ca="1"/>
        <v>Oren Davis</v>
      </c>
      <c r="B89" t="str">
        <f ca="1"/>
        <v>United States, Illinois, Joliet, 6th St, 24, 99068</v>
      </c>
      <c r="C89" t="str">
        <f ca="1"/>
        <v/>
      </c>
      <c r="D89" t="str">
        <f ca="1"/>
        <v>8476304318</v>
      </c>
      <c r="F89" t="str">
        <f ca="1"/>
        <v/>
      </c>
    </row>
    <row r="90" spans="1:6" x14ac:dyDescent="0.2">
      <c r="A90" t="str">
        <f ca="1"/>
        <v>Amelia Geva</v>
      </c>
      <c r="B90" t="str">
        <f ca="1"/>
        <v>United States, Arkansas, Little Rock, High St, 64, 64133</v>
      </c>
      <c r="C90" t="str">
        <f ca="1"/>
        <v/>
      </c>
      <c r="D90" t="str">
        <f ca="1"/>
        <v>5016049725</v>
      </c>
      <c r="F90">
        <f ca="1"/>
        <v>90</v>
      </c>
    </row>
    <row r="91" spans="1:6" x14ac:dyDescent="0.2">
      <c r="A91" t="str">
        <f ca="1"/>
        <v>Avery Smith</v>
      </c>
      <c r="B91" t="str">
        <f ca="1"/>
        <v>United States, Illinois, Champaign, 6th St, 109, 64132</v>
      </c>
      <c r="C91" t="str">
        <f ca="1"/>
        <v>EdenEcho Developers</v>
      </c>
      <c r="D91" t="str">
        <f ca="1"/>
        <v>2244753894</v>
      </c>
      <c r="F91" t="str">
        <f ca="1"/>
        <v/>
      </c>
    </row>
    <row r="92" spans="1:6" x14ac:dyDescent="0.2">
      <c r="A92" t="str">
        <f ca="1"/>
        <v>Sofia Geva</v>
      </c>
      <c r="B92" t="str">
        <f ca="1"/>
        <v>United States, Maine, Waterville, Walnut St, 34, 45372</v>
      </c>
      <c r="C92" t="str">
        <f ca="1"/>
        <v/>
      </c>
      <c r="D92" t="str">
        <f ca="1"/>
        <v>2073856481</v>
      </c>
      <c r="F92" t="str">
        <f ca="1"/>
        <v/>
      </c>
    </row>
    <row r="93" spans="1:6" x14ac:dyDescent="0.2">
      <c r="A93" t="str">
        <f ca="1"/>
        <v>Elijah Miller</v>
      </c>
      <c r="B93" t="str">
        <f ca="1"/>
        <v>United States, Minnesota, Woodbury, Ridge Rd, 118, 63329</v>
      </c>
      <c r="C93" t="str">
        <f ca="1"/>
        <v/>
      </c>
      <c r="D93" t="str">
        <f ca="1"/>
        <v>6511847843</v>
      </c>
      <c r="F93" t="str">
        <f ca="1"/>
        <v/>
      </c>
    </row>
    <row r="94" spans="1:6" x14ac:dyDescent="0.2">
      <c r="A94" t="str">
        <f ca="1"/>
        <v>Sophia James Katz</v>
      </c>
      <c r="B94" t="str">
        <f ca="1"/>
        <v>United States, Delaware, Brookside, Airport Rd, 31, 84098</v>
      </c>
      <c r="C94" t="str">
        <f ca="1"/>
        <v>ArborArchitects Ltd.</v>
      </c>
      <c r="D94" t="str">
        <f ca="1"/>
        <v>3021546527</v>
      </c>
      <c r="F94">
        <f ca="1"/>
        <v>94</v>
      </c>
    </row>
    <row r="95" spans="1:6" x14ac:dyDescent="0.2">
      <c r="A95" t="str">
        <f ca="1"/>
        <v>Michael Sanchez</v>
      </c>
      <c r="B95" t="str">
        <f ca="1"/>
        <v>United States, Indiana, South Bend, Shady Ln, 28, 10996</v>
      </c>
      <c r="C95" t="str">
        <f ca="1"/>
        <v/>
      </c>
      <c r="D95" t="str">
        <f ca="1"/>
        <v>9306054965</v>
      </c>
      <c r="F95">
        <f ca="1"/>
        <v>95</v>
      </c>
    </row>
    <row r="96" spans="1:6" x14ac:dyDescent="0.2">
      <c r="A96" t="str">
        <f ca="1"/>
        <v>Michael Sanchez</v>
      </c>
      <c r="B96" t="str">
        <f ca="1"/>
        <v>United States, Delaware, Smyrna, Sunset Dr, 50, 22298</v>
      </c>
      <c r="C96" t="str">
        <f ca="1"/>
        <v>RootedRealms Co.</v>
      </c>
      <c r="D96" t="str">
        <f ca="1"/>
        <v>3028776456</v>
      </c>
      <c r="F96">
        <f ca="1"/>
        <v>96</v>
      </c>
    </row>
    <row r="97" spans="1:6" x14ac:dyDescent="0.2">
      <c r="A97" t="str">
        <f ca="1"/>
        <v>Sophia Jackson</v>
      </c>
      <c r="B97" t="str">
        <f ca="1"/>
        <v>United States, Idaho, Ammon, 4th Ave, 72, 53795</v>
      </c>
      <c r="C97" t="str">
        <f ca="1"/>
        <v>SproutSphere Innovations</v>
      </c>
      <c r="D97" t="str">
        <f ca="1"/>
        <v>2082310324</v>
      </c>
      <c r="F97">
        <f ca="1"/>
        <v>97</v>
      </c>
    </row>
    <row r="98" spans="1:6" x14ac:dyDescent="0.2">
      <c r="A98" t="str">
        <f ca="1"/>
        <v>Madison Sanchez</v>
      </c>
      <c r="B98" t="str">
        <f ca="1"/>
        <v>United States, Maryland, Hagerstown, South St, 58, 59506</v>
      </c>
      <c r="C98" t="str">
        <f ca="1"/>
        <v/>
      </c>
      <c r="D98" t="str">
        <f ca="1"/>
        <v>4437922693</v>
      </c>
      <c r="F98" t="str">
        <f ca="1"/>
        <v/>
      </c>
    </row>
    <row r="99" spans="1:6" x14ac:dyDescent="0.2">
      <c r="A99" t="str">
        <f ca="1"/>
        <v>Logan Levy</v>
      </c>
      <c r="B99" t="str">
        <f ca="1"/>
        <v>United States, Connecticut, Norwalk, Meadow Ln, 66, 38204</v>
      </c>
      <c r="C99" t="str">
        <f ca="1"/>
        <v/>
      </c>
      <c r="D99" t="str">
        <f ca="1"/>
        <v>2032738204</v>
      </c>
      <c r="F99">
        <f ca="1"/>
        <v>99</v>
      </c>
    </row>
    <row r="100" spans="1:6" x14ac:dyDescent="0.2">
      <c r="A100" t="str">
        <f ca="1"/>
        <v>Sofia Jackson</v>
      </c>
      <c r="B100" t="str">
        <f ca="1"/>
        <v>United States, Missouri, Blue Springs, 2nd Ave, 117, 51750</v>
      </c>
      <c r="C100" t="str">
        <f ca="1"/>
        <v/>
      </c>
      <c r="D100" t="str">
        <f ca="1"/>
        <v>3144937319</v>
      </c>
      <c r="F100">
        <f ca="1"/>
        <v>100</v>
      </c>
    </row>
    <row r="101" spans="1:6" x14ac:dyDescent="0.2">
      <c r="A101" t="str">
        <f ca="1"/>
        <v>Ava White</v>
      </c>
      <c r="B101" t="str">
        <f ca="1"/>
        <v>United States, Idaho, Meridian, Water St, 133, 28298</v>
      </c>
      <c r="C101" t="str">
        <f ca="1"/>
        <v/>
      </c>
      <c r="D101" t="str">
        <f ca="1"/>
        <v>2088629911</v>
      </c>
      <c r="F101">
        <f ca="1"/>
        <v>101</v>
      </c>
    </row>
    <row r="102" spans="1:6" x14ac:dyDescent="0.2">
      <c r="A102" t="str">
        <f ca="1"/>
        <v>Oren Katz</v>
      </c>
      <c r="B102" t="str">
        <f ca="1"/>
        <v>United States, Illinois, Chicago, Meadow Ln, 127, 40911</v>
      </c>
      <c r="C102" t="str">
        <f ca="1"/>
        <v/>
      </c>
      <c r="D102" t="str">
        <f ca="1"/>
        <v>3314715184</v>
      </c>
      <c r="F102">
        <f ca="1"/>
        <v>102</v>
      </c>
    </row>
    <row r="103" spans="1:6" x14ac:dyDescent="0.2">
      <c r="A103" t="str">
        <f ca="1"/>
        <v>Alexander Williams</v>
      </c>
      <c r="B103" t="str">
        <f ca="1"/>
        <v>United States, Alaska, Wasilla, W Main St, 76, 69253</v>
      </c>
      <c r="C103" t="str">
        <f ca="1"/>
        <v>EcoGrove Developments</v>
      </c>
      <c r="D103" t="str">
        <f ca="1"/>
        <v>9079731181</v>
      </c>
      <c r="F103">
        <f ca="1"/>
        <v>103</v>
      </c>
    </row>
    <row r="104" spans="1:6" x14ac:dyDescent="0.2">
      <c r="A104" t="str">
        <f ca="1"/>
        <v>Ofri Ramirez</v>
      </c>
      <c r="B104" t="str">
        <f ca="1"/>
        <v>United States, Missouri, Joplin, 2nd Ave, 15, 84887</v>
      </c>
      <c r="C104" t="str">
        <f ca="1"/>
        <v/>
      </c>
      <c r="D104" t="str">
        <f ca="1"/>
        <v>3140400022</v>
      </c>
      <c r="F104">
        <f ca="1"/>
        <v>104</v>
      </c>
    </row>
    <row r="105" spans="1:6" x14ac:dyDescent="0.2">
      <c r="A105" t="str">
        <f ca="1"/>
        <v>Aiden Geva</v>
      </c>
      <c r="B105" t="str">
        <f ca="1"/>
        <v>United States, Hawaii, Kihei, Ash St, 13, 11904</v>
      </c>
      <c r="C105" t="str">
        <f ca="1"/>
        <v/>
      </c>
      <c r="D105" t="str">
        <f ca="1"/>
        <v>8086733213</v>
      </c>
      <c r="F105">
        <f ca="1"/>
        <v>105</v>
      </c>
    </row>
    <row r="106" spans="1:6" x14ac:dyDescent="0.2">
      <c r="A106" t="str">
        <f ca="1"/>
        <v>Dror Thomas</v>
      </c>
      <c r="B106" t="str">
        <f ca="1"/>
        <v>United States, Mississippi, Clinton, 4th St, 75, 99246</v>
      </c>
      <c r="C106" t="str">
        <f ca="1"/>
        <v/>
      </c>
      <c r="D106" t="str">
        <f ca="1"/>
        <v>6628403161</v>
      </c>
      <c r="F106" t="str">
        <f ca="1"/>
        <v/>
      </c>
    </row>
    <row r="107" spans="1:6" x14ac:dyDescent="0.2">
      <c r="A107" t="str">
        <f ca="1"/>
        <v>Julie Weizman</v>
      </c>
      <c r="B107" t="str">
        <f ca="1"/>
        <v>United States, Hawaii, Kahului, Cedar St, 12, 18416</v>
      </c>
      <c r="C107" t="str">
        <f ca="1"/>
        <v/>
      </c>
      <c r="D107" t="str">
        <f ca="1"/>
        <v>8082306159</v>
      </c>
      <c r="F107">
        <f ca="1"/>
        <v>107</v>
      </c>
    </row>
    <row r="108" spans="1:6" x14ac:dyDescent="0.2">
      <c r="A108" t="str">
        <f ca="1"/>
        <v>Amelia Malca Garcia</v>
      </c>
      <c r="B108" t="str">
        <f ca="1"/>
        <v>United States, Connecticut, Stamford, Meadow Ln, 69, 28556</v>
      </c>
      <c r="C108" t="str">
        <f ca="1"/>
        <v/>
      </c>
      <c r="D108" t="str">
        <f ca="1"/>
        <v>9594582622</v>
      </c>
      <c r="F108" t="str">
        <f ca="1"/>
        <v/>
      </c>
    </row>
    <row r="109" spans="1:6" x14ac:dyDescent="0.2">
      <c r="A109" t="str">
        <f ca="1"/>
        <v>Ofri Katz</v>
      </c>
      <c r="B109" t="str">
        <f ca="1"/>
        <v>United States, New Hampshire, Londonderry, Oak St, 2, 44263</v>
      </c>
      <c r="C109" t="str">
        <f ca="1"/>
        <v/>
      </c>
      <c r="D109" t="str">
        <f ca="1"/>
        <v>6035413159</v>
      </c>
      <c r="F109" t="str">
        <f ca="1"/>
        <v/>
      </c>
    </row>
    <row r="110" spans="1:6" x14ac:dyDescent="0.2">
      <c r="A110" t="str">
        <f ca="1"/>
        <v>James Danilov</v>
      </c>
      <c r="B110" t="str">
        <f ca="1"/>
        <v>United States, California, Anaheim, Ridge Rd, 66, 46936</v>
      </c>
      <c r="C110" t="str">
        <f ca="1"/>
        <v/>
      </c>
      <c r="D110" t="str">
        <f ca="1"/>
        <v>7608941567</v>
      </c>
      <c r="F110">
        <f ca="1"/>
        <v>110</v>
      </c>
    </row>
    <row r="111" spans="1:6" x14ac:dyDescent="0.2">
      <c r="A111" t="str">
        <f ca="1"/>
        <v>Olivia John Weizman</v>
      </c>
      <c r="B111" t="str">
        <f ca="1"/>
        <v>United States, Iowa, Urbandale, Lakeview Dr, 82, 05097</v>
      </c>
      <c r="C111" t="str">
        <f ca="1"/>
        <v/>
      </c>
      <c r="D111" t="str">
        <f ca="1"/>
        <v>6415659286</v>
      </c>
      <c r="F111" t="str">
        <f ca="1"/>
        <v/>
      </c>
    </row>
    <row r="112" spans="1:6" x14ac:dyDescent="0.2">
      <c r="A112" t="str">
        <f ca="1"/>
        <v>Sofia Gonzalez</v>
      </c>
      <c r="B112" t="str">
        <f ca="1"/>
        <v>United States, Montana, Belgrade, North St, 71, 10317</v>
      </c>
      <c r="C112" t="str">
        <f ca="1"/>
        <v/>
      </c>
      <c r="D112" t="str">
        <f ca="1"/>
        <v>4062624078</v>
      </c>
      <c r="F112">
        <f ca="1"/>
        <v>112</v>
      </c>
    </row>
    <row r="113" spans="1:6" x14ac:dyDescent="0.2">
      <c r="A113" t="str">
        <f ca="1"/>
        <v>Liam Ann Lee</v>
      </c>
      <c r="B113" t="str">
        <f ca="1"/>
        <v>United States, Colorado, Denver, County Line Rd, 121, 59396</v>
      </c>
      <c r="C113" t="str">
        <f ca="1"/>
        <v>BotanicBuild Designers</v>
      </c>
      <c r="D113" t="str">
        <f ca="1"/>
        <v>7196103544</v>
      </c>
      <c r="F113" t="str">
        <f ca="1"/>
        <v/>
      </c>
    </row>
    <row r="114" spans="1:6" x14ac:dyDescent="0.2">
      <c r="A114" t="str">
        <f ca="1"/>
        <v>Sofia Smith</v>
      </c>
      <c r="B114" t="str">
        <f ca="1"/>
        <v>United States, Delaware, North Star, 5th St, 101, 47043</v>
      </c>
      <c r="C114" t="str">
        <f ca="1"/>
        <v/>
      </c>
      <c r="D114" t="str">
        <f ca="1"/>
        <v>3025713777</v>
      </c>
      <c r="F114">
        <f ca="1"/>
        <v>114</v>
      </c>
    </row>
    <row r="115" spans="1:6" x14ac:dyDescent="0.2">
      <c r="A115" t="str">
        <f ca="1"/>
        <v>Amelia Mizrahi</v>
      </c>
      <c r="B115" t="str">
        <f ca="1"/>
        <v>United States, Idaho, Lewiston, 3rd St, 41, 19597</v>
      </c>
      <c r="C115" t="str">
        <f ca="1"/>
        <v/>
      </c>
      <c r="D115" t="str">
        <f ca="1"/>
        <v>9860490925</v>
      </c>
      <c r="F115">
        <f ca="1"/>
        <v>115</v>
      </c>
    </row>
    <row r="116" spans="1:6" x14ac:dyDescent="0.2">
      <c r="A116" t="str">
        <f ca="1"/>
        <v>Michael Lee</v>
      </c>
      <c r="B116" t="str">
        <f ca="1"/>
        <v>United States, Idaho, Caldwell, 8th St, 59, 70922</v>
      </c>
      <c r="C116" t="str">
        <f ca="1"/>
        <v>ParkPlace Properties</v>
      </c>
      <c r="D116" t="str">
        <f ca="1"/>
        <v>9860270415</v>
      </c>
      <c r="F116">
        <f ca="1"/>
        <v>116</v>
      </c>
    </row>
    <row r="117" spans="1:6" x14ac:dyDescent="0.2">
      <c r="A117" t="str">
        <f ca="1"/>
        <v>Sophia Thompson</v>
      </c>
      <c r="B117" t="str">
        <f ca="1"/>
        <v>United States, Alabama, Hoover, South St, 41, 96304</v>
      </c>
      <c r="C117" t="str">
        <f ca="1"/>
        <v>Verdant Ventures</v>
      </c>
      <c r="D117" t="str">
        <f ca="1"/>
        <v>3344353015</v>
      </c>
      <c r="F117">
        <f ca="1"/>
        <v>117</v>
      </c>
    </row>
    <row r="118" spans="1:6" x14ac:dyDescent="0.2">
      <c r="A118" t="str">
        <f ca="1"/>
        <v>Emma Geva</v>
      </c>
      <c r="B118" t="str">
        <f ca="1"/>
        <v>United States, Massachusetts, Brockton, Front St, 60, 81934</v>
      </c>
      <c r="C118" t="str">
        <f ca="1"/>
        <v/>
      </c>
      <c r="D118" t="str">
        <f ca="1"/>
        <v>3392532271</v>
      </c>
      <c r="F118" t="str">
        <f ca="1"/>
        <v/>
      </c>
    </row>
    <row r="119" spans="1:6" x14ac:dyDescent="0.2">
      <c r="A119" t="str">
        <f ca="1"/>
        <v>Avery Mizrahi</v>
      </c>
      <c r="B119" t="str">
        <f ca="1"/>
        <v>United States, Arizona, Tucson, Hillcrest Dr, 45, 12335</v>
      </c>
      <c r="C119" t="str">
        <f ca="1"/>
        <v/>
      </c>
      <c r="D119" t="str">
        <f ca="1"/>
        <v>5205760397</v>
      </c>
      <c r="F119">
        <f ca="1"/>
        <v>119</v>
      </c>
    </row>
    <row r="120" spans="1:6" x14ac:dyDescent="0.2">
      <c r="A120" t="str">
        <f ca="1"/>
        <v>Mia Mizrahi</v>
      </c>
      <c r="B120" t="str">
        <f ca="1"/>
        <v>United States, Montana, Lockwood, East St, 103, 77578</v>
      </c>
      <c r="C120" t="str">
        <f ca="1"/>
        <v/>
      </c>
      <c r="D120" t="str">
        <f ca="1"/>
        <v>4066739099</v>
      </c>
      <c r="F120" t="str">
        <f ca="1"/>
        <v/>
      </c>
    </row>
    <row r="121" spans="1:6" x14ac:dyDescent="0.2">
      <c r="A121" t="str">
        <f ca="1"/>
        <v>Ori Rodriguez</v>
      </c>
      <c r="B121" t="str">
        <f ca="1"/>
        <v>United States, Illinois, Des Plaines, E Main St, 38, 89010</v>
      </c>
      <c r="C121" t="str">
        <f ca="1"/>
        <v/>
      </c>
      <c r="D121" t="str">
        <f ca="1"/>
        <v>7793366838</v>
      </c>
      <c r="F121">
        <f ca="1"/>
        <v>121</v>
      </c>
    </row>
    <row r="122" spans="1:6" x14ac:dyDescent="0.2">
      <c r="A122" t="str">
        <f ca="1"/>
        <v>Sophia Ann Vigdorovitch</v>
      </c>
      <c r="B122" t="str">
        <f ca="1"/>
        <v>United States, Arkansas, Springdale, 7th St, 118, 30942</v>
      </c>
      <c r="C122" t="str">
        <f ca="1"/>
        <v/>
      </c>
      <c r="D122" t="str">
        <f ca="1"/>
        <v>5019179444</v>
      </c>
      <c r="F122">
        <f ca="1"/>
        <v>122</v>
      </c>
    </row>
    <row r="123" spans="1:6" x14ac:dyDescent="0.2">
      <c r="A123" t="str">
        <f ca="1"/>
        <v>Avery Danilov</v>
      </c>
      <c r="B123" t="str">
        <f ca="1"/>
        <v>United States, Connecticut, Waterbury, Jackson St, 44, 20730</v>
      </c>
      <c r="C123" t="str">
        <f ca="1"/>
        <v/>
      </c>
      <c r="D123" t="str">
        <f ca="1"/>
        <v>4750462375</v>
      </c>
      <c r="F123" t="str">
        <f ca="1"/>
        <v/>
      </c>
    </row>
    <row r="124" spans="1:6" x14ac:dyDescent="0.2">
      <c r="A124" t="str">
        <f ca="1"/>
        <v>Dror Marie Taylor</v>
      </c>
      <c r="B124" t="str">
        <f ca="1"/>
        <v>United States, Alabama, Vestavia Hills, 10th St, 10, 41299</v>
      </c>
      <c r="C124" t="str">
        <f ca="1"/>
        <v/>
      </c>
      <c r="D124" t="str">
        <f ca="1"/>
        <v>2565688399</v>
      </c>
      <c r="F124">
        <f ca="1"/>
        <v>124</v>
      </c>
    </row>
    <row r="125" spans="1:6" x14ac:dyDescent="0.2">
      <c r="A125" t="str">
        <f ca="1"/>
        <v>Logan Lopez</v>
      </c>
      <c r="B125" t="str">
        <f ca="1"/>
        <v>United States, Delaware, Middletown, Willow St, 8, 40355</v>
      </c>
      <c r="C125" t="str">
        <f ca="1"/>
        <v/>
      </c>
      <c r="D125" t="str">
        <f ca="1"/>
        <v>3026974144</v>
      </c>
      <c r="F125">
        <f ca="1"/>
        <v>125</v>
      </c>
    </row>
    <row r="126" spans="1:6" x14ac:dyDescent="0.2">
      <c r="A126" t="str">
        <f ca="1"/>
        <v>Oren Levy</v>
      </c>
      <c r="B126" t="str">
        <f ca="1"/>
        <v>United States, Colorado, Aurora, Front St, 90, 20991</v>
      </c>
      <c r="C126" t="str">
        <f ca="1"/>
        <v>BotanicBuild Designers</v>
      </c>
      <c r="D126" t="str">
        <f ca="1"/>
        <v>7195920186</v>
      </c>
      <c r="F126">
        <f ca="1"/>
        <v>126</v>
      </c>
    </row>
    <row r="127" spans="1:6" x14ac:dyDescent="0.2">
      <c r="A127" t="str">
        <f ca="1"/>
        <v>Elijah Harris</v>
      </c>
      <c r="B127" t="str">
        <f ca="1"/>
        <v>United States, Mississippi, Olive Branch, E Main St, 60, 71284</v>
      </c>
      <c r="C127" t="str">
        <f ca="1"/>
        <v>TerraTrove Traders</v>
      </c>
      <c r="D127" t="str">
        <f ca="1"/>
        <v>6625759878</v>
      </c>
      <c r="F127" t="str">
        <f ca="1"/>
        <v/>
      </c>
    </row>
    <row r="128" spans="1:6" x14ac:dyDescent="0.2">
      <c r="A128" t="str">
        <f ca="1"/>
        <v>Madison Anderson</v>
      </c>
      <c r="B128" t="str">
        <f ca="1"/>
        <v>United States, Georgia, South Fulton, Woodland Dr, 60, 68468</v>
      </c>
      <c r="C128" t="str">
        <f ca="1"/>
        <v>CanopyCrafters Market</v>
      </c>
      <c r="D128" t="str">
        <f ca="1"/>
        <v>7707760744</v>
      </c>
      <c r="F128">
        <f ca="1"/>
        <v>128</v>
      </c>
    </row>
    <row r="129" spans="1:6" x14ac:dyDescent="0.2">
      <c r="A129" t="str">
        <f ca="1"/>
        <v>Avery Johnson</v>
      </c>
      <c r="B129" t="str">
        <f ca="1"/>
        <v>United States, New Hampshire, Keene, East St, 23, 47299</v>
      </c>
      <c r="C129" t="str">
        <f ca="1"/>
        <v/>
      </c>
      <c r="D129" t="str">
        <f ca="1"/>
        <v>6032028908</v>
      </c>
      <c r="F129" t="str">
        <f ca="1"/>
        <v/>
      </c>
    </row>
    <row r="130" spans="1:6" x14ac:dyDescent="0.2">
      <c r="A130" t="str">
        <f ca="1"/>
        <v>Avery Johnson</v>
      </c>
      <c r="B130" t="str">
        <f ca="1"/>
        <v>United States, Alabama, Tuscaloosa, 2nd Ave, 6, 37384</v>
      </c>
      <c r="C130" t="str">
        <f ca="1"/>
        <v>GreenScape Innovators</v>
      </c>
      <c r="D130" t="str">
        <f ca="1"/>
        <v>9389348104</v>
      </c>
      <c r="F130">
        <f ca="1"/>
        <v>130</v>
      </c>
    </row>
    <row r="131" spans="1:6" x14ac:dyDescent="0.2">
      <c r="A131" t="str">
        <f ca="1"/>
        <v>Aiden Martin</v>
      </c>
      <c r="B131" t="str">
        <f ca="1"/>
        <v>United States, California, San Jose, Chestnut St, 37, 14723</v>
      </c>
      <c r="C131" t="str">
        <f ca="1"/>
        <v>GardenGuild Holdings</v>
      </c>
      <c r="D131" t="str">
        <f ca="1"/>
        <v>3106220649</v>
      </c>
      <c r="F131" t="str">
        <f ca="1"/>
        <v/>
      </c>
    </row>
    <row r="132" spans="1:6" x14ac:dyDescent="0.2">
      <c r="A132" t="str">
        <f ca="1"/>
        <v>Olivia Vigdorovitch</v>
      </c>
      <c r="B132" t="str">
        <f ca="1"/>
        <v>United States, Massachusetts, Haverhill, Water St, 86, 23425</v>
      </c>
      <c r="C132" t="str">
        <f ca="1"/>
        <v>SaplingSynergy Group</v>
      </c>
      <c r="D132" t="str">
        <f ca="1"/>
        <v>8572830148</v>
      </c>
      <c r="F132">
        <f ca="1"/>
        <v>132</v>
      </c>
    </row>
    <row r="133" spans="1:6" x14ac:dyDescent="0.2">
      <c r="A133" t="str">
        <f ca="1"/>
        <v>Ofek Lopez</v>
      </c>
      <c r="B133" t="str">
        <f ca="1"/>
        <v>United States, Kansas, Topeka, Cedar St, 22, 18849</v>
      </c>
      <c r="C133" t="str">
        <f ca="1"/>
        <v/>
      </c>
      <c r="D133" t="str">
        <f ca="1"/>
        <v>7857853101</v>
      </c>
      <c r="F133" t="str">
        <f ca="1"/>
        <v/>
      </c>
    </row>
    <row r="134" spans="1:6" x14ac:dyDescent="0.2">
      <c r="A134" t="str">
        <f ca="1"/>
        <v>Sophia Jones</v>
      </c>
      <c r="B134" t="str">
        <f ca="1"/>
        <v>United States, Minnesota, Minneapolis, Adams St, 70, 74241</v>
      </c>
      <c r="C134" t="str">
        <f ca="1"/>
        <v/>
      </c>
      <c r="D134" t="str">
        <f ca="1"/>
        <v>6123383353</v>
      </c>
      <c r="F134" t="str">
        <f ca="1"/>
        <v/>
      </c>
    </row>
    <row r="135" spans="1:6" x14ac:dyDescent="0.2">
      <c r="A135" t="str">
        <f ca="1"/>
        <v>Noah Lewis</v>
      </c>
      <c r="B135" t="str">
        <f ca="1"/>
        <v>United States, Arkansas, Benton, East St, 114, 12842</v>
      </c>
      <c r="C135" t="str">
        <f ca="1"/>
        <v/>
      </c>
      <c r="D135" t="str">
        <f ca="1"/>
        <v>8708378982</v>
      </c>
      <c r="F135" t="str">
        <f ca="1"/>
        <v/>
      </c>
    </row>
    <row r="136" spans="1:6" x14ac:dyDescent="0.2">
      <c r="A136" t="str">
        <f ca="1"/>
        <v>Amelia Jackson</v>
      </c>
      <c r="B136" t="str">
        <f ca="1"/>
        <v>United States, Missouri, Florissant, Highland Ave, 9, 55023</v>
      </c>
      <c r="C136" t="str">
        <f ca="1"/>
        <v/>
      </c>
      <c r="D136" t="str">
        <f ca="1"/>
        <v>5732183287</v>
      </c>
      <c r="F136" t="str">
        <f ca="1"/>
        <v/>
      </c>
    </row>
    <row r="137" spans="1:6" x14ac:dyDescent="0.2">
      <c r="A137" t="str">
        <f ca="1"/>
        <v>Ofri Jones</v>
      </c>
      <c r="B137" t="str">
        <f ca="1"/>
        <v>United States, New Hampshire, Portsmouth, 7th St, 135, 30400</v>
      </c>
      <c r="C137" t="str">
        <f ca="1"/>
        <v>SeedlingSolutions Firm</v>
      </c>
      <c r="D137" t="str">
        <f ca="1"/>
        <v>6034155517</v>
      </c>
      <c r="F137" t="str">
        <f ca="1"/>
        <v/>
      </c>
    </row>
    <row r="138" spans="1:6" x14ac:dyDescent="0.2">
      <c r="A138" t="str">
        <f ca="1"/>
        <v>Sophia Charles Katz</v>
      </c>
      <c r="B138" t="str">
        <f ca="1"/>
        <v>United States, Alaska, Wasilla, 6th St, 81, 94216</v>
      </c>
      <c r="C138" t="str">
        <f ca="1"/>
        <v>EcoGrove Developments</v>
      </c>
      <c r="D138" t="str">
        <f ca="1"/>
        <v>9072845516</v>
      </c>
      <c r="F138">
        <f ca="1"/>
        <v>138</v>
      </c>
    </row>
    <row r="139" spans="1:6" x14ac:dyDescent="0.2">
      <c r="A139" t="str">
        <f ca="1"/>
        <v>Ethan Gonzalez</v>
      </c>
      <c r="B139" t="str">
        <f ca="1"/>
        <v>United States, California, San Diego, Walnut St, 117, 22462</v>
      </c>
      <c r="C139" t="str">
        <f ca="1"/>
        <v>GardenGuild Holdings</v>
      </c>
      <c r="D139" t="str">
        <f ca="1"/>
        <v>3418735306</v>
      </c>
      <c r="F139">
        <f ca="1"/>
        <v>139</v>
      </c>
    </row>
    <row r="140" spans="1:6" x14ac:dyDescent="0.2">
      <c r="A140" t="str">
        <f ca="1"/>
        <v>Ofri Sanchez</v>
      </c>
      <c r="B140" t="str">
        <f ca="1"/>
        <v>United States, Indiana, Fort Wayne, Meadow Ln, 3, 60207</v>
      </c>
      <c r="C140" t="str">
        <f ca="1"/>
        <v>BudBounty Business</v>
      </c>
      <c r="D140" t="str">
        <f ca="1"/>
        <v>4632623812</v>
      </c>
      <c r="F140">
        <f ca="1"/>
        <v>140</v>
      </c>
    </row>
    <row r="141" spans="1:6" x14ac:dyDescent="0.2">
      <c r="A141" t="str">
        <f ca="1"/>
        <v>Abigail Cohen</v>
      </c>
      <c r="B141" t="str">
        <f ca="1"/>
        <v>United States, Colorado, Thornton, Central Ave, 48, 16955</v>
      </c>
      <c r="C141" t="str">
        <f ca="1"/>
        <v/>
      </c>
      <c r="D141" t="str">
        <f ca="1"/>
        <v>9707387739</v>
      </c>
      <c r="F141">
        <f ca="1"/>
        <v>141</v>
      </c>
    </row>
    <row r="142" spans="1:6" x14ac:dyDescent="0.2">
      <c r="A142" t="str">
        <f ca="1"/>
        <v>Dor Harris</v>
      </c>
      <c r="B142" t="str">
        <f ca="1"/>
        <v>United States, Michigan, Grand Rapids, Hillcrest Dr, 130, 12446</v>
      </c>
      <c r="C142" t="str">
        <f ca="1"/>
        <v>FoliageFrontiers Inc.</v>
      </c>
      <c r="D142" t="str">
        <f ca="1"/>
        <v>5863864137</v>
      </c>
      <c r="F142" t="str">
        <f ca="1"/>
        <v/>
      </c>
    </row>
    <row r="143" spans="1:6" x14ac:dyDescent="0.2">
      <c r="A143" t="str">
        <f ca="1"/>
        <v>Jacob Lee Jones</v>
      </c>
      <c r="B143" t="str">
        <f ca="1"/>
        <v>United States, Illinois, Bloomington, 4th St, 112, 47123</v>
      </c>
      <c r="C143" t="str">
        <f ca="1"/>
        <v>EdenEcho Developers</v>
      </c>
      <c r="D143" t="str">
        <f ca="1"/>
        <v>3094435133</v>
      </c>
      <c r="F143" t="str">
        <f ca="1"/>
        <v/>
      </c>
    </row>
    <row r="144" spans="1:6" x14ac:dyDescent="0.2">
      <c r="A144" t="str">
        <f ca="1"/>
        <v>James Sanchez</v>
      </c>
      <c r="B144" t="str">
        <f ca="1"/>
        <v>United States, Colorado, Thornton, 3rd Ave, 108, 50818</v>
      </c>
      <c r="C144" t="str">
        <f ca="1"/>
        <v>LeafyLuxury Spaces</v>
      </c>
      <c r="D144" t="str">
        <f ca="1"/>
        <v>7209729438</v>
      </c>
      <c r="F144" t="str">
        <f ca="1"/>
        <v/>
      </c>
    </row>
    <row r="145" spans="1:6" x14ac:dyDescent="0.2">
      <c r="A145" t="str">
        <f ca="1"/>
        <v>Sophia Lynn Vigdorovitch</v>
      </c>
      <c r="B145" t="str">
        <f ca="1"/>
        <v>United States, Arizona, Buckeye, Central Ave, 51, 89614</v>
      </c>
      <c r="C145" t="str">
        <f ca="1"/>
        <v/>
      </c>
      <c r="D145" t="str">
        <f ca="1"/>
        <v>5202340673</v>
      </c>
      <c r="F145">
        <f ca="1"/>
        <v>145</v>
      </c>
    </row>
    <row r="146" spans="1:6" x14ac:dyDescent="0.2">
      <c r="A146" t="str">
        <f ca="1"/>
        <v>Madison Moore</v>
      </c>
      <c r="B146" t="str">
        <f ca="1"/>
        <v>United States, New Jersey, Lakewood, Washington Ave, 125, 09218</v>
      </c>
      <c r="C146" t="str">
        <f ca="1"/>
        <v/>
      </c>
      <c r="D146" t="str">
        <f ca="1"/>
        <v>8566456250</v>
      </c>
      <c r="F146" t="str">
        <f ca="1"/>
        <v/>
      </c>
    </row>
    <row r="147" spans="1:6" x14ac:dyDescent="0.2">
      <c r="A147" t="str">
        <f ca="1"/>
        <v>Michael John Johnson</v>
      </c>
      <c r="B147" t="str">
        <f ca="1"/>
        <v>United States, Mississippi, Hattiesburg, Franklin St, 125, 82489</v>
      </c>
      <c r="C147" t="str">
        <f ca="1"/>
        <v/>
      </c>
      <c r="D147" t="str">
        <f ca="1"/>
        <v>7694119201</v>
      </c>
      <c r="F147" t="str">
        <f ca="1"/>
        <v/>
      </c>
    </row>
    <row r="148" spans="1:6" x14ac:dyDescent="0.2">
      <c r="A148" t="str">
        <f ca="1"/>
        <v>Amelia Vigdorovitch</v>
      </c>
      <c r="B148" t="str">
        <f ca="1"/>
        <v>United States, Missouri, St. Louis, Ridge Rd, 16, 11083</v>
      </c>
      <c r="C148" t="str">
        <f ca="1"/>
        <v/>
      </c>
      <c r="D148" t="str">
        <f ca="1"/>
        <v>4174155227</v>
      </c>
      <c r="F148" t="str">
        <f ca="1"/>
        <v/>
      </c>
    </row>
    <row r="149" spans="1:6" x14ac:dyDescent="0.2">
      <c r="A149" t="str">
        <f ca="1"/>
        <v>Julie Danilov</v>
      </c>
      <c r="B149" t="str">
        <f ca="1"/>
        <v>United States, Nevada, North Las Vegas, 6th St, 98, 03145</v>
      </c>
      <c r="C149" t="str">
        <f ca="1"/>
        <v>NectarNetworks Company</v>
      </c>
      <c r="D149" t="str">
        <f ca="1"/>
        <v>7026954185</v>
      </c>
      <c r="F149">
        <f ca="1"/>
        <v>149</v>
      </c>
    </row>
    <row r="150" spans="1:6" x14ac:dyDescent="0.2">
      <c r="A150" t="str">
        <f ca="1"/>
        <v>Dror Marie Robinson</v>
      </c>
      <c r="B150" t="str">
        <f ca="1"/>
        <v>United States, Colorado, Thornton, Lincoln St, 100, 95718</v>
      </c>
      <c r="C150" t="str">
        <f ca="1"/>
        <v/>
      </c>
      <c r="D150" t="str">
        <f ca="1"/>
        <v>7194364262</v>
      </c>
      <c r="F150" t="str">
        <f ca="1"/>
        <v/>
      </c>
    </row>
    <row r="151" spans="1:6" x14ac:dyDescent="0.2">
      <c r="A151" t="str">
        <f ca="1"/>
        <v>Madison Mizrahi</v>
      </c>
      <c r="B151" t="str">
        <f ca="1"/>
        <v>United States, Arkansas, Hot Springs, Jackson St, 74, 82872</v>
      </c>
      <c r="C151" t="str">
        <f ca="1"/>
        <v/>
      </c>
      <c r="D151" t="str">
        <f ca="1"/>
        <v>8702621098</v>
      </c>
      <c r="F151">
        <f ca="1"/>
        <v>151</v>
      </c>
    </row>
    <row r="152" spans="1:6" x14ac:dyDescent="0.2">
      <c r="A152" t="str">
        <f ca="1"/>
        <v>Sophia Chai Wilson</v>
      </c>
      <c r="B152" t="str">
        <f ca="1"/>
        <v>United States, Maryland, Bethesda, Mill St, 34, 12307</v>
      </c>
      <c r="C152" t="str">
        <f ca="1"/>
        <v/>
      </c>
      <c r="D152" t="str">
        <f ca="1"/>
        <v>2401237690</v>
      </c>
      <c r="F152">
        <f ca="1"/>
        <v>152</v>
      </c>
    </row>
    <row r="153" spans="1:6" x14ac:dyDescent="0.2">
      <c r="A153" t="str">
        <f ca="1"/>
        <v>Mia Ramirez</v>
      </c>
      <c r="B153" t="str">
        <f ca="1"/>
        <v>United States, California, Los Angeles, Highland Ave, 96, 90737</v>
      </c>
      <c r="C153" t="str">
        <f ca="1"/>
        <v>GardenGuild Holdings</v>
      </c>
      <c r="D153" t="str">
        <f ca="1"/>
        <v>6570638363</v>
      </c>
      <c r="F153" t="str">
        <f ca="1"/>
        <v/>
      </c>
    </row>
    <row r="154" spans="1:6" x14ac:dyDescent="0.2">
      <c r="A154" t="str">
        <f ca="1"/>
        <v>Noah Lopez</v>
      </c>
      <c r="B154" t="str">
        <f ca="1"/>
        <v>United States, Nevada, Reno, Park Ave, 63, 56297</v>
      </c>
      <c r="C154" t="str">
        <f ca="1"/>
        <v/>
      </c>
      <c r="D154" t="str">
        <f ca="1"/>
        <v>7029296152</v>
      </c>
      <c r="F154">
        <f ca="1"/>
        <v>154</v>
      </c>
    </row>
    <row r="155" spans="1:6" x14ac:dyDescent="0.2">
      <c r="A155" t="str">
        <f ca="1"/>
        <v>Charlotte Dahan</v>
      </c>
      <c r="B155" t="str">
        <f ca="1"/>
        <v>United States, Mississippi, Pearl, S Main St, 32, 53799</v>
      </c>
      <c r="C155" t="str">
        <f ca="1"/>
        <v>TerraTrove Traders</v>
      </c>
      <c r="D155" t="str">
        <f ca="1"/>
        <v>6623536960</v>
      </c>
      <c r="F155">
        <f ca="1"/>
        <v>155</v>
      </c>
    </row>
    <row r="156" spans="1:6" x14ac:dyDescent="0.2">
      <c r="A156" t="str">
        <f ca="1"/>
        <v>Harper Hernandez</v>
      </c>
      <c r="B156" t="str">
        <f ca="1"/>
        <v>United States, New Hampshire, Londonderry, 9th St, 64, 13256</v>
      </c>
      <c r="C156" t="str">
        <f ca="1"/>
        <v>PlantPioneers Organization</v>
      </c>
      <c r="D156" t="str">
        <f ca="1"/>
        <v>6033000502</v>
      </c>
      <c r="F156">
        <f ca="1"/>
        <v>156</v>
      </c>
    </row>
    <row r="157" spans="1:6" x14ac:dyDescent="0.2">
      <c r="A157" t="str">
        <f ca="1"/>
        <v>Alexander Wilson</v>
      </c>
      <c r="B157" t="str">
        <f ca="1"/>
        <v>United States, Maine, Westbrook, 2nd St, 97, 60733</v>
      </c>
      <c r="C157" t="str">
        <f ca="1"/>
        <v/>
      </c>
      <c r="D157" t="str">
        <f ca="1"/>
        <v>2071205360</v>
      </c>
      <c r="F157">
        <f ca="1"/>
        <v>157</v>
      </c>
    </row>
    <row r="158" spans="1:6" x14ac:dyDescent="0.2">
      <c r="A158" t="str">
        <f ca="1"/>
        <v>Emma James Harris</v>
      </c>
      <c r="B158" t="str">
        <f ca="1"/>
        <v>United States, Connecticut, Bridgeport, Hill St, 136, 39464</v>
      </c>
      <c r="C158" t="str">
        <f ca="1"/>
        <v/>
      </c>
      <c r="D158" t="str">
        <f ca="1"/>
        <v>8602203127</v>
      </c>
      <c r="F158">
        <f ca="1"/>
        <v>158</v>
      </c>
    </row>
    <row r="159" spans="1:6" x14ac:dyDescent="0.2">
      <c r="A159" t="str">
        <f ca="1"/>
        <v>Tom Clark</v>
      </c>
      <c r="B159" t="str">
        <f ca="1"/>
        <v>United States, Georgia, Columbus, West St, 97, 23171</v>
      </c>
      <c r="C159" t="str">
        <f ca="1"/>
        <v>CanopyCrafters Market</v>
      </c>
      <c r="D159" t="str">
        <f ca="1"/>
        <v>6789800025</v>
      </c>
      <c r="F159">
        <f ca="1"/>
        <v>159</v>
      </c>
    </row>
    <row r="160" spans="1:6" x14ac:dyDescent="0.2">
      <c r="A160" t="str">
        <f ca="1"/>
        <v>Mason Jackson</v>
      </c>
      <c r="B160" t="str">
        <f ca="1"/>
        <v>United States, Colorado, Thornton, Willow St, 69, 77611</v>
      </c>
      <c r="C160" t="str">
        <f ca="1"/>
        <v/>
      </c>
      <c r="D160" t="str">
        <f ca="1"/>
        <v>7196988149</v>
      </c>
      <c r="F160" t="str">
        <f ca="1"/>
        <v/>
      </c>
    </row>
    <row r="161" spans="1:6" x14ac:dyDescent="0.2">
      <c r="A161" t="str">
        <f ca="1"/>
        <v>Dror John Anderson</v>
      </c>
      <c r="B161" t="str">
        <f ca="1"/>
        <v>United States, Hawaii, Schofield Barracks, Woodland Dr, 100, 94638</v>
      </c>
      <c r="C161" t="str">
        <f ca="1"/>
        <v/>
      </c>
      <c r="D161" t="str">
        <f ca="1"/>
        <v>8085115952</v>
      </c>
      <c r="F161" t="str">
        <f ca="1"/>
        <v/>
      </c>
    </row>
    <row r="162" spans="1:6" x14ac:dyDescent="0.2">
      <c r="A162" t="str">
        <f ca="1"/>
        <v>Ethan Lynn Clark</v>
      </c>
      <c r="B162" t="str">
        <f ca="1"/>
        <v>United States, Delaware, North Star, 6th St, 55, 35863</v>
      </c>
      <c r="C162" t="str">
        <f ca="1"/>
        <v>RootedRealms Co.</v>
      </c>
      <c r="D162" t="str">
        <f ca="1"/>
        <v>3026834546</v>
      </c>
      <c r="F162">
        <f ca="1"/>
        <v>162</v>
      </c>
    </row>
    <row r="163" spans="1:6" x14ac:dyDescent="0.2">
      <c r="A163" t="str">
        <f ca="1"/>
        <v>Dor Chai White</v>
      </c>
      <c r="B163" t="str">
        <f ca="1"/>
        <v>United States, Hawaii, Kahului, 9th St, 125, 82549</v>
      </c>
      <c r="C163" t="str">
        <f ca="1"/>
        <v/>
      </c>
      <c r="D163" t="str">
        <f ca="1"/>
        <v>8080608961</v>
      </c>
      <c r="F163">
        <f ca="1"/>
        <v>163</v>
      </c>
    </row>
    <row r="164" spans="1:6" x14ac:dyDescent="0.2">
      <c r="A164" t="str">
        <f ca="1"/>
        <v>Olivia Anderson</v>
      </c>
      <c r="B164" t="str">
        <f ca="1"/>
        <v>United States, Maryland, Annapolis, 2nd St, 133, 06027</v>
      </c>
      <c r="C164" t="str">
        <f ca="1"/>
        <v/>
      </c>
      <c r="D164" t="str">
        <f ca="1"/>
        <v>2403924550</v>
      </c>
      <c r="F164" t="str">
        <f ca="1"/>
        <v/>
      </c>
    </row>
    <row r="165" spans="1:6" x14ac:dyDescent="0.2">
      <c r="A165" t="str">
        <f ca="1"/>
        <v>Mia Moore</v>
      </c>
      <c r="B165" t="str">
        <f ca="1"/>
        <v>United States, Illinois, Chicago, Central Ave, 92, 06176</v>
      </c>
      <c r="C165" t="str">
        <f ca="1"/>
        <v>EdenEcho Developers</v>
      </c>
      <c r="D165" t="str">
        <f ca="1"/>
        <v>8726864877</v>
      </c>
      <c r="F165">
        <f ca="1"/>
        <v>165</v>
      </c>
    </row>
    <row r="166" spans="1:6" x14ac:dyDescent="0.2">
      <c r="A166" t="str">
        <f ca="1"/>
        <v>Avery Cohen</v>
      </c>
      <c r="B166" t="str">
        <f ca="1"/>
        <v>United States, Arkansas, Fayetteville, Central Ave, 42, 17613</v>
      </c>
      <c r="C166" t="str">
        <f ca="1"/>
        <v/>
      </c>
      <c r="D166" t="str">
        <f ca="1"/>
        <v>4790588446</v>
      </c>
      <c r="F166" t="str">
        <f ca="1"/>
        <v/>
      </c>
    </row>
    <row r="167" spans="1:6" x14ac:dyDescent="0.2">
      <c r="A167" t="str">
        <f ca="1"/>
        <v>Ava Garcia</v>
      </c>
      <c r="B167" t="str">
        <f ca="1"/>
        <v>United States, Missouri, O’Fallon, E Main St, 117, 10806</v>
      </c>
      <c r="C167" t="str">
        <f ca="1"/>
        <v/>
      </c>
      <c r="D167" t="str">
        <f ca="1"/>
        <v>4179074126</v>
      </c>
      <c r="F167" t="str">
        <f ca="1"/>
        <v/>
      </c>
    </row>
    <row r="168" spans="1:6" x14ac:dyDescent="0.2">
      <c r="A168" t="str">
        <f ca="1"/>
        <v>Julie Sanchez</v>
      </c>
      <c r="B168" t="str">
        <f ca="1"/>
        <v>United States, California, Irvine, Adams St, 49, 01014</v>
      </c>
      <c r="C168" t="str">
        <f ca="1"/>
        <v/>
      </c>
      <c r="D168" t="str">
        <f ca="1"/>
        <v>3105643438</v>
      </c>
      <c r="F168">
        <f ca="1"/>
        <v>168</v>
      </c>
    </row>
    <row r="169" spans="1:6" x14ac:dyDescent="0.2">
      <c r="A169" t="str">
        <f ca="1"/>
        <v>Jackson Moore</v>
      </c>
      <c r="B169" t="str">
        <f ca="1"/>
        <v>United States, Florida, Tallahassee, Sunset Dr, 88, 84993</v>
      </c>
      <c r="C169" t="str">
        <f ca="1"/>
        <v/>
      </c>
      <c r="D169" t="str">
        <f ca="1"/>
        <v>8507210525</v>
      </c>
      <c r="F169" t="str">
        <f ca="1"/>
        <v/>
      </c>
    </row>
    <row r="170" spans="1:6" x14ac:dyDescent="0.2">
      <c r="A170" t="str">
        <f ca="1"/>
        <v>Jacob Malca Robinson</v>
      </c>
      <c r="B170" t="str">
        <f ca="1"/>
        <v>United States, Alabama, Madison, Maple Ave, 70, 27775</v>
      </c>
      <c r="C170" t="str">
        <f ca="1"/>
        <v/>
      </c>
      <c r="D170" t="str">
        <f ca="1"/>
        <v>9383800937</v>
      </c>
      <c r="F170">
        <f ca="1"/>
        <v>170</v>
      </c>
    </row>
    <row r="171" spans="1:6" x14ac:dyDescent="0.2">
      <c r="A171" t="str">
        <f ca="1"/>
        <v>Harper Weizman</v>
      </c>
      <c r="B171" t="str">
        <f ca="1"/>
        <v>United States, Nevada, Henderson, Railroad St, 135, 31528</v>
      </c>
      <c r="C171" t="str">
        <f ca="1"/>
        <v>NectarNetworks Company</v>
      </c>
      <c r="D171" t="str">
        <f ca="1"/>
        <v>7024605881</v>
      </c>
      <c r="F171" t="str">
        <f ca="1"/>
        <v/>
      </c>
    </row>
    <row r="172" spans="1:6" x14ac:dyDescent="0.2">
      <c r="A172" t="str">
        <f ca="1"/>
        <v>Jackson Hernandez</v>
      </c>
      <c r="B172" t="str">
        <f ca="1"/>
        <v>United States, Massachusetts, Somerville, Chestnut St, 30, 26970</v>
      </c>
      <c r="C172" t="str">
        <f ca="1"/>
        <v>SaplingSynergy Group</v>
      </c>
      <c r="D172" t="str">
        <f ca="1"/>
        <v>8570570178</v>
      </c>
      <c r="F172">
        <f ca="1"/>
        <v>172</v>
      </c>
    </row>
    <row r="173" spans="1:6" x14ac:dyDescent="0.2">
      <c r="A173" t="str">
        <f ca="1"/>
        <v>Sophia Rodriguez</v>
      </c>
      <c r="B173" t="str">
        <f ca="1"/>
        <v>United States, New Hampshire, Derry, Short St, 4, 15707</v>
      </c>
      <c r="C173" t="str">
        <f ca="1"/>
        <v>GroveGuardians Enterprise</v>
      </c>
      <c r="D173" t="str">
        <f ca="1"/>
        <v>6031183415</v>
      </c>
      <c r="F173">
        <f ca="1"/>
        <v>173</v>
      </c>
    </row>
    <row r="174" spans="1:6" x14ac:dyDescent="0.2">
      <c r="A174" t="str">
        <f ca="1"/>
        <v>Elijah Brown</v>
      </c>
      <c r="B174" t="str">
        <f ca="1"/>
        <v>United States, Missouri, Kansas City, Cherry St, 112, 41850</v>
      </c>
      <c r="C174" t="str">
        <f ca="1"/>
        <v/>
      </c>
      <c r="D174" t="str">
        <f ca="1"/>
        <v>5733643475</v>
      </c>
      <c r="F174">
        <f ca="1"/>
        <v>174</v>
      </c>
    </row>
    <row r="175" spans="1:6" x14ac:dyDescent="0.2">
      <c r="A175" t="str">
        <f ca="1"/>
        <v>Oren Thompson</v>
      </c>
      <c r="B175" t="str">
        <f ca="1"/>
        <v>United States, New Jersey, Passaic, W Main St, 98, 87841</v>
      </c>
      <c r="C175" t="str">
        <f ca="1"/>
        <v/>
      </c>
      <c r="D175" t="str">
        <f ca="1"/>
        <v>7321472944</v>
      </c>
      <c r="F175">
        <f ca="1"/>
        <v>175</v>
      </c>
    </row>
    <row r="176" spans="1:6" x14ac:dyDescent="0.2">
      <c r="A176" t="str">
        <f ca="1"/>
        <v>Ethan Ann Garcia</v>
      </c>
      <c r="B176" t="str">
        <f ca="1"/>
        <v>United States, Hawaii, Pearl City, Chestnut St, 9, 93084</v>
      </c>
      <c r="C176" t="str">
        <f ca="1"/>
        <v/>
      </c>
      <c r="D176" t="str">
        <f ca="1"/>
        <v>8080772261</v>
      </c>
      <c r="F176">
        <f ca="1"/>
        <v>176</v>
      </c>
    </row>
    <row r="177" spans="1:6" x14ac:dyDescent="0.2">
      <c r="A177" t="str">
        <f ca="1"/>
        <v>Alexander Ann Sanchez</v>
      </c>
      <c r="B177" t="str">
        <f ca="1"/>
        <v>United States, Iowa, Ames, Cedar Ln, 72, 27463</v>
      </c>
      <c r="C177" t="str">
        <f ca="1"/>
        <v/>
      </c>
      <c r="D177" t="str">
        <f ca="1"/>
        <v>6417138309</v>
      </c>
      <c r="F177">
        <f ca="1"/>
        <v>177</v>
      </c>
    </row>
    <row r="178" spans="1:6" x14ac:dyDescent="0.2">
      <c r="A178" t="str">
        <f ca="1"/>
        <v>Harper Robinson</v>
      </c>
      <c r="B178" t="str">
        <f ca="1"/>
        <v>United States, Arizona, Buckeye, Cedar St, 124, 78259</v>
      </c>
      <c r="C178" t="str">
        <f ca="1"/>
        <v/>
      </c>
      <c r="D178" t="str">
        <f ca="1"/>
        <v>6024796172</v>
      </c>
      <c r="F178">
        <f ca="1"/>
        <v>178</v>
      </c>
    </row>
    <row r="179" spans="1:6" x14ac:dyDescent="0.2">
      <c r="A179" t="str">
        <f ca="1"/>
        <v>Dror Ramirez</v>
      </c>
      <c r="B179" t="str">
        <f ca="1"/>
        <v>United States, Kansas, Leawood, Ash St, 49, 57574</v>
      </c>
      <c r="C179" t="str">
        <f ca="1"/>
        <v>BloomWorks Landscaping</v>
      </c>
      <c r="D179" t="str">
        <f ca="1"/>
        <v>9135778774</v>
      </c>
      <c r="F179" t="str">
        <f ca="1"/>
        <v/>
      </c>
    </row>
    <row r="180" spans="1:6" x14ac:dyDescent="0.2">
      <c r="A180" t="str">
        <f ca="1"/>
        <v>Tom Levy</v>
      </c>
      <c r="B180" t="str">
        <f ca="1"/>
        <v>United States, Minnesota, Duluth, North St, 115, 56129</v>
      </c>
      <c r="C180" t="str">
        <f ca="1"/>
        <v/>
      </c>
      <c r="D180" t="str">
        <f ca="1"/>
        <v>5078506441</v>
      </c>
      <c r="F180">
        <f ca="1"/>
        <v>180</v>
      </c>
    </row>
    <row r="181" spans="1:6" x14ac:dyDescent="0.2">
      <c r="A181" t="str">
        <f ca="1"/>
        <v>Noah Mizrahi</v>
      </c>
      <c r="B181" t="str">
        <f ca="1"/>
        <v>United States, Kentucky, Richmond, Spruce St, 117, 77135</v>
      </c>
      <c r="C181" t="str">
        <f ca="1"/>
        <v/>
      </c>
      <c r="D181" t="str">
        <f ca="1"/>
        <v>6061058832</v>
      </c>
      <c r="F181">
        <f ca="1"/>
        <v>181</v>
      </c>
    </row>
    <row r="182" spans="1:6" x14ac:dyDescent="0.2">
      <c r="A182" t="str">
        <f ca="1"/>
        <v>James Robinson</v>
      </c>
      <c r="B182" t="str">
        <f ca="1"/>
        <v>United States, Michigan, Warren, Water St, 116, 01613</v>
      </c>
      <c r="C182" t="str">
        <f ca="1"/>
        <v>BlossomBridge Corp.</v>
      </c>
      <c r="D182" t="str">
        <f ca="1"/>
        <v>7348008548</v>
      </c>
      <c r="F182" t="str">
        <f ca="1"/>
        <v/>
      </c>
    </row>
    <row r="183" spans="1:6" x14ac:dyDescent="0.2">
      <c r="A183" t="str">
        <f ca="1"/>
        <v>Tom Rose Weizman</v>
      </c>
      <c r="B183" t="str">
        <f ca="1"/>
        <v>United States, Minnesota, Maple Grove, Mill St, 105, 34943</v>
      </c>
      <c r="C183" t="str">
        <f ca="1"/>
        <v/>
      </c>
      <c r="D183" t="str">
        <f ca="1"/>
        <v>2182083564</v>
      </c>
      <c r="F183">
        <f ca="1"/>
        <v>183</v>
      </c>
    </row>
    <row r="184" spans="1:6" x14ac:dyDescent="0.2">
      <c r="A184" t="str">
        <f ca="1"/>
        <v>Tom Rodriguez</v>
      </c>
      <c r="B184" t="str">
        <f ca="1"/>
        <v>United States, Missouri, Jefferson City, Jefferson St, 66, 63375</v>
      </c>
      <c r="C184" t="str">
        <f ca="1"/>
        <v/>
      </c>
      <c r="D184" t="str">
        <f ca="1"/>
        <v>3145712106</v>
      </c>
      <c r="F184">
        <f ca="1"/>
        <v>184</v>
      </c>
    </row>
    <row r="185" spans="1:6" x14ac:dyDescent="0.2">
      <c r="A185" t="str">
        <f ca="1"/>
        <v>Mia Anderson</v>
      </c>
      <c r="B185" t="str">
        <f ca="1"/>
        <v>United States, Alabama, Florence, W Main St, 85, 38183</v>
      </c>
      <c r="C185" t="str">
        <f ca="1"/>
        <v>Verdant Ventures</v>
      </c>
      <c r="D185" t="str">
        <f ca="1"/>
        <v>9389238104</v>
      </c>
      <c r="F185">
        <f ca="1"/>
        <v>185</v>
      </c>
    </row>
    <row r="186" spans="1:6" x14ac:dyDescent="0.2">
      <c r="A186" t="str">
        <f ca="1"/>
        <v>Michael Ramirez</v>
      </c>
      <c r="B186" t="str">
        <f ca="1"/>
        <v>United States, Nebraska, La Vista, Cedar Ln, 50, 02022</v>
      </c>
      <c r="C186" t="str">
        <f ca="1"/>
        <v/>
      </c>
      <c r="D186" t="str">
        <f ca="1"/>
        <v>3080470167</v>
      </c>
      <c r="F186">
        <f ca="1"/>
        <v>186</v>
      </c>
    </row>
    <row r="187" spans="1:6" x14ac:dyDescent="0.2">
      <c r="A187" t="str">
        <f ca="1"/>
        <v>Evelyn Davis</v>
      </c>
      <c r="B187" t="str">
        <f ca="1"/>
        <v>United States, Arizona, Goodyear, Hillcrest Dr, 77, 82098</v>
      </c>
      <c r="C187" t="str">
        <f ca="1"/>
        <v/>
      </c>
      <c r="D187" t="str">
        <f ca="1"/>
        <v>4809711508</v>
      </c>
      <c r="F187">
        <f ca="1"/>
        <v>187</v>
      </c>
    </row>
    <row r="188" spans="1:6" x14ac:dyDescent="0.2">
      <c r="A188" t="str">
        <f ca="1"/>
        <v>Sophia Smith</v>
      </c>
      <c r="B188" t="str">
        <f ca="1"/>
        <v>United States, Idaho, Rexburg, Front St, 76, 10578</v>
      </c>
      <c r="C188" t="str">
        <f ca="1"/>
        <v>SproutSphere Innovations</v>
      </c>
      <c r="D188" t="str">
        <f ca="1"/>
        <v>2087686957</v>
      </c>
      <c r="F188">
        <f ca="1"/>
        <v>188</v>
      </c>
    </row>
    <row r="189" spans="1:6" x14ac:dyDescent="0.2">
      <c r="A189" t="str">
        <f ca="1"/>
        <v>Isabella Jones</v>
      </c>
      <c r="B189" t="str">
        <f ca="1"/>
        <v>United States, Michigan, Lansing, Park Ave, 15, 64143</v>
      </c>
      <c r="C189" t="str">
        <f ca="1"/>
        <v>BlossomBridge Corp.</v>
      </c>
      <c r="D189" t="str">
        <f ca="1"/>
        <v>3137471180</v>
      </c>
      <c r="F189">
        <f ca="1"/>
        <v>189</v>
      </c>
    </row>
    <row r="190" spans="1:6" x14ac:dyDescent="0.2">
      <c r="A190" t="str">
        <f ca="1"/>
        <v>Tom Grace Danilov</v>
      </c>
      <c r="B190" t="str">
        <f ca="1"/>
        <v>United States, Hawaii, Kaneohe, 9th St, 45, 14561</v>
      </c>
      <c r="C190" t="str">
        <f ca="1"/>
        <v/>
      </c>
      <c r="D190" t="str">
        <f ca="1"/>
        <v>8080602950</v>
      </c>
      <c r="F190" t="str">
        <f ca="1"/>
        <v/>
      </c>
    </row>
    <row r="191" spans="1:6" x14ac:dyDescent="0.2">
      <c r="A191" t="str">
        <f ca="1"/>
        <v>Madison Lee Ramirez</v>
      </c>
      <c r="B191" t="str">
        <f ca="1"/>
        <v>United States, Maryland, Rockville, Lincoln St, 123, 43940</v>
      </c>
      <c r="C191" t="str">
        <f ca="1"/>
        <v/>
      </c>
      <c r="D191" t="str">
        <f ca="1"/>
        <v>4430704478</v>
      </c>
      <c r="F191">
        <f ca="1"/>
        <v>191</v>
      </c>
    </row>
    <row r="192" spans="1:6" x14ac:dyDescent="0.2">
      <c r="A192" t="str">
        <f ca="1"/>
        <v>Noah Elizabeth Ramirez</v>
      </c>
      <c r="B192" t="str">
        <f ca="1"/>
        <v>United States, Montana, Bozeman, School St, 103, 48347</v>
      </c>
      <c r="C192" t="str">
        <f ca="1"/>
        <v/>
      </c>
      <c r="D192" t="str">
        <f ca="1"/>
        <v>4061957935</v>
      </c>
      <c r="F192">
        <f ca="1"/>
        <v>192</v>
      </c>
    </row>
    <row r="193" spans="1:6" x14ac:dyDescent="0.2">
      <c r="A193" t="str">
        <f ca="1"/>
        <v>Tom Rose Williams</v>
      </c>
      <c r="B193" t="str">
        <f ca="1"/>
        <v>United States, Nevada, Sun Valley, 8th St, 78, 45569</v>
      </c>
      <c r="C193" t="str">
        <f ca="1"/>
        <v/>
      </c>
      <c r="D193" t="str">
        <f ca="1"/>
        <v>7028156659</v>
      </c>
      <c r="F193">
        <f ca="1"/>
        <v>193</v>
      </c>
    </row>
    <row r="194" spans="1:6" x14ac:dyDescent="0.2">
      <c r="A194" t="str">
        <f ca="1"/>
        <v>Mia Lewis</v>
      </c>
      <c r="B194" t="str">
        <f ca="1"/>
        <v>United States, New Jersey, Bayonne, Chestnut St, 69, 01041</v>
      </c>
      <c r="C194" t="str">
        <f ca="1"/>
        <v/>
      </c>
      <c r="D194" t="str">
        <f ca="1"/>
        <v>6091571200</v>
      </c>
      <c r="F194">
        <f ca="1"/>
        <v>194</v>
      </c>
    </row>
    <row r="195" spans="1:6" x14ac:dyDescent="0.2">
      <c r="A195" t="str">
        <f ca="1"/>
        <v>Benjamin Lee</v>
      </c>
      <c r="B195" t="str">
        <f ca="1"/>
        <v>United States, Georgia, Marietta, Church St, 51, 43322</v>
      </c>
      <c r="C195" t="str">
        <f ca="1"/>
        <v>CanopyCrafters Market</v>
      </c>
      <c r="D195" t="str">
        <f ca="1"/>
        <v>4047353438</v>
      </c>
      <c r="F195">
        <f ca="1"/>
        <v>195</v>
      </c>
    </row>
    <row r="196" spans="1:6" x14ac:dyDescent="0.2">
      <c r="A196" t="str">
        <f ca="1"/>
        <v>Isabella Perez</v>
      </c>
      <c r="B196" t="str">
        <f ca="1"/>
        <v>United States, Kansas, Hutchinson, W Main St, 46, 93137</v>
      </c>
      <c r="C196" t="str">
        <f ca="1"/>
        <v/>
      </c>
      <c r="D196" t="str">
        <f ca="1"/>
        <v>3160346288</v>
      </c>
      <c r="F196" t="str">
        <f ca="1"/>
        <v/>
      </c>
    </row>
    <row r="197" spans="1:6" x14ac:dyDescent="0.2">
      <c r="A197" t="str">
        <f ca="1"/>
        <v>Liam Smith</v>
      </c>
      <c r="B197" t="str">
        <f ca="1"/>
        <v>United States, Indiana, South Bend, 9th St, 116, 86293</v>
      </c>
      <c r="C197" t="str">
        <f ca="1"/>
        <v/>
      </c>
      <c r="D197" t="str">
        <f ca="1"/>
        <v>5740135809</v>
      </c>
      <c r="F197">
        <f ca="1"/>
        <v>197</v>
      </c>
    </row>
    <row r="198" spans="1:6" x14ac:dyDescent="0.2">
      <c r="A198" t="str">
        <f ca="1"/>
        <v>Ofek Rose Robinson</v>
      </c>
      <c r="B198" t="str">
        <f ca="1"/>
        <v>United States, Kentucky, Lexington, Locust St, 32, 27260</v>
      </c>
      <c r="C198" t="str">
        <f ca="1"/>
        <v/>
      </c>
      <c r="D198" t="str">
        <f ca="1"/>
        <v>6067634211</v>
      </c>
      <c r="F198" t="str">
        <f ca="1"/>
        <v/>
      </c>
    </row>
    <row r="199" spans="1:6" x14ac:dyDescent="0.2">
      <c r="A199" t="str">
        <f ca="1"/>
        <v>Julie Lopez</v>
      </c>
      <c r="B199" t="str">
        <f ca="1"/>
        <v>United States, California, Riverside, Park St, 16, 56170</v>
      </c>
      <c r="C199" t="str">
        <f ca="1"/>
        <v/>
      </c>
      <c r="D199" t="str">
        <f ca="1"/>
        <v>9251460236</v>
      </c>
      <c r="F199" t="str">
        <f ca="1"/>
        <v/>
      </c>
    </row>
    <row r="200" spans="1:6" x14ac:dyDescent="0.2">
      <c r="A200" t="str">
        <f ca="1"/>
        <v>Noah Danilov</v>
      </c>
      <c r="B200" t="str">
        <f ca="1"/>
        <v>United States, Minnesota, Duluth, 3rd St, 99, 53537</v>
      </c>
      <c r="C200" t="str">
        <f ca="1"/>
        <v/>
      </c>
      <c r="D200" t="str">
        <f ca="1"/>
        <v>7637984700</v>
      </c>
      <c r="F200" t="str">
        <f ca="1"/>
        <v/>
      </c>
    </row>
    <row r="201" spans="1:6" x14ac:dyDescent="0.2">
      <c r="A201" t="str">
        <f ca="1"/>
        <v>Oren Wilson</v>
      </c>
      <c r="B201" t="str">
        <f ca="1"/>
        <v>United States, Massachusetts, Lynn, 1st Ave, 126, 30530</v>
      </c>
      <c r="C201" t="str">
        <f ca="1"/>
        <v>SaplingSynergy Group</v>
      </c>
      <c r="D201" t="str">
        <f ca="1"/>
        <v>5082653751</v>
      </c>
      <c r="F201">
        <f ca="1"/>
        <v>201</v>
      </c>
    </row>
    <row r="202" spans="1:6" x14ac:dyDescent="0.2">
      <c r="A202" t="str">
        <f ca="1"/>
        <v>Isabella Mizrahi</v>
      </c>
      <c r="B202" t="str">
        <f ca="1"/>
        <v>United States, Delaware, North Star, Locust St, 20, 07474</v>
      </c>
      <c r="C202" t="str">
        <f ca="1"/>
        <v/>
      </c>
      <c r="D202" t="str">
        <f ca="1"/>
        <v>3023962840</v>
      </c>
      <c r="F202">
        <f ca="1"/>
        <v>202</v>
      </c>
    </row>
    <row r="203" spans="1:6" x14ac:dyDescent="0.2">
      <c r="A203" t="str">
        <f ca="1"/>
        <v>Noah Ramirez</v>
      </c>
      <c r="B203" t="str">
        <f ca="1"/>
        <v>United States, Delaware, Claymont, 9th St, 79, 39374</v>
      </c>
      <c r="C203" t="str">
        <f ca="1"/>
        <v/>
      </c>
      <c r="D203" t="str">
        <f ca="1"/>
        <v>3021658593</v>
      </c>
      <c r="F203">
        <f ca="1"/>
        <v>203</v>
      </c>
    </row>
    <row r="204" spans="1:6" x14ac:dyDescent="0.2">
      <c r="A204" t="str">
        <f ca="1"/>
        <v>Lucas Ramirez</v>
      </c>
      <c r="B204" t="str">
        <f ca="1"/>
        <v>United States, Idaho, Eagle, Woodland Dr, 121, 49146</v>
      </c>
      <c r="C204" t="str">
        <f ca="1"/>
        <v/>
      </c>
      <c r="D204" t="str">
        <f ca="1"/>
        <v>9867692053</v>
      </c>
      <c r="F204">
        <f ca="1"/>
        <v>204</v>
      </c>
    </row>
    <row r="205" spans="1:6" x14ac:dyDescent="0.2">
      <c r="A205" t="str">
        <f ca="1"/>
        <v>Ava Mizrahi</v>
      </c>
      <c r="B205" t="str">
        <f ca="1"/>
        <v>United States, Idaho, Nampa, Railroad St, 54, 12536</v>
      </c>
      <c r="C205" t="str">
        <f ca="1"/>
        <v>SproutSphere Innovations</v>
      </c>
      <c r="D205" t="str">
        <f ca="1"/>
        <v>9860040779</v>
      </c>
      <c r="F205" t="str">
        <f ca="1"/>
        <v/>
      </c>
    </row>
    <row r="206" spans="1:6" x14ac:dyDescent="0.2">
      <c r="A206" t="str">
        <f ca="1"/>
        <v>Logan Anderson</v>
      </c>
      <c r="B206" t="str">
        <f ca="1"/>
        <v>United States, Michigan, Flint, E Main St, 27, 55793</v>
      </c>
      <c r="C206" t="str">
        <f ca="1"/>
        <v/>
      </c>
      <c r="D206" t="str">
        <f ca="1"/>
        <v>2482228418</v>
      </c>
      <c r="F206" t="str">
        <f ca="1"/>
        <v/>
      </c>
    </row>
    <row r="207" spans="1:6" x14ac:dyDescent="0.2">
      <c r="A207" t="str">
        <f ca="1"/>
        <v>Charlotte Levy</v>
      </c>
      <c r="B207" t="str">
        <f ca="1"/>
        <v>United States, Alabama, Birmingham, N Main St, 65, 98990</v>
      </c>
      <c r="C207" t="str">
        <f ca="1"/>
        <v>GreenScape Innovators</v>
      </c>
      <c r="D207" t="str">
        <f ca="1"/>
        <v>2510120027</v>
      </c>
      <c r="F207">
        <f ca="1"/>
        <v>207</v>
      </c>
    </row>
    <row r="208" spans="1:6" x14ac:dyDescent="0.2">
      <c r="A208" t="str">
        <f ca="1"/>
        <v>Ofek Harris</v>
      </c>
      <c r="B208" t="str">
        <f ca="1"/>
        <v>United States, Illinois, Bloomington, Park St, 52, 26714</v>
      </c>
      <c r="C208" t="str">
        <f ca="1"/>
        <v>EdenEcho Developers</v>
      </c>
      <c r="D208" t="str">
        <f ca="1"/>
        <v>6306582341</v>
      </c>
      <c r="F208">
        <f ca="1"/>
        <v>208</v>
      </c>
    </row>
    <row r="209" spans="1:6" x14ac:dyDescent="0.2">
      <c r="A209" t="str">
        <f ca="1"/>
        <v>Elijah Wilson</v>
      </c>
      <c r="B209" t="str">
        <f ca="1"/>
        <v>United States, Maryland, Annapolis, Ridge Rd, 50, 67632</v>
      </c>
      <c r="C209" t="str">
        <f ca="1"/>
        <v/>
      </c>
      <c r="D209" t="str">
        <f ca="1"/>
        <v>3019299228</v>
      </c>
      <c r="F209">
        <f ca="1"/>
        <v>209</v>
      </c>
    </row>
    <row r="210" spans="1:6" x14ac:dyDescent="0.2">
      <c r="A210" t="str">
        <f ca="1"/>
        <v>Tom Elizabeth Gonzalez</v>
      </c>
      <c r="B210" t="str">
        <f ca="1"/>
        <v>United States, Montana, Missoula, River Rd, 16, 60073</v>
      </c>
      <c r="C210" t="str">
        <f ca="1"/>
        <v/>
      </c>
      <c r="D210" t="str">
        <f ca="1"/>
        <v>4066797002</v>
      </c>
      <c r="F210">
        <f ca="1"/>
        <v>210</v>
      </c>
    </row>
    <row r="211" spans="1:6" x14ac:dyDescent="0.2">
      <c r="A211" t="str">
        <f ca="1"/>
        <v>Amelia Vigdorovitch</v>
      </c>
      <c r="B211" t="str">
        <f ca="1"/>
        <v>United States, Delaware, Hockessin, North St, 95, 80830</v>
      </c>
      <c r="C211" t="str">
        <f ca="1"/>
        <v/>
      </c>
      <c r="D211" t="str">
        <f ca="1"/>
        <v>3025175693</v>
      </c>
      <c r="F211" t="str">
        <f ca="1"/>
        <v/>
      </c>
    </row>
    <row r="212" spans="1:6" x14ac:dyDescent="0.2">
      <c r="A212" t="str">
        <f ca="1"/>
        <v>Abigail Robinson</v>
      </c>
      <c r="B212" t="str">
        <f ca="1"/>
        <v>United States, Mississippi, Madison, Spruce St, 36, 63867</v>
      </c>
      <c r="C212" t="str">
        <f ca="1"/>
        <v>TerraTrove Traders</v>
      </c>
      <c r="D212" t="str">
        <f ca="1"/>
        <v>2280157171</v>
      </c>
      <c r="F212">
        <f ca="1"/>
        <v>212</v>
      </c>
    </row>
    <row r="213" spans="1:6" x14ac:dyDescent="0.2">
      <c r="A213" t="str">
        <f ca="1"/>
        <v>Abigail Robinson</v>
      </c>
      <c r="B213" t="str">
        <f ca="1"/>
        <v>United States, Michigan, Livonia, Ridge Rd, 110, 01188</v>
      </c>
      <c r="C213" t="str">
        <f ca="1"/>
        <v>BlossomBridge Corp.</v>
      </c>
      <c r="D213" t="str">
        <f ca="1"/>
        <v>2314537154</v>
      </c>
      <c r="F213">
        <f ca="1"/>
        <v>213</v>
      </c>
    </row>
    <row r="214" spans="1:6" x14ac:dyDescent="0.2">
      <c r="A214" t="str">
        <f ca="1"/>
        <v>Madison Dahan</v>
      </c>
      <c r="B214" t="str">
        <f ca="1"/>
        <v>United States, Minnesota, St. Cloud, Center St, 82, 68148</v>
      </c>
      <c r="C214" t="str">
        <f ca="1"/>
        <v/>
      </c>
      <c r="D214" t="str">
        <f ca="1"/>
        <v>3208945193</v>
      </c>
      <c r="F214">
        <f ca="1"/>
        <v>214</v>
      </c>
    </row>
    <row r="215" spans="1:6" x14ac:dyDescent="0.2">
      <c r="A215" t="str">
        <f ca="1"/>
        <v>Dror Danilov</v>
      </c>
      <c r="B215" t="str">
        <f ca="1"/>
        <v>United States, Colorado, Colorado Springs, North St, 120, 86251</v>
      </c>
      <c r="C215" t="str">
        <f ca="1"/>
        <v/>
      </c>
      <c r="D215" t="str">
        <f ca="1"/>
        <v>7197934924</v>
      </c>
      <c r="F215">
        <f ca="1"/>
        <v>215</v>
      </c>
    </row>
    <row r="216" spans="1:6" x14ac:dyDescent="0.2">
      <c r="A216" t="str">
        <f ca="1"/>
        <v>Sophia Garcia</v>
      </c>
      <c r="B216" t="str">
        <f ca="1"/>
        <v>United States, Illinois, Naperville, Pine St, 76, 41006</v>
      </c>
      <c r="C216" t="str">
        <f ca="1"/>
        <v>EdenEcho Developers</v>
      </c>
      <c r="D216" t="str">
        <f ca="1"/>
        <v>2247961787</v>
      </c>
      <c r="F216">
        <f ca="1"/>
        <v>216</v>
      </c>
    </row>
    <row r="217" spans="1:6" x14ac:dyDescent="0.2">
      <c r="A217" t="str">
        <f ca="1"/>
        <v>Tom Wilson</v>
      </c>
      <c r="B217" t="str">
        <f ca="1"/>
        <v>United States, Idaho, Twin Falls, North St, 72, 03911</v>
      </c>
      <c r="C217" t="str">
        <f ca="1"/>
        <v>ParkPlace Properties</v>
      </c>
      <c r="D217" t="str">
        <f ca="1"/>
        <v>9861386416</v>
      </c>
      <c r="F217" t="str">
        <f ca="1"/>
        <v/>
      </c>
    </row>
    <row r="218" spans="1:6" x14ac:dyDescent="0.2">
      <c r="A218" t="str">
        <f ca="1"/>
        <v>Emma Johnson</v>
      </c>
      <c r="B218" t="str">
        <f ca="1"/>
        <v>United States, Kentucky, Covington, Locust St, 30, 62472</v>
      </c>
      <c r="C218" t="str">
        <f ca="1"/>
        <v/>
      </c>
      <c r="D218" t="str">
        <f ca="1"/>
        <v>2705957923</v>
      </c>
      <c r="F218" t="str">
        <f ca="1"/>
        <v/>
      </c>
    </row>
    <row r="219" spans="1:6" x14ac:dyDescent="0.2">
      <c r="A219" t="str">
        <f ca="1"/>
        <v>Aiden Ramirez</v>
      </c>
      <c r="B219" t="str">
        <f ca="1"/>
        <v>United States, Delaware, Bear, Railroad Ave, 84, 19932</v>
      </c>
      <c r="C219" t="str">
        <f ca="1"/>
        <v>RootedRealms Co.</v>
      </c>
      <c r="D219" t="str">
        <f ca="1"/>
        <v>3029568559</v>
      </c>
      <c r="F219">
        <f ca="1"/>
        <v>219</v>
      </c>
    </row>
    <row r="220" spans="1:6" x14ac:dyDescent="0.2">
      <c r="A220" t="str">
        <f ca="1"/>
        <v>Emma Katz</v>
      </c>
      <c r="B220" t="str">
        <f ca="1"/>
        <v>United States, Minnesota, Blaine, 2nd Ave, 15, 50519</v>
      </c>
      <c r="C220" t="str">
        <f ca="1"/>
        <v/>
      </c>
      <c r="D220" t="str">
        <f ca="1"/>
        <v>3208964949</v>
      </c>
      <c r="F220">
        <f ca="1"/>
        <v>220</v>
      </c>
    </row>
    <row r="221" spans="1:6" x14ac:dyDescent="0.2">
      <c r="A221" t="str">
        <f ca="1"/>
        <v>Ofek Jones</v>
      </c>
      <c r="B221" t="str">
        <f ca="1"/>
        <v>United States, Nebraska, Omaha, Elm St, 124, 52221</v>
      </c>
      <c r="C221" t="str">
        <f ca="1"/>
        <v/>
      </c>
      <c r="D221" t="str">
        <f ca="1"/>
        <v>4028224378</v>
      </c>
      <c r="F221" t="str">
        <f ca="1"/>
        <v/>
      </c>
    </row>
    <row r="222" spans="1:6" x14ac:dyDescent="0.2">
      <c r="A222" t="str">
        <f ca="1"/>
        <v>Ofri Lee</v>
      </c>
      <c r="B222" t="str">
        <f ca="1"/>
        <v>United States, Kansas, Leavenworth, Sunset Dr, 47, 53937</v>
      </c>
      <c r="C222" t="str">
        <f ca="1"/>
        <v>BloomWorks Landscaping</v>
      </c>
      <c r="D222" t="str">
        <f ca="1"/>
        <v>6209286941</v>
      </c>
      <c r="F222">
        <f ca="1"/>
        <v>222</v>
      </c>
    </row>
    <row r="223" spans="1:6" x14ac:dyDescent="0.2">
      <c r="A223" t="str">
        <f ca="1"/>
        <v>Dor Marie Lopez</v>
      </c>
      <c r="B223" t="str">
        <f ca="1"/>
        <v>United States, Missouri, O’Fallon, Jefferson St, 69, 56520</v>
      </c>
      <c r="C223" t="str">
        <f ca="1"/>
        <v/>
      </c>
      <c r="D223" t="str">
        <f ca="1"/>
        <v>3146865010</v>
      </c>
      <c r="F223">
        <f ca="1"/>
        <v>223</v>
      </c>
    </row>
    <row r="224" spans="1:6" x14ac:dyDescent="0.2">
      <c r="A224" t="str">
        <f ca="1"/>
        <v>Sofia Anderson</v>
      </c>
      <c r="B224" t="str">
        <f ca="1"/>
        <v>United States, Maryland, Columbia, Vine St, 32, 55215</v>
      </c>
      <c r="C224" t="str">
        <f ca="1"/>
        <v/>
      </c>
      <c r="D224" t="str">
        <f ca="1"/>
        <v>2402808880</v>
      </c>
      <c r="F224" t="str">
        <f ca="1"/>
        <v/>
      </c>
    </row>
    <row r="225" spans="1:6" x14ac:dyDescent="0.2">
      <c r="A225" t="str">
        <f ca="1"/>
        <v>Dror Anderson</v>
      </c>
      <c r="B225" t="str">
        <f ca="1"/>
        <v>United States, Minnesota, Maple Grove, Shady Ln, 118, 10898</v>
      </c>
      <c r="C225" t="str">
        <f ca="1"/>
        <v/>
      </c>
      <c r="D225" t="str">
        <f ca="1"/>
        <v>2182936683</v>
      </c>
      <c r="F225">
        <f ca="1"/>
        <v>225</v>
      </c>
    </row>
    <row r="226" spans="1:6" x14ac:dyDescent="0.2">
      <c r="A226" t="str">
        <f ca="1"/>
        <v>Avery Vigdorovitch</v>
      </c>
      <c r="B226" t="str">
        <f ca="1"/>
        <v>United States, Maryland, Annapolis, E Main St, 38, 41544</v>
      </c>
      <c r="C226" t="str">
        <f ca="1"/>
        <v/>
      </c>
      <c r="D226" t="str">
        <f ca="1"/>
        <v>2406586675</v>
      </c>
      <c r="F226">
        <f ca="1"/>
        <v>226</v>
      </c>
    </row>
    <row r="227" spans="1:6" x14ac:dyDescent="0.2">
      <c r="A227" t="str">
        <f ca="1"/>
        <v>Logan Thomas</v>
      </c>
      <c r="B227" t="str">
        <f ca="1"/>
        <v>United States, Kansas, Overland Park, Highland Ave, 94, 14405</v>
      </c>
      <c r="C227" t="str">
        <f ca="1"/>
        <v>BloomWorks Landscaping</v>
      </c>
      <c r="D227" t="str">
        <f ca="1"/>
        <v>3164855462</v>
      </c>
      <c r="F227">
        <f ca="1"/>
        <v>227</v>
      </c>
    </row>
    <row r="228" spans="1:6" x14ac:dyDescent="0.2">
      <c r="A228" t="str">
        <f ca="1"/>
        <v>Aiden Hernandez</v>
      </c>
      <c r="B228" t="str">
        <f ca="1"/>
        <v>United States, Georgia, Sandy Springs, Jefferson St, 3, 85789</v>
      </c>
      <c r="C228" t="str">
        <f ca="1"/>
        <v>CanopyCrafters Market</v>
      </c>
      <c r="D228" t="str">
        <f ca="1"/>
        <v>9122843754</v>
      </c>
      <c r="F228">
        <f ca="1"/>
        <v>228</v>
      </c>
    </row>
    <row r="229" spans="1:6" x14ac:dyDescent="0.2">
      <c r="A229" t="str">
        <f ca="1"/>
        <v>Dror Miller</v>
      </c>
      <c r="B229" t="str">
        <f ca="1"/>
        <v>United States, Alabama, Hoover, Jefferson St, 134, 58959</v>
      </c>
      <c r="C229" t="str">
        <f ca="1"/>
        <v/>
      </c>
      <c r="D229" t="str">
        <f ca="1"/>
        <v>2566633264</v>
      </c>
      <c r="F229" t="str">
        <f ca="1"/>
        <v/>
      </c>
    </row>
    <row r="230" spans="1:6" x14ac:dyDescent="0.2">
      <c r="A230" t="str">
        <f ca="1"/>
        <v>Julie Gonzalez</v>
      </c>
      <c r="B230" t="str">
        <f ca="1"/>
        <v>United States, Idaho, Moscow, Cherry St, 127, 72882</v>
      </c>
      <c r="C230" t="str">
        <f ca="1"/>
        <v/>
      </c>
      <c r="D230" t="str">
        <f ca="1"/>
        <v>9862441982</v>
      </c>
      <c r="F230">
        <f ca="1"/>
        <v>230</v>
      </c>
    </row>
    <row r="231" spans="1:6" x14ac:dyDescent="0.2">
      <c r="A231" t="str">
        <f ca="1"/>
        <v>Oliver Katz</v>
      </c>
      <c r="B231" t="str">
        <f ca="1"/>
        <v>United States, Idaho, Rexburg, Woodland Dr, 52, 65715</v>
      </c>
      <c r="C231" t="str">
        <f ca="1"/>
        <v>SproutSphere Innovations</v>
      </c>
      <c r="D231" t="str">
        <f ca="1"/>
        <v>2089857992</v>
      </c>
      <c r="F231">
        <f ca="1"/>
        <v>231</v>
      </c>
    </row>
    <row r="232" spans="1:6" x14ac:dyDescent="0.2">
      <c r="A232" t="str">
        <f ca="1"/>
        <v>Benjamin Thompson</v>
      </c>
      <c r="B232" t="str">
        <f ca="1"/>
        <v>United States, Louisiana, Central, Oak St, 26, 03145</v>
      </c>
      <c r="C232" t="str">
        <f ca="1"/>
        <v>PetalPro Partners</v>
      </c>
      <c r="D232" t="str">
        <f ca="1"/>
        <v>3376908104</v>
      </c>
      <c r="F232">
        <f ca="1"/>
        <v>232</v>
      </c>
    </row>
    <row r="233" spans="1:6" x14ac:dyDescent="0.2">
      <c r="A233" t="str">
        <f ca="1"/>
        <v>Aiden James Lee</v>
      </c>
      <c r="B233" t="str">
        <f ca="1"/>
        <v>United States, Michigan, Westland, Shady Ln, 133, 77075</v>
      </c>
      <c r="C233" t="str">
        <f ca="1"/>
        <v/>
      </c>
      <c r="D233" t="str">
        <f ca="1"/>
        <v>2694582213</v>
      </c>
      <c r="F233">
        <f ca="1"/>
        <v>233</v>
      </c>
    </row>
    <row r="234" spans="1:6" x14ac:dyDescent="0.2">
      <c r="A234" t="str">
        <f ca="1"/>
        <v>Dror Thompson</v>
      </c>
      <c r="B234" t="str">
        <f ca="1"/>
        <v>United States, Minnesota, Maple Grove, West St, 39, 91988</v>
      </c>
      <c r="C234" t="str">
        <f ca="1"/>
        <v/>
      </c>
      <c r="D234" t="str">
        <f ca="1"/>
        <v>6512915669</v>
      </c>
      <c r="F234">
        <f ca="1"/>
        <v>234</v>
      </c>
    </row>
    <row r="235" spans="1:6" x14ac:dyDescent="0.2">
      <c r="A235" t="str">
        <f ca="1"/>
        <v>Mason Lee</v>
      </c>
      <c r="B235" t="str">
        <f ca="1"/>
        <v>United States, Kentucky, Louisville, 1st St, 98, 47092</v>
      </c>
      <c r="C235" t="str">
        <f ca="1"/>
        <v/>
      </c>
      <c r="D235" t="str">
        <f ca="1"/>
        <v>2705400373</v>
      </c>
      <c r="F235">
        <f ca="1"/>
        <v>235</v>
      </c>
    </row>
    <row r="236" spans="1:6" x14ac:dyDescent="0.2">
      <c r="A236" t="str">
        <f ca="1"/>
        <v>Lucas Thomas</v>
      </c>
      <c r="B236" t="str">
        <f ca="1"/>
        <v>United States, Arkansas, Bentonville, 4th Ave, 41, 96357</v>
      </c>
      <c r="C236" t="str">
        <f ca="1"/>
        <v/>
      </c>
      <c r="D236" t="str">
        <f ca="1"/>
        <v>8705352250</v>
      </c>
      <c r="F236" t="str">
        <f ca="1"/>
        <v/>
      </c>
    </row>
    <row r="237" spans="1:6" x14ac:dyDescent="0.2">
      <c r="A237" t="str">
        <f ca="1"/>
        <v>Gefen Lewis</v>
      </c>
      <c r="B237" t="str">
        <f ca="1"/>
        <v>United States, Iowa, Davenport, 3rd St, 106, 68684</v>
      </c>
      <c r="C237" t="str">
        <f ca="1"/>
        <v/>
      </c>
      <c r="D237" t="str">
        <f ca="1"/>
        <v>5633809402</v>
      </c>
      <c r="F237" t="str">
        <f ca="1"/>
        <v/>
      </c>
    </row>
    <row r="238" spans="1:6" x14ac:dyDescent="0.2">
      <c r="A238" t="str">
        <f ca="1"/>
        <v>Elijah Levy</v>
      </c>
      <c r="B238" t="str">
        <f ca="1"/>
        <v>United States, Connecticut, Danbury, 10th St, 114, 75767</v>
      </c>
      <c r="C238" t="str">
        <f ca="1"/>
        <v/>
      </c>
      <c r="D238" t="str">
        <f ca="1"/>
        <v>2035185630</v>
      </c>
      <c r="F238">
        <f ca="1"/>
        <v>238</v>
      </c>
    </row>
    <row r="239" spans="1:6" x14ac:dyDescent="0.2">
      <c r="A239" t="str">
        <f ca="1"/>
        <v>Sofia Hernandez</v>
      </c>
      <c r="B239" t="str">
        <f ca="1"/>
        <v>United States, Maine, Lewiston, Adams St, 52, 05357</v>
      </c>
      <c r="C239" t="str">
        <f ca="1"/>
        <v>NatureNest Creators</v>
      </c>
      <c r="D239" t="str">
        <f ca="1"/>
        <v>2079813473</v>
      </c>
      <c r="F239" t="str">
        <f ca="1"/>
        <v/>
      </c>
    </row>
    <row r="240" spans="1:6" x14ac:dyDescent="0.2">
      <c r="A240" t="str">
        <f ca="1"/>
        <v>Elijah Ramirez</v>
      </c>
      <c r="B240" t="str">
        <f ca="1"/>
        <v>United States, Colorado, Greeley, 6th St, 18, 14834</v>
      </c>
      <c r="C240" t="str">
        <f ca="1"/>
        <v/>
      </c>
      <c r="D240" t="str">
        <f ca="1"/>
        <v>9705288680</v>
      </c>
      <c r="F240" t="str">
        <f ca="1"/>
        <v/>
      </c>
    </row>
    <row r="241" spans="1:6" x14ac:dyDescent="0.2">
      <c r="A241" t="str">
        <f ca="1"/>
        <v>Emily Joseph Taylor</v>
      </c>
      <c r="B241" t="str">
        <f ca="1"/>
        <v>United States, Florida, Hialeah, 3rd St, 58, 53179</v>
      </c>
      <c r="C241" t="str">
        <f ca="1"/>
        <v/>
      </c>
      <c r="D241" t="str">
        <f ca="1"/>
        <v>8136154519</v>
      </c>
      <c r="F241">
        <f ca="1"/>
        <v>241</v>
      </c>
    </row>
    <row r="242" spans="1:6" x14ac:dyDescent="0.2">
      <c r="A242" t="str">
        <f ca="1"/>
        <v>Jacob James Gonzalez</v>
      </c>
      <c r="B242" t="str">
        <f ca="1"/>
        <v>United States, Nevada, Pahrump, Adams St, 76, 37727</v>
      </c>
      <c r="C242" t="str">
        <f ca="1"/>
        <v/>
      </c>
      <c r="D242" t="str">
        <f ca="1"/>
        <v>7251472290</v>
      </c>
      <c r="F242" t="str">
        <f ca="1"/>
        <v/>
      </c>
    </row>
    <row r="243" spans="1:6" x14ac:dyDescent="0.2">
      <c r="A243" t="str">
        <f ca="1"/>
        <v>Dor Hernandez</v>
      </c>
      <c r="B243" t="str">
        <f ca="1"/>
        <v>United States, Mississippi, Meridian, Airport Rd, 10, 55776</v>
      </c>
      <c r="C243" t="str">
        <f ca="1"/>
        <v/>
      </c>
      <c r="D243" t="str">
        <f ca="1"/>
        <v>2284189036</v>
      </c>
      <c r="F243" t="str">
        <f ca="1"/>
        <v/>
      </c>
    </row>
    <row r="244" spans="1:6" x14ac:dyDescent="0.2">
      <c r="A244" t="str">
        <f ca="1"/>
        <v>Charlotte Clark</v>
      </c>
      <c r="B244" t="str">
        <f ca="1"/>
        <v>United States, Arkansas, Springdale, 9th St, 89, 21967</v>
      </c>
      <c r="C244" t="str">
        <f ca="1"/>
        <v/>
      </c>
      <c r="D244" t="str">
        <f ca="1"/>
        <v>8706625878</v>
      </c>
      <c r="F244">
        <f ca="1"/>
        <v>244</v>
      </c>
    </row>
    <row r="245" spans="1:6" x14ac:dyDescent="0.2">
      <c r="A245" t="str">
        <f ca="1"/>
        <v>Ofek Geva</v>
      </c>
      <c r="B245" t="str">
        <f ca="1"/>
        <v>United States, Idaho, Meridian, West St, 58, 72820</v>
      </c>
      <c r="C245" t="str">
        <f ca="1"/>
        <v/>
      </c>
      <c r="D245" t="str">
        <f ca="1"/>
        <v>9868792933</v>
      </c>
      <c r="F245" t="str">
        <f ca="1"/>
        <v/>
      </c>
    </row>
    <row r="246" spans="1:6" x14ac:dyDescent="0.2">
      <c r="A246" t="str">
        <f ca="1"/>
        <v>Noah Danilov</v>
      </c>
      <c r="B246" t="str">
        <f ca="1"/>
        <v>United States, New Jersey, Elizabeth, Hillcrest Dr, 5, 33095</v>
      </c>
      <c r="C246" t="str">
        <f ca="1"/>
        <v/>
      </c>
      <c r="D246" t="str">
        <f ca="1"/>
        <v>9739652391</v>
      </c>
      <c r="F246">
        <f ca="1"/>
        <v>246</v>
      </c>
    </row>
    <row r="247" spans="1:6" x14ac:dyDescent="0.2">
      <c r="A247" t="str">
        <f ca="1"/>
        <v>Ethan Johnson</v>
      </c>
      <c r="B247" t="str">
        <f ca="1"/>
        <v>United States, Missouri, Joplin, Front St, 100, 57422</v>
      </c>
      <c r="C247" t="str">
        <f ca="1"/>
        <v/>
      </c>
      <c r="D247" t="str">
        <f ca="1"/>
        <v>5733252551</v>
      </c>
      <c r="F247">
        <f ca="1"/>
        <v>247</v>
      </c>
    </row>
    <row r="248" spans="1:6" x14ac:dyDescent="0.2">
      <c r="A248" t="str">
        <f ca="1"/>
        <v>Jackson Davis</v>
      </c>
      <c r="B248" t="str">
        <f ca="1"/>
        <v>United States, Mississippi, Biloxi, School St, 92, 15930</v>
      </c>
      <c r="C248" t="str">
        <f ca="1"/>
        <v/>
      </c>
      <c r="D248" t="str">
        <f ca="1"/>
        <v>6625886851</v>
      </c>
      <c r="F248">
        <f ca="1"/>
        <v>248</v>
      </c>
    </row>
    <row r="249" spans="1:6" x14ac:dyDescent="0.2">
      <c r="A249" t="str">
        <f ca="1"/>
        <v>Noah Cohen</v>
      </c>
      <c r="B249" t="str">
        <f ca="1"/>
        <v>United States, Kansas, Kansas City, W Main St, 88, 23679</v>
      </c>
      <c r="C249" t="str">
        <f ca="1"/>
        <v>BloomWorks Landscaping</v>
      </c>
      <c r="D249" t="str">
        <f ca="1"/>
        <v>7856432497</v>
      </c>
      <c r="F249">
        <f ca="1"/>
        <v>249</v>
      </c>
    </row>
    <row r="250" spans="1:6" x14ac:dyDescent="0.2">
      <c r="A250" t="str">
        <f ca="1"/>
        <v>Mason Dahan</v>
      </c>
      <c r="B250" t="str">
        <f ca="1"/>
        <v>United States, Florida, Fort Lauderdale, East St, 119, 62766</v>
      </c>
      <c r="C250" t="str">
        <f ca="1"/>
        <v/>
      </c>
      <c r="D250" t="str">
        <f ca="1"/>
        <v>4075190724</v>
      </c>
      <c r="F250">
        <f ca="1"/>
        <v>250</v>
      </c>
    </row>
    <row r="251" spans="1:6" x14ac:dyDescent="0.2">
      <c r="A251" t="str">
        <f ca="1"/>
        <v>Julie Perez</v>
      </c>
      <c r="B251" t="str">
        <f ca="1"/>
        <v>United States, Montana, Anaconda-Deer Lodge County, Vine St, 135, 11061</v>
      </c>
      <c r="C251" t="str">
        <f ca="1"/>
        <v/>
      </c>
      <c r="D251" t="str">
        <f ca="1"/>
        <v>4067492872</v>
      </c>
      <c r="F251">
        <f ca="1"/>
        <v>251</v>
      </c>
    </row>
    <row r="252" spans="1:6" x14ac:dyDescent="0.2">
      <c r="A252" t="str">
        <f ca="1"/>
        <v>Emma Jones</v>
      </c>
      <c r="B252" t="str">
        <f ca="1"/>
        <v>United States, Maine, Lewiston, N Main St, 123, 44988</v>
      </c>
      <c r="C252" t="str">
        <f ca="1"/>
        <v>NatureNest Creators</v>
      </c>
      <c r="D252" t="str">
        <f ca="1"/>
        <v>2073458429</v>
      </c>
      <c r="F252">
        <f ca="1"/>
        <v>252</v>
      </c>
    </row>
    <row r="253" spans="1:6" x14ac:dyDescent="0.2">
      <c r="A253" t="str">
        <f ca="1"/>
        <v>Harper Thompson</v>
      </c>
      <c r="B253" t="str">
        <f ca="1"/>
        <v>United States, Maryland, Rockville, North St, 131, 97201</v>
      </c>
      <c r="C253" t="str">
        <f ca="1"/>
        <v/>
      </c>
      <c r="D253" t="str">
        <f ca="1"/>
        <v>4433056370</v>
      </c>
      <c r="F253">
        <f ca="1"/>
        <v>253</v>
      </c>
    </row>
    <row r="254" spans="1:6" x14ac:dyDescent="0.2">
      <c r="A254" t="str">
        <f ca="1"/>
        <v>Harper Thompson</v>
      </c>
      <c r="B254" t="str">
        <f ca="1"/>
        <v>United States, Illinois, Springfield, Sunset Dr, 21, 25817</v>
      </c>
      <c r="C254" t="str">
        <f ca="1"/>
        <v>EdenEcho Developers</v>
      </c>
      <c r="D254" t="str">
        <f ca="1"/>
        <v>8722974064</v>
      </c>
      <c r="F254">
        <f ca="1"/>
        <v>254</v>
      </c>
    </row>
    <row r="255" spans="1:6" x14ac:dyDescent="0.2">
      <c r="A255" t="str">
        <f ca="1"/>
        <v>Elijah Friedman</v>
      </c>
      <c r="B255" t="str">
        <f ca="1"/>
        <v>United States, Delaware, Smyrna, Shady Ln, 89, 62858</v>
      </c>
      <c r="C255" t="str">
        <f ca="1"/>
        <v>RootedRealms Co.</v>
      </c>
      <c r="D255" t="str">
        <f ca="1"/>
        <v>3022218831</v>
      </c>
      <c r="F255">
        <f ca="1"/>
        <v>255</v>
      </c>
    </row>
    <row r="256" spans="1:6" x14ac:dyDescent="0.2">
      <c r="A256" t="str">
        <f ca="1"/>
        <v>Julie Garcia</v>
      </c>
      <c r="B256" t="str">
        <f ca="1"/>
        <v>United States, Montana, Evergreen, Cherry St, 50, 37839</v>
      </c>
      <c r="C256" t="str">
        <f ca="1"/>
        <v/>
      </c>
      <c r="D256" t="str">
        <f ca="1"/>
        <v>4067830157</v>
      </c>
      <c r="F256">
        <f ca="1"/>
        <v>256</v>
      </c>
    </row>
    <row r="257" spans="1:6" x14ac:dyDescent="0.2">
      <c r="A257" t="str">
        <f ca="1"/>
        <v>Elijah Jackson</v>
      </c>
      <c r="B257" t="str">
        <f ca="1"/>
        <v>United States, Georgia, Athens, East St, 55, 32291</v>
      </c>
      <c r="C257" t="str">
        <f ca="1"/>
        <v>CanopyCrafters Market</v>
      </c>
      <c r="D257" t="str">
        <f ca="1"/>
        <v>7066121427</v>
      </c>
      <c r="F257">
        <f ca="1"/>
        <v>257</v>
      </c>
    </row>
    <row r="258" spans="1:6" x14ac:dyDescent="0.2">
      <c r="A258" t="str">
        <f ca="1"/>
        <v>Tom Elizabeth Lewis</v>
      </c>
      <c r="B258" t="str">
        <f ca="1"/>
        <v>United States, Maryland, Bethesda, E Main St, 110, 48593</v>
      </c>
      <c r="C258" t="str">
        <f ca="1"/>
        <v/>
      </c>
      <c r="D258" t="str">
        <f ca="1"/>
        <v>2409654167</v>
      </c>
      <c r="F258" t="str">
        <f ca="1"/>
        <v/>
      </c>
    </row>
    <row r="259" spans="1:6" x14ac:dyDescent="0.2">
      <c r="A259" t="str">
        <f ca="1"/>
        <v>Liam Cohen</v>
      </c>
      <c r="B259" t="str">
        <f ca="1"/>
        <v>United States, Connecticut, Stratford, Woodland Dr, 89, 32061</v>
      </c>
      <c r="C259" t="str">
        <f ca="1"/>
        <v/>
      </c>
      <c r="D259" t="str">
        <f ca="1"/>
        <v>9590824877</v>
      </c>
      <c r="F259">
        <f ca="1"/>
        <v>259</v>
      </c>
    </row>
    <row r="260" spans="1:6" x14ac:dyDescent="0.2">
      <c r="A260" t="str">
        <f ca="1"/>
        <v>Emily Ann Moore</v>
      </c>
      <c r="B260" t="str">
        <f ca="1"/>
        <v>United States, Alabama, Birmingham, Hillcrest Dr, 115, 82478</v>
      </c>
      <c r="C260" t="str">
        <f ca="1"/>
        <v>Verdant Ventures</v>
      </c>
      <c r="D260" t="str">
        <f ca="1"/>
        <v>2565459073</v>
      </c>
      <c r="F260" t="str">
        <f ca="1"/>
        <v/>
      </c>
    </row>
    <row r="261" spans="1:6" x14ac:dyDescent="0.2">
      <c r="A261" t="str">
        <f ca="1"/>
        <v>Elijah Wilson</v>
      </c>
      <c r="B261" t="str">
        <f ca="1"/>
        <v>United States, California, Los Angeles, Walnut St, 26, 56982</v>
      </c>
      <c r="C261" t="str">
        <f ca="1"/>
        <v>GardenGuild Holdings</v>
      </c>
      <c r="D261" t="str">
        <f ca="1"/>
        <v>5624515975</v>
      </c>
      <c r="F261">
        <f ca="1"/>
        <v>261</v>
      </c>
    </row>
    <row r="262" spans="1:6" x14ac:dyDescent="0.2">
      <c r="A262" t="str">
        <f ca="1"/>
        <v>Michael Ramirez</v>
      </c>
      <c r="B262" t="str">
        <f ca="1"/>
        <v>United States, Louisiana, Prairieville, Water St, 122, 47671</v>
      </c>
      <c r="C262" t="str">
        <f ca="1"/>
        <v/>
      </c>
      <c r="D262" t="str">
        <f ca="1"/>
        <v>3376072544</v>
      </c>
      <c r="F262">
        <f ca="1"/>
        <v>262</v>
      </c>
    </row>
    <row r="263" spans="1:6" x14ac:dyDescent="0.2">
      <c r="A263" t="str">
        <f ca="1"/>
        <v>Jacob Perez</v>
      </c>
      <c r="B263" t="str">
        <f ca="1"/>
        <v>United States, Illinois, Decatur, High St, 33, 27938</v>
      </c>
      <c r="C263" t="str">
        <f ca="1"/>
        <v>EdenEcho Developers</v>
      </c>
      <c r="D263" t="str">
        <f ca="1"/>
        <v>6307393454</v>
      </c>
      <c r="F263" t="str">
        <f ca="1"/>
        <v/>
      </c>
    </row>
    <row r="264" spans="1:6" x14ac:dyDescent="0.2">
      <c r="A264" t="str">
        <f ca="1"/>
        <v>Dor Mizrahi</v>
      </c>
      <c r="B264" t="str">
        <f ca="1"/>
        <v>United States, Montana, Havre, Short St, 63, 22328</v>
      </c>
      <c r="C264" t="str">
        <f ca="1"/>
        <v/>
      </c>
      <c r="D264" t="str">
        <f ca="1"/>
        <v>4068257716</v>
      </c>
      <c r="F264">
        <f ca="1"/>
        <v>264</v>
      </c>
    </row>
    <row r="265" spans="1:6" x14ac:dyDescent="0.2">
      <c r="A265" t="str">
        <f ca="1"/>
        <v>Aiden Martin</v>
      </c>
      <c r="B265" t="str">
        <f ca="1"/>
        <v>United States, Arizona, Buckeye, Front St, 28, 17104</v>
      </c>
      <c r="C265" t="str">
        <f ca="1"/>
        <v/>
      </c>
      <c r="D265" t="str">
        <f ca="1"/>
        <v>9283580714</v>
      </c>
      <c r="F265">
        <f ca="1"/>
        <v>265</v>
      </c>
    </row>
    <row r="266" spans="1:6" x14ac:dyDescent="0.2">
      <c r="A266" t="str">
        <f ca="1"/>
        <v>Isabella Harris</v>
      </c>
      <c r="B266" t="str">
        <f ca="1"/>
        <v>United States, Illinois, Evanston, 10th St, 44, 14002</v>
      </c>
      <c r="C266" t="str">
        <f ca="1"/>
        <v>EdenEcho Developers</v>
      </c>
      <c r="D266" t="str">
        <f ca="1"/>
        <v>6184797611</v>
      </c>
      <c r="F266" t="str">
        <f ca="1"/>
        <v/>
      </c>
    </row>
    <row r="267" spans="1:6" x14ac:dyDescent="0.2">
      <c r="A267" t="str">
        <f ca="1"/>
        <v>James Davis</v>
      </c>
      <c r="B267" t="str">
        <f ca="1"/>
        <v>United States, Massachusetts, Springfield, 2nd Ave, 32, 52225</v>
      </c>
      <c r="C267" t="str">
        <f ca="1"/>
        <v/>
      </c>
      <c r="D267" t="str">
        <f ca="1"/>
        <v>3510504319</v>
      </c>
      <c r="F267">
        <f ca="1"/>
        <v>267</v>
      </c>
    </row>
    <row r="268" spans="1:6" x14ac:dyDescent="0.2">
      <c r="A268" t="str">
        <f ca="1"/>
        <v>Ava Jones</v>
      </c>
      <c r="B268" t="str">
        <f ca="1"/>
        <v>United States, Delaware, Claymont, Spruce St, 102, 68483</v>
      </c>
      <c r="C268" t="str">
        <f ca="1"/>
        <v/>
      </c>
      <c r="D268" t="str">
        <f ca="1"/>
        <v>3023810644</v>
      </c>
      <c r="F268" t="str">
        <f ca="1"/>
        <v/>
      </c>
    </row>
    <row r="269" spans="1:6" x14ac:dyDescent="0.2">
      <c r="A269" t="str">
        <f ca="1"/>
        <v>Julie Lopez</v>
      </c>
      <c r="B269" t="str">
        <f ca="1"/>
        <v>United States, Illinois, Bloomington, N Main St, 21, 20280</v>
      </c>
      <c r="C269" t="str">
        <f ca="1"/>
        <v>EdenEcho Developers</v>
      </c>
      <c r="D269" t="str">
        <f ca="1"/>
        <v>6302313917</v>
      </c>
      <c r="F269">
        <f ca="1"/>
        <v>269</v>
      </c>
    </row>
    <row r="270" spans="1:6" x14ac:dyDescent="0.2">
      <c r="A270" t="str">
        <f ca="1"/>
        <v>Ofri Danilov</v>
      </c>
      <c r="B270" t="str">
        <f ca="1"/>
        <v>United States, Idaho, Pocatello, River Rd, 120, 78340</v>
      </c>
      <c r="C270" t="str">
        <f ca="1"/>
        <v/>
      </c>
      <c r="D270" t="str">
        <f ca="1"/>
        <v>2081431240</v>
      </c>
      <c r="F270">
        <f ca="1"/>
        <v>270</v>
      </c>
    </row>
    <row r="271" spans="1:6" x14ac:dyDescent="0.2">
      <c r="A271" t="str">
        <f ca="1"/>
        <v>Dror Clark</v>
      </c>
      <c r="B271" t="str">
        <f ca="1"/>
        <v>United States, Florida, Tampa, Cherry St, 90, 41184</v>
      </c>
      <c r="C271" t="str">
        <f ca="1"/>
        <v/>
      </c>
      <c r="D271" t="str">
        <f ca="1"/>
        <v>8139682766</v>
      </c>
      <c r="F271" t="str">
        <f ca="1"/>
        <v/>
      </c>
    </row>
    <row r="272" spans="1:6" x14ac:dyDescent="0.2">
      <c r="A272" t="str">
        <f ca="1"/>
        <v>Sophia Ramirez</v>
      </c>
      <c r="B272" t="str">
        <f ca="1"/>
        <v>United States, New Hampshire, Claremont, Ridge Rd, 62, 86039</v>
      </c>
      <c r="C272" t="str">
        <f ca="1"/>
        <v>PlantPioneers Organization</v>
      </c>
      <c r="D272" t="str">
        <f ca="1"/>
        <v>6031817887</v>
      </c>
      <c r="F272">
        <f ca="1"/>
        <v>272</v>
      </c>
    </row>
    <row r="273" spans="1:6" x14ac:dyDescent="0.2">
      <c r="A273" t="str">
        <f ca="1"/>
        <v>Tom Katz</v>
      </c>
      <c r="B273" t="str">
        <f ca="1"/>
        <v>United States, New Hampshire, Claremont, Highland Ave, 25, 48620</v>
      </c>
      <c r="C273" t="str">
        <f ca="1"/>
        <v>MeadowMakers Collective</v>
      </c>
      <c r="D273" t="str">
        <f ca="1"/>
        <v>6030537040</v>
      </c>
      <c r="F273">
        <f ca="1"/>
        <v>273</v>
      </c>
    </row>
    <row r="274" spans="1:6" x14ac:dyDescent="0.2">
      <c r="A274" t="str">
        <f ca="1"/>
        <v>Ava Wilson</v>
      </c>
      <c r="B274" t="str">
        <f ca="1"/>
        <v>United States, Michigan, Dearborn, 4th St, 16, 08619</v>
      </c>
      <c r="C274" t="str">
        <f ca="1"/>
        <v>FoliageFrontiers Inc.</v>
      </c>
      <c r="D274" t="str">
        <f ca="1"/>
        <v>2314810378</v>
      </c>
      <c r="F274">
        <f ca="1"/>
        <v>274</v>
      </c>
    </row>
    <row r="275" spans="1:6" x14ac:dyDescent="0.2">
      <c r="A275" t="str">
        <f ca="1"/>
        <v>Dor Sanchez</v>
      </c>
      <c r="B275" t="str">
        <f ca="1"/>
        <v>United States, New Jersey, Newark, Airport Rd, 67, 80135</v>
      </c>
      <c r="C275" t="str">
        <f ca="1"/>
        <v/>
      </c>
      <c r="D275" t="str">
        <f ca="1"/>
        <v>8563769019</v>
      </c>
      <c r="F275">
        <f ca="1"/>
        <v>275</v>
      </c>
    </row>
    <row r="276" spans="1:6" x14ac:dyDescent="0.2">
      <c r="A276" t="str">
        <f ca="1"/>
        <v>Evelyn Danilov</v>
      </c>
      <c r="B276" t="str">
        <f ca="1"/>
        <v>United States, New Hampshire, Manchester, Railroad Ave, 13, 61146</v>
      </c>
      <c r="C276" t="str">
        <f ca="1"/>
        <v>PlantPioneers Organization</v>
      </c>
      <c r="D276" t="str">
        <f ca="1"/>
        <v>6034492802</v>
      </c>
      <c r="F276" t="str">
        <f ca="1"/>
        <v/>
      </c>
    </row>
    <row r="277" spans="1:6" x14ac:dyDescent="0.2">
      <c r="A277" t="str">
        <f ca="1"/>
        <v>Oliver Martinez</v>
      </c>
      <c r="B277" t="str">
        <f ca="1"/>
        <v>United States, Delaware, Milford, Willow St, 51, 62815</v>
      </c>
      <c r="C277" t="str">
        <f ca="1"/>
        <v/>
      </c>
      <c r="D277" t="str">
        <f ca="1"/>
        <v>3020439265</v>
      </c>
      <c r="F277">
        <f ca="1"/>
        <v>277</v>
      </c>
    </row>
    <row r="278" spans="1:6" x14ac:dyDescent="0.2">
      <c r="A278" t="str">
        <f ca="1"/>
        <v>Sophia Jones</v>
      </c>
      <c r="B278" t="str">
        <f ca="1"/>
        <v>United States, Louisiana, Laplace, 3rd St, 98, 55960</v>
      </c>
      <c r="C278" t="str">
        <f ca="1"/>
        <v>FloraFusion Enterprises</v>
      </c>
      <c r="D278" t="str">
        <f ca="1"/>
        <v>3189207966</v>
      </c>
      <c r="F278" t="str">
        <f ca="1"/>
        <v/>
      </c>
    </row>
    <row r="279" spans="1:6" x14ac:dyDescent="0.2">
      <c r="A279" t="str">
        <f ca="1"/>
        <v>Isabella Sanchez</v>
      </c>
      <c r="B279" t="str">
        <f ca="1"/>
        <v>United States, Alabama, Decatur, Maple St, 42, 16228</v>
      </c>
      <c r="C279" t="str">
        <f ca="1"/>
        <v>GreenScape Innovators</v>
      </c>
      <c r="D279" t="str">
        <f ca="1"/>
        <v>9383211375</v>
      </c>
      <c r="F279" t="str">
        <f ca="1"/>
        <v/>
      </c>
    </row>
    <row r="280" spans="1:6" x14ac:dyDescent="0.2">
      <c r="A280" t="str">
        <f ca="1"/>
        <v>Liam Lewis</v>
      </c>
      <c r="B280" t="str">
        <f ca="1"/>
        <v>United States, Idaho, Idaho Falls, 2nd St, 35, 46269</v>
      </c>
      <c r="C280" t="str">
        <f ca="1"/>
        <v>SproutSphere Innovations</v>
      </c>
      <c r="D280" t="str">
        <f ca="1"/>
        <v>2086387559</v>
      </c>
      <c r="F280">
        <f ca="1"/>
        <v>280</v>
      </c>
    </row>
    <row r="281" spans="1:6" x14ac:dyDescent="0.2">
      <c r="A281" t="str">
        <f ca="1"/>
        <v>Ori Anderson</v>
      </c>
      <c r="B281" t="str">
        <f ca="1"/>
        <v>United States, Hawaii, Makakilo, Cherry St, 90, 32852</v>
      </c>
      <c r="C281" t="str">
        <f ca="1"/>
        <v/>
      </c>
      <c r="D281" t="str">
        <f ca="1"/>
        <v>8083589667</v>
      </c>
      <c r="F281">
        <f ca="1"/>
        <v>281</v>
      </c>
    </row>
    <row r="282" spans="1:6" x14ac:dyDescent="0.2">
      <c r="A282" t="str">
        <f ca="1"/>
        <v>Dror Sanchez</v>
      </c>
      <c r="B282" t="str">
        <f ca="1"/>
        <v>United States, New Jersey, Paterson, Highland Ave, 15, 06663</v>
      </c>
      <c r="C282" t="str">
        <f ca="1"/>
        <v/>
      </c>
      <c r="D282" t="str">
        <f ca="1"/>
        <v>2011118473</v>
      </c>
      <c r="F282">
        <f ca="1"/>
        <v>282</v>
      </c>
    </row>
    <row r="283" spans="1:6" x14ac:dyDescent="0.2">
      <c r="A283" t="str">
        <f ca="1"/>
        <v>Ethan Levy</v>
      </c>
      <c r="B283" t="str">
        <f ca="1"/>
        <v>United States, Kansas, Leavenworth, Woodland Dr, 112, 93750</v>
      </c>
      <c r="C283" t="str">
        <f ca="1"/>
        <v/>
      </c>
      <c r="D283" t="str">
        <f ca="1"/>
        <v>6206652773</v>
      </c>
      <c r="F283">
        <f ca="1"/>
        <v>283</v>
      </c>
    </row>
    <row r="284" spans="1:6" x14ac:dyDescent="0.2">
      <c r="A284" t="str">
        <f ca="1"/>
        <v>Isabella Robinson</v>
      </c>
      <c r="B284" t="str">
        <f ca="1"/>
        <v>United States, Minnesota, St. Paul, W Main St, 93, 29087</v>
      </c>
      <c r="C284" t="str">
        <f ca="1"/>
        <v/>
      </c>
      <c r="D284" t="str">
        <f ca="1"/>
        <v>9523291752</v>
      </c>
      <c r="F284" t="str">
        <f ca="1"/>
        <v/>
      </c>
    </row>
    <row r="285" spans="1:6" x14ac:dyDescent="0.2">
      <c r="A285" t="str">
        <f ca="1"/>
        <v>Michael Katz</v>
      </c>
      <c r="B285" t="str">
        <f ca="1"/>
        <v>United States, Maryland, Glen Burnie, Mill St, 53, 86907</v>
      </c>
      <c r="C285" t="str">
        <f ca="1"/>
        <v/>
      </c>
      <c r="D285" t="str">
        <f ca="1"/>
        <v>3016972522</v>
      </c>
      <c r="F285">
        <f ca="1"/>
        <v>285</v>
      </c>
    </row>
    <row r="286" spans="1:6" x14ac:dyDescent="0.2">
      <c r="A286" t="str">
        <f ca="1"/>
        <v>Alexander Lopez</v>
      </c>
      <c r="B286" t="str">
        <f ca="1"/>
        <v>United States, Massachusetts, Lowell, Railroad Ave, 87, 91023</v>
      </c>
      <c r="C286" t="str">
        <f ca="1"/>
        <v>VistaVineyard Planners</v>
      </c>
      <c r="D286" t="str">
        <f ca="1"/>
        <v>3394739143</v>
      </c>
      <c r="F286">
        <f ca="1"/>
        <v>286</v>
      </c>
    </row>
    <row r="287" spans="1:6" x14ac:dyDescent="0.2">
      <c r="A287" t="str">
        <f ca="1"/>
        <v>Gefen Harris</v>
      </c>
      <c r="B287" t="str">
        <f ca="1"/>
        <v>United States, Missouri, Florissant, 1st St, 136, 87445</v>
      </c>
      <c r="C287" t="str">
        <f ca="1"/>
        <v/>
      </c>
      <c r="D287" t="str">
        <f ca="1"/>
        <v>6368383983</v>
      </c>
      <c r="F287">
        <f ca="1"/>
        <v>287</v>
      </c>
    </row>
    <row r="288" spans="1:6" x14ac:dyDescent="0.2">
      <c r="A288" t="str">
        <f ca="1"/>
        <v>Mason Miller</v>
      </c>
      <c r="B288" t="str">
        <f ca="1"/>
        <v>United States, Illinois, Peoria, Highland Ave, 43, 17103</v>
      </c>
      <c r="C288" t="str">
        <f ca="1"/>
        <v>EdenEcho Developers</v>
      </c>
      <c r="D288" t="str">
        <f ca="1"/>
        <v>8725862100</v>
      </c>
      <c r="F288">
        <f ca="1"/>
        <v>288</v>
      </c>
    </row>
    <row r="289" spans="1:6" x14ac:dyDescent="0.2">
      <c r="A289" t="str">
        <f ca="1"/>
        <v>Emily Sanchez</v>
      </c>
      <c r="B289" t="str">
        <f ca="1"/>
        <v>United States, Nevada, Las Vegas, 3rd Ave, 30, 14725</v>
      </c>
      <c r="C289" t="str">
        <f ca="1"/>
        <v>NectarNetworks Company</v>
      </c>
      <c r="D289" t="str">
        <f ca="1"/>
        <v>7022681645</v>
      </c>
      <c r="F289">
        <f ca="1"/>
        <v>289</v>
      </c>
    </row>
    <row r="290" spans="1:6" x14ac:dyDescent="0.2">
      <c r="A290" t="str">
        <f ca="1"/>
        <v>Isabella Anderson</v>
      </c>
      <c r="B290" t="str">
        <f ca="1"/>
        <v>United States, Idaho, Idaho Falls, Washington St, 105, 10359</v>
      </c>
      <c r="C290" t="str">
        <f ca="1"/>
        <v/>
      </c>
      <c r="D290" t="str">
        <f ca="1"/>
        <v>9868240356</v>
      </c>
      <c r="F290">
        <f ca="1"/>
        <v>290</v>
      </c>
    </row>
    <row r="291" spans="1:6" x14ac:dyDescent="0.2">
      <c r="A291" t="str">
        <f ca="1"/>
        <v>Evelyn Robinson</v>
      </c>
      <c r="B291" t="str">
        <f ca="1"/>
        <v>United States, Hawaii, Kahului, Front St, 71, 54738</v>
      </c>
      <c r="C291" t="str">
        <f ca="1"/>
        <v/>
      </c>
      <c r="D291" t="str">
        <f ca="1"/>
        <v>8089338642</v>
      </c>
      <c r="F291">
        <f ca="1"/>
        <v>291</v>
      </c>
    </row>
    <row r="292" spans="1:6" x14ac:dyDescent="0.2">
      <c r="A292" t="str">
        <f ca="1"/>
        <v>Ethan Lopez</v>
      </c>
      <c r="B292" t="str">
        <f ca="1"/>
        <v>United States, Kansas, Manhattan, Jefferson St, 16, 21731</v>
      </c>
      <c r="C292" t="str">
        <f ca="1"/>
        <v>BloomWorks Landscaping</v>
      </c>
      <c r="D292" t="str">
        <f ca="1"/>
        <v>9135694918</v>
      </c>
      <c r="F292" t="str">
        <f ca="1"/>
        <v/>
      </c>
    </row>
    <row r="293" spans="1:6" x14ac:dyDescent="0.2">
      <c r="A293" t="str">
        <f ca="1"/>
        <v>Avery Anderson</v>
      </c>
      <c r="B293" t="str">
        <f ca="1"/>
        <v>United States, Arizona, Tempe, Ridge Rd, 86, 43581</v>
      </c>
      <c r="C293" t="str">
        <f ca="1"/>
        <v/>
      </c>
      <c r="D293" t="str">
        <f ca="1"/>
        <v>9288378270</v>
      </c>
      <c r="F293" t="str">
        <f ca="1"/>
        <v/>
      </c>
    </row>
    <row r="294" spans="1:6" x14ac:dyDescent="0.2">
      <c r="A294" t="str">
        <f ca="1"/>
        <v>Jacob Sanchez</v>
      </c>
      <c r="B294" t="str">
        <f ca="1"/>
        <v>United States, California, Irvine, Maple Ave, 120, 24787</v>
      </c>
      <c r="C294" t="str">
        <f ca="1"/>
        <v/>
      </c>
      <c r="D294" t="str">
        <f ca="1"/>
        <v>3236885863</v>
      </c>
      <c r="F294">
        <f ca="1"/>
        <v>294</v>
      </c>
    </row>
    <row r="295" spans="1:6" x14ac:dyDescent="0.2">
      <c r="A295" t="str">
        <f ca="1"/>
        <v>Ava Vigdorovitch</v>
      </c>
      <c r="B295" t="str">
        <f ca="1"/>
        <v>United States, Alabama, Hoover, Meadow Ln, 116, 32501</v>
      </c>
      <c r="C295" t="str">
        <f ca="1"/>
        <v/>
      </c>
      <c r="D295" t="str">
        <f ca="1"/>
        <v>2562747142</v>
      </c>
      <c r="F295">
        <f ca="1"/>
        <v>295</v>
      </c>
    </row>
    <row r="296" spans="1:6" x14ac:dyDescent="0.2">
      <c r="A296" t="str">
        <f ca="1"/>
        <v>Ava Jones</v>
      </c>
      <c r="B296" t="str">
        <f ca="1"/>
        <v>United States, Delaware, Milford, Ash St, 127, 89241</v>
      </c>
      <c r="C296" t="str">
        <f ca="1"/>
        <v>RootedRealms Co.</v>
      </c>
      <c r="D296" t="str">
        <f ca="1"/>
        <v>3025905273</v>
      </c>
      <c r="F296" t="str">
        <f ca="1"/>
        <v/>
      </c>
    </row>
    <row r="297" spans="1:6" x14ac:dyDescent="0.2">
      <c r="A297" t="str">
        <f ca="1"/>
        <v>Madison Ramirez</v>
      </c>
      <c r="B297" t="str">
        <f ca="1"/>
        <v>United States, Colorado, Centennial, Spring St, 7, 05897</v>
      </c>
      <c r="C297" t="str">
        <f ca="1"/>
        <v/>
      </c>
      <c r="D297" t="str">
        <f ca="1"/>
        <v>7198264534</v>
      </c>
      <c r="F297">
        <f ca="1"/>
        <v>297</v>
      </c>
    </row>
    <row r="298" spans="1:6" x14ac:dyDescent="0.2">
      <c r="A298" t="str">
        <f ca="1"/>
        <v>Sophia Dahan</v>
      </c>
      <c r="B298" t="str">
        <f ca="1"/>
        <v>United States, Connecticut, Norwalk, West St, 30, 84279</v>
      </c>
      <c r="C298" t="str">
        <f ca="1"/>
        <v/>
      </c>
      <c r="D298" t="str">
        <f ca="1"/>
        <v>4759393700</v>
      </c>
      <c r="F298" t="str">
        <f ca="1"/>
        <v/>
      </c>
    </row>
    <row r="299" spans="1:6" x14ac:dyDescent="0.2">
      <c r="A299" t="str">
        <f ca="1"/>
        <v>Amelia Taylor</v>
      </c>
      <c r="B299" t="str">
        <f ca="1"/>
        <v>United States, Nevada, Sunrise Manor, Washington Ave, 25, 38988</v>
      </c>
      <c r="C299" t="str">
        <f ca="1"/>
        <v>CultivateConsortium Agency</v>
      </c>
      <c r="D299" t="str">
        <f ca="1"/>
        <v>7753626049</v>
      </c>
      <c r="F299">
        <f ca="1"/>
        <v>299</v>
      </c>
    </row>
    <row r="300" spans="1:6" x14ac:dyDescent="0.2">
      <c r="A300" t="str">
        <f ca="1"/>
        <v>Aiden Clark</v>
      </c>
      <c r="B300" t="str">
        <f ca="1"/>
        <v>United States, Indiana, Kokomo, Jackson St, 102, 52923</v>
      </c>
      <c r="C300" t="str">
        <f ca="1"/>
        <v>BudBounty Business</v>
      </c>
      <c r="D300" t="str">
        <f ca="1"/>
        <v>9300817092</v>
      </c>
      <c r="F300">
        <f ca="1"/>
        <v>300</v>
      </c>
    </row>
    <row r="301" spans="1:6" x14ac:dyDescent="0.2">
      <c r="A301" t="str">
        <f ca="1"/>
        <v>Sofia Davis</v>
      </c>
      <c r="B301" t="str">
        <f ca="1"/>
        <v>United States, Idaho, Meridian, Meadow Ln, 60, 42878</v>
      </c>
      <c r="C301" t="str">
        <f ca="1"/>
        <v/>
      </c>
      <c r="D301" t="str">
        <f ca="1"/>
        <v>2086255396</v>
      </c>
      <c r="F301" t="str">
        <f ca="1"/>
        <v/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6F08C-8A61-43B7-A1FA-FE51FA653A9A}">
  <sheetPr>
    <tabColor theme="9" tint="0.59999389629810485"/>
  </sheetPr>
  <dimension ref="A1:F2"/>
  <sheetViews>
    <sheetView workbookViewId="0">
      <selection activeCell="B34" sqref="B34"/>
    </sheetView>
  </sheetViews>
  <sheetFormatPr defaultRowHeight="14.25" x14ac:dyDescent="0.2"/>
  <cols>
    <col min="2" max="2" width="25.625" bestFit="1" customWidth="1"/>
    <col min="3" max="3" width="25.5" bestFit="1" customWidth="1"/>
    <col min="4" max="4" width="56.875" bestFit="1" customWidth="1"/>
    <col min="5" max="5" width="19.625" bestFit="1" customWidth="1"/>
    <col min="6" max="6" width="21.375" bestFit="1" customWidth="1"/>
  </cols>
  <sheetData>
    <row r="1" spans="1:6" x14ac:dyDescent="0.2">
      <c r="B1" t="s">
        <v>531</v>
      </c>
      <c r="C1" t="s">
        <v>886</v>
      </c>
      <c r="D1" t="s">
        <v>664</v>
      </c>
      <c r="E1" t="s">
        <v>888</v>
      </c>
      <c r="F1" t="s">
        <v>889</v>
      </c>
    </row>
    <row r="2" spans="1:6" x14ac:dyDescent="0.2">
      <c r="A2" t="e" cm="1" vm="9">
        <f t="array" aca="1" ref="A2" ca="1">_xlfn.SEQUENCE('controll center'!$M$3)</f>
        <v>#VALUE!</v>
      </c>
      <c r="B2" t="e" cm="1" vm="9">
        <f t="array" aca="1" ref="B2" ca="1">_xlfn.MAP(_xlfn.ANCHORARRAY($A$2),_xlfn.ANCHORARRAY($E$2),_xlfn.LAMBDA(_xlpm.x,_xlpm.y,IF(_xlpm.x&lt;='controll center'!$C$3,INDEX(_xlfn.ANCHORARRAY(UsersData!$A$2),_xlpm.x),INDEX(_xlfn.ANCHORARRAY(UsersData!$A$2),_xlpm.y))))</f>
        <v>#VALUE!</v>
      </c>
      <c r="C2" t="e" cm="1" vm="6">
        <f t="array" aca="1" ref="C2" ca="1">_xlfn.MAP(_xlfn.ANCHORARRAY($A$2),_xlfn.ANCHORARRAY($F$2),_xlfn.LAMBDA(_xlpm.x,_xlpm.y,IF(_xlpm.x&lt;='controll center'!$C$3,INDEX(_xlfn.ANCHORARRAY(UsersData!$D$2),_xlpm.x),INDEX(_xlfn.ANCHORARRAY(DetailsData!$A$2),_xlpm.y))))</f>
        <v>#VALUE!</v>
      </c>
      <c r="D2" t="e" cm="1" vm="6">
        <f t="array" aca="1" ref="D2" ca="1">_xlfn.MAP(_xlfn.ANCHORARRAY($A$2),_xlfn.ANCHORARRAY($F$2),_xlfn.LAMBDA(_xlpm.x,_xlpm.y,IF(_xlpm.x&lt;='controll center'!$C$3,INDEX(_xlfn.ANCHORARRAY(UsersData!$E$2),_xlpm.x),INDEX(_xlfn.ANCHORARRAY(DetailsData!$B$2),_xlpm.y))))</f>
        <v>#VALUE!</v>
      </c>
      <c r="E2" t="e" cm="1" vm="9">
        <f t="array" aca="1" ref="E2" ca="1">_xlfn.MAP(_xlfn.ANCHORARRAY($A$2),_xlfn.LAMBDA(_xlpm.x,IF(_xlpm.x&lt;='controll center'!$C$3,"",RANDBETWEEN(1,'controll center'!$C$3))))</f>
        <v>#VALUE!</v>
      </c>
      <c r="F2" t="e" cm="1" vm="6">
        <f t="array" aca="1" ref="F2" ca="1">_xlfn.MAP(_xlfn.ANCHORARRAY($A$2),_xlfn.LAMBDA(_xlpm.x,IF(_xlpm.x&lt;='controll center'!$C$3,"",RANDBETWEEN(1,'controll center'!$L$3))))</f>
        <v>#VALUE!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18AAB-89CB-4F8C-83E2-A29DC5561FD5}">
  <sheetPr>
    <tabColor theme="9" tint="0.59999389629810485"/>
  </sheetPr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A9E4F-24D8-4C29-93B4-FDD2A727FCDE}">
  <sheetPr>
    <tabColor theme="9" tint="0.59999389629810485"/>
  </sheetPr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86297-97DD-43A7-89F3-499B4A5C7CDC}">
  <sheetPr>
    <tabColor theme="9" tint="0.59999389629810485"/>
  </sheetPr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4168C-104D-4BD6-AB0E-AF455288509C}">
  <sheetPr>
    <tabColor theme="9" tint="0.59999389629810485"/>
  </sheetPr>
  <dimension ref="A1:J107"/>
  <sheetViews>
    <sheetView workbookViewId="0">
      <selection activeCell="L24" sqref="L24"/>
    </sheetView>
  </sheetViews>
  <sheetFormatPr defaultRowHeight="14.25" x14ac:dyDescent="0.2"/>
  <cols>
    <col min="1" max="1" width="44.25" bestFit="1" customWidth="1"/>
    <col min="2" max="2" width="26.125" bestFit="1" customWidth="1"/>
    <col min="3" max="3" width="11.25" bestFit="1" customWidth="1"/>
    <col min="8" max="8" width="13.875" customWidth="1"/>
    <col min="9" max="9" width="13.375" customWidth="1"/>
  </cols>
  <sheetData>
    <row r="1" spans="1:10" x14ac:dyDescent="0.2">
      <c r="A1" t="s">
        <v>990</v>
      </c>
      <c r="B1" t="s">
        <v>991</v>
      </c>
      <c r="C1" t="s">
        <v>993</v>
      </c>
    </row>
    <row r="2" spans="1:10" x14ac:dyDescent="0.2">
      <c r="A2" t="s">
        <v>903</v>
      </c>
      <c r="B2" s="9" t="s">
        <v>944</v>
      </c>
      <c r="C2">
        <v>1</v>
      </c>
      <c r="H2" s="9"/>
      <c r="J2" s="9"/>
    </row>
    <row r="3" spans="1:10" x14ac:dyDescent="0.2">
      <c r="A3" t="s">
        <v>903</v>
      </c>
      <c r="B3" s="9" t="s">
        <v>945</v>
      </c>
      <c r="C3">
        <v>1</v>
      </c>
      <c r="H3" s="9"/>
      <c r="J3" s="9"/>
    </row>
    <row r="4" spans="1:10" x14ac:dyDescent="0.2">
      <c r="A4" t="s">
        <v>903</v>
      </c>
      <c r="B4" s="9" t="s">
        <v>970</v>
      </c>
      <c r="C4">
        <v>1</v>
      </c>
      <c r="H4" s="9"/>
      <c r="J4" s="9"/>
    </row>
    <row r="5" spans="1:10" x14ac:dyDescent="0.2">
      <c r="A5" t="s">
        <v>903</v>
      </c>
      <c r="B5" s="9" t="s">
        <v>925</v>
      </c>
      <c r="C5">
        <v>1</v>
      </c>
      <c r="H5" s="9"/>
      <c r="J5" s="9"/>
    </row>
    <row r="6" spans="1:10" x14ac:dyDescent="0.2">
      <c r="A6" t="s">
        <v>903</v>
      </c>
      <c r="B6" s="9" t="s">
        <v>941</v>
      </c>
      <c r="C6">
        <v>1</v>
      </c>
      <c r="H6" s="9"/>
      <c r="J6" s="9"/>
    </row>
    <row r="7" spans="1:10" x14ac:dyDescent="0.2">
      <c r="A7" t="s">
        <v>903</v>
      </c>
      <c r="B7" s="9" t="s">
        <v>932</v>
      </c>
      <c r="C7">
        <v>1</v>
      </c>
      <c r="H7" s="9"/>
      <c r="J7" s="9"/>
    </row>
    <row r="8" spans="1:10" x14ac:dyDescent="0.2">
      <c r="A8" t="s">
        <v>904</v>
      </c>
      <c r="B8" s="9" t="s">
        <v>937</v>
      </c>
      <c r="C8">
        <v>1</v>
      </c>
      <c r="H8" s="9"/>
      <c r="J8" s="9"/>
    </row>
    <row r="9" spans="1:10" x14ac:dyDescent="0.2">
      <c r="A9" t="s">
        <v>904</v>
      </c>
      <c r="B9" s="9" t="s">
        <v>938</v>
      </c>
      <c r="C9">
        <v>1</v>
      </c>
      <c r="H9" s="9"/>
      <c r="J9" s="9"/>
    </row>
    <row r="10" spans="1:10" x14ac:dyDescent="0.2">
      <c r="A10" t="s">
        <v>904</v>
      </c>
      <c r="B10" s="9" t="s">
        <v>958</v>
      </c>
      <c r="C10">
        <v>1</v>
      </c>
      <c r="H10" s="9"/>
      <c r="J10" s="9"/>
    </row>
    <row r="11" spans="1:10" x14ac:dyDescent="0.2">
      <c r="A11" t="s">
        <v>904</v>
      </c>
      <c r="B11" s="9" t="s">
        <v>942</v>
      </c>
      <c r="C11">
        <v>1</v>
      </c>
      <c r="H11" s="9"/>
      <c r="J11" s="9"/>
    </row>
    <row r="12" spans="1:10" x14ac:dyDescent="0.2">
      <c r="A12" t="s">
        <v>905</v>
      </c>
      <c r="B12" s="9" t="s">
        <v>927</v>
      </c>
      <c r="C12">
        <v>2</v>
      </c>
      <c r="H12" s="9"/>
      <c r="J12" s="9"/>
    </row>
    <row r="13" spans="1:10" x14ac:dyDescent="0.2">
      <c r="A13" t="s">
        <v>905</v>
      </c>
      <c r="B13" s="9" t="s">
        <v>935</v>
      </c>
      <c r="C13">
        <v>1</v>
      </c>
      <c r="H13" s="9"/>
      <c r="J13" s="9"/>
    </row>
    <row r="14" spans="1:10" x14ac:dyDescent="0.2">
      <c r="A14" t="s">
        <v>905</v>
      </c>
      <c r="B14" s="9" t="s">
        <v>934</v>
      </c>
      <c r="C14">
        <v>1</v>
      </c>
      <c r="H14" s="9"/>
      <c r="J14" s="9"/>
    </row>
    <row r="15" spans="1:10" x14ac:dyDescent="0.2">
      <c r="A15" t="s">
        <v>905</v>
      </c>
      <c r="B15" s="9" t="s">
        <v>940</v>
      </c>
      <c r="C15">
        <v>1</v>
      </c>
      <c r="H15" s="9"/>
      <c r="J15" s="9"/>
    </row>
    <row r="16" spans="1:10" x14ac:dyDescent="0.2">
      <c r="A16" t="s">
        <v>905</v>
      </c>
      <c r="B16" s="9" t="s">
        <v>944</v>
      </c>
      <c r="C16">
        <v>1</v>
      </c>
      <c r="H16" s="9"/>
      <c r="J16" s="9"/>
    </row>
    <row r="17" spans="1:10" x14ac:dyDescent="0.2">
      <c r="A17" t="s">
        <v>905</v>
      </c>
      <c r="B17" s="9" t="s">
        <v>916</v>
      </c>
      <c r="C17">
        <v>1</v>
      </c>
      <c r="H17" s="9"/>
      <c r="J17" s="9"/>
    </row>
    <row r="18" spans="1:10" x14ac:dyDescent="0.2">
      <c r="A18" t="s">
        <v>905</v>
      </c>
      <c r="B18" s="9" t="s">
        <v>921</v>
      </c>
      <c r="C18">
        <v>1</v>
      </c>
      <c r="H18" s="9"/>
      <c r="J18" s="9"/>
    </row>
    <row r="19" spans="1:10" x14ac:dyDescent="0.2">
      <c r="A19" t="s">
        <v>906</v>
      </c>
      <c r="B19" s="9" t="s">
        <v>941</v>
      </c>
      <c r="C19">
        <v>1</v>
      </c>
      <c r="H19" s="9"/>
      <c r="J19" s="9"/>
    </row>
    <row r="20" spans="1:10" x14ac:dyDescent="0.2">
      <c r="A20" t="s">
        <v>906</v>
      </c>
      <c r="B20" s="9" t="s">
        <v>970</v>
      </c>
      <c r="C20">
        <v>1</v>
      </c>
      <c r="H20" s="9"/>
      <c r="J20" s="9"/>
    </row>
    <row r="21" spans="1:10" x14ac:dyDescent="0.2">
      <c r="A21" t="s">
        <v>906</v>
      </c>
      <c r="B21" s="9" t="s">
        <v>932</v>
      </c>
      <c r="C21">
        <v>1</v>
      </c>
      <c r="H21" s="9"/>
      <c r="J21" s="9"/>
    </row>
    <row r="22" spans="1:10" x14ac:dyDescent="0.2">
      <c r="A22" t="s">
        <v>906</v>
      </c>
      <c r="B22" s="9" t="s">
        <v>943</v>
      </c>
      <c r="C22">
        <v>1</v>
      </c>
      <c r="H22" s="9"/>
      <c r="J22" s="9"/>
    </row>
    <row r="23" spans="1:10" x14ac:dyDescent="0.2">
      <c r="A23" t="s">
        <v>906</v>
      </c>
      <c r="B23" s="9" t="s">
        <v>921</v>
      </c>
      <c r="C23">
        <v>1</v>
      </c>
      <c r="H23" s="9"/>
      <c r="J23" s="9"/>
    </row>
    <row r="24" spans="1:10" x14ac:dyDescent="0.2">
      <c r="A24" t="s">
        <v>906</v>
      </c>
      <c r="B24" s="9" t="s">
        <v>920</v>
      </c>
      <c r="C24">
        <v>1</v>
      </c>
      <c r="H24" s="9"/>
      <c r="J24" s="9"/>
    </row>
    <row r="25" spans="1:10" x14ac:dyDescent="0.2">
      <c r="A25" t="s">
        <v>907</v>
      </c>
      <c r="B25" s="9" t="s">
        <v>939</v>
      </c>
      <c r="C25">
        <v>1</v>
      </c>
      <c r="H25" s="9"/>
    </row>
    <row r="26" spans="1:10" x14ac:dyDescent="0.2">
      <c r="A26" t="s">
        <v>907</v>
      </c>
      <c r="B26" s="9" t="s">
        <v>953</v>
      </c>
      <c r="C26">
        <v>1</v>
      </c>
      <c r="H26" s="9"/>
    </row>
    <row r="27" spans="1:10" x14ac:dyDescent="0.2">
      <c r="A27" t="s">
        <v>907</v>
      </c>
      <c r="B27" s="9" t="s">
        <v>955</v>
      </c>
      <c r="C27">
        <v>1</v>
      </c>
      <c r="H27" s="9"/>
    </row>
    <row r="28" spans="1:10" x14ac:dyDescent="0.2">
      <c r="A28" t="s">
        <v>907</v>
      </c>
      <c r="B28" s="9" t="s">
        <v>956</v>
      </c>
      <c r="C28">
        <v>1</v>
      </c>
      <c r="H28" s="9"/>
    </row>
    <row r="29" spans="1:10" x14ac:dyDescent="0.2">
      <c r="A29" t="s">
        <v>907</v>
      </c>
      <c r="B29" s="9" t="s">
        <v>958</v>
      </c>
      <c r="C29">
        <v>1</v>
      </c>
      <c r="H29" s="9"/>
    </row>
    <row r="30" spans="1:10" x14ac:dyDescent="0.2">
      <c r="A30" t="s">
        <v>907</v>
      </c>
      <c r="B30" s="9" t="s">
        <v>973</v>
      </c>
      <c r="C30">
        <v>1</v>
      </c>
      <c r="H30" s="9"/>
    </row>
    <row r="31" spans="1:10" x14ac:dyDescent="0.2">
      <c r="A31" t="s">
        <v>908</v>
      </c>
      <c r="B31" s="9" t="s">
        <v>947</v>
      </c>
      <c r="C31">
        <v>1</v>
      </c>
      <c r="H31" s="9"/>
    </row>
    <row r="32" spans="1:10" x14ac:dyDescent="0.2">
      <c r="A32" t="s">
        <v>908</v>
      </c>
      <c r="B32" s="9" t="s">
        <v>966</v>
      </c>
      <c r="C32">
        <v>1</v>
      </c>
      <c r="H32" s="9"/>
    </row>
    <row r="33" spans="1:8" x14ac:dyDescent="0.2">
      <c r="A33" t="s">
        <v>908</v>
      </c>
      <c r="B33" s="9" t="s">
        <v>971</v>
      </c>
      <c r="C33">
        <v>1</v>
      </c>
      <c r="H33" s="9"/>
    </row>
    <row r="34" spans="1:8" x14ac:dyDescent="0.2">
      <c r="A34" t="s">
        <v>908</v>
      </c>
      <c r="B34" s="9" t="s">
        <v>920</v>
      </c>
      <c r="C34">
        <v>1</v>
      </c>
      <c r="H34" s="9"/>
    </row>
    <row r="35" spans="1:8" x14ac:dyDescent="0.2">
      <c r="A35" t="s">
        <v>909</v>
      </c>
      <c r="B35" s="9" t="s">
        <v>954</v>
      </c>
      <c r="C35">
        <v>1</v>
      </c>
      <c r="H35" s="9"/>
    </row>
    <row r="36" spans="1:8" x14ac:dyDescent="0.2">
      <c r="A36" t="s">
        <v>909</v>
      </c>
      <c r="B36" s="9" t="s">
        <v>967</v>
      </c>
      <c r="C36">
        <v>1</v>
      </c>
      <c r="H36" s="9"/>
    </row>
    <row r="37" spans="1:8" x14ac:dyDescent="0.2">
      <c r="A37" t="s">
        <v>909</v>
      </c>
      <c r="B37" s="9" t="s">
        <v>947</v>
      </c>
      <c r="C37">
        <v>2</v>
      </c>
      <c r="H37" s="9"/>
    </row>
    <row r="38" spans="1:8" x14ac:dyDescent="0.2">
      <c r="A38" t="s">
        <v>909</v>
      </c>
      <c r="B38" s="9" t="s">
        <v>949</v>
      </c>
      <c r="C38">
        <v>1</v>
      </c>
      <c r="H38" s="9"/>
    </row>
    <row r="39" spans="1:8" x14ac:dyDescent="0.2">
      <c r="A39" t="s">
        <v>909</v>
      </c>
      <c r="B39" s="9" t="s">
        <v>942</v>
      </c>
      <c r="C39">
        <v>1</v>
      </c>
      <c r="H39" s="9"/>
    </row>
    <row r="40" spans="1:8" x14ac:dyDescent="0.2">
      <c r="A40" t="s">
        <v>910</v>
      </c>
      <c r="B40" s="9" t="s">
        <v>917</v>
      </c>
      <c r="C40">
        <v>1</v>
      </c>
    </row>
    <row r="41" spans="1:8" x14ac:dyDescent="0.2">
      <c r="A41" t="s">
        <v>910</v>
      </c>
      <c r="B41" s="9" t="s">
        <v>973</v>
      </c>
      <c r="C41">
        <v>1</v>
      </c>
    </row>
    <row r="42" spans="1:8" x14ac:dyDescent="0.2">
      <c r="A42" t="s">
        <v>910</v>
      </c>
      <c r="B42" s="9" t="s">
        <v>930</v>
      </c>
      <c r="C42">
        <v>1</v>
      </c>
    </row>
    <row r="43" spans="1:8" x14ac:dyDescent="0.2">
      <c r="A43" t="s">
        <v>910</v>
      </c>
      <c r="B43" s="9" t="s">
        <v>927</v>
      </c>
      <c r="C43">
        <v>1</v>
      </c>
    </row>
    <row r="44" spans="1:8" x14ac:dyDescent="0.2">
      <c r="A44" t="s">
        <v>910</v>
      </c>
      <c r="B44" s="9" t="s">
        <v>959</v>
      </c>
      <c r="C44">
        <v>1</v>
      </c>
    </row>
    <row r="45" spans="1:8" x14ac:dyDescent="0.2">
      <c r="A45" t="s">
        <v>910</v>
      </c>
      <c r="B45" s="9" t="s">
        <v>941</v>
      </c>
      <c r="C45">
        <v>1</v>
      </c>
    </row>
    <row r="46" spans="1:8" x14ac:dyDescent="0.2">
      <c r="A46" t="s">
        <v>911</v>
      </c>
      <c r="B46" s="9" t="s">
        <v>965</v>
      </c>
      <c r="C46">
        <v>1</v>
      </c>
    </row>
    <row r="47" spans="1:8" x14ac:dyDescent="0.2">
      <c r="A47" t="s">
        <v>911</v>
      </c>
      <c r="B47" s="9" t="s">
        <v>930</v>
      </c>
      <c r="C47">
        <v>1</v>
      </c>
    </row>
    <row r="48" spans="1:8" x14ac:dyDescent="0.2">
      <c r="A48" t="s">
        <v>911</v>
      </c>
      <c r="B48" s="9" t="s">
        <v>976</v>
      </c>
      <c r="C48">
        <v>1</v>
      </c>
    </row>
    <row r="49" spans="1:3" x14ac:dyDescent="0.2">
      <c r="A49" t="s">
        <v>911</v>
      </c>
      <c r="B49" s="9" t="s">
        <v>948</v>
      </c>
      <c r="C49">
        <v>1</v>
      </c>
    </row>
    <row r="50" spans="1:3" x14ac:dyDescent="0.2">
      <c r="A50" t="s">
        <v>913</v>
      </c>
      <c r="B50" s="9" t="s">
        <v>958</v>
      </c>
      <c r="C50">
        <v>1</v>
      </c>
    </row>
    <row r="51" spans="1:3" x14ac:dyDescent="0.2">
      <c r="A51" t="s">
        <v>913</v>
      </c>
      <c r="B51" s="9" t="s">
        <v>938</v>
      </c>
      <c r="C51">
        <v>1</v>
      </c>
    </row>
    <row r="52" spans="1:3" x14ac:dyDescent="0.2">
      <c r="A52" t="s">
        <v>913</v>
      </c>
      <c r="B52" s="9" t="s">
        <v>937</v>
      </c>
      <c r="C52">
        <v>1</v>
      </c>
    </row>
    <row r="53" spans="1:3" x14ac:dyDescent="0.2">
      <c r="A53" t="s">
        <v>913</v>
      </c>
      <c r="B53" s="9" t="s">
        <v>917</v>
      </c>
      <c r="C53">
        <v>1</v>
      </c>
    </row>
    <row r="54" spans="1:3" x14ac:dyDescent="0.2">
      <c r="A54" t="s">
        <v>912</v>
      </c>
      <c r="B54" s="9" t="s">
        <v>947</v>
      </c>
      <c r="C54">
        <v>1</v>
      </c>
    </row>
    <row r="55" spans="1:3" x14ac:dyDescent="0.2">
      <c r="A55" t="s">
        <v>912</v>
      </c>
      <c r="B55" s="9" t="s">
        <v>966</v>
      </c>
      <c r="C55">
        <v>1</v>
      </c>
    </row>
    <row r="56" spans="1:3" x14ac:dyDescent="0.2">
      <c r="A56" t="s">
        <v>912</v>
      </c>
      <c r="B56" s="9" t="s">
        <v>971</v>
      </c>
      <c r="C56">
        <v>1</v>
      </c>
    </row>
    <row r="57" spans="1:3" x14ac:dyDescent="0.2">
      <c r="A57" t="s">
        <v>912</v>
      </c>
      <c r="B57" s="9" t="s">
        <v>919</v>
      </c>
      <c r="C57">
        <v>1</v>
      </c>
    </row>
    <row r="58" spans="1:3" x14ac:dyDescent="0.2">
      <c r="A58" t="s">
        <v>914</v>
      </c>
      <c r="B58" s="9" t="s">
        <v>921</v>
      </c>
      <c r="C58">
        <v>1</v>
      </c>
    </row>
    <row r="59" spans="1:3" x14ac:dyDescent="0.2">
      <c r="A59" t="s">
        <v>914</v>
      </c>
      <c r="B59" s="9" t="s">
        <v>916</v>
      </c>
      <c r="C59">
        <v>1</v>
      </c>
    </row>
    <row r="60" spans="1:3" x14ac:dyDescent="0.2">
      <c r="A60" t="s">
        <v>914</v>
      </c>
      <c r="B60" s="9" t="s">
        <v>967</v>
      </c>
      <c r="C60">
        <v>1</v>
      </c>
    </row>
    <row r="61" spans="1:3" x14ac:dyDescent="0.2">
      <c r="A61" t="s">
        <v>914</v>
      </c>
      <c r="B61" s="9" t="s">
        <v>969</v>
      </c>
      <c r="C61">
        <v>1</v>
      </c>
    </row>
    <row r="62" spans="1:3" x14ac:dyDescent="0.2">
      <c r="A62" t="s">
        <v>915</v>
      </c>
      <c r="B62" s="9" t="s">
        <v>916</v>
      </c>
      <c r="C62">
        <v>1</v>
      </c>
    </row>
    <row r="63" spans="1:3" x14ac:dyDescent="0.2">
      <c r="A63" t="s">
        <v>915</v>
      </c>
      <c r="B63" s="9" t="s">
        <v>929</v>
      </c>
      <c r="C63">
        <v>1</v>
      </c>
    </row>
    <row r="64" spans="1:3" x14ac:dyDescent="0.2">
      <c r="A64" t="s">
        <v>915</v>
      </c>
      <c r="B64" s="9" t="s">
        <v>940</v>
      </c>
      <c r="C64">
        <v>1</v>
      </c>
    </row>
    <row r="65" spans="1:3" x14ac:dyDescent="0.2">
      <c r="A65" t="s">
        <v>915</v>
      </c>
      <c r="B65" s="9" t="s">
        <v>925</v>
      </c>
      <c r="C65">
        <v>1</v>
      </c>
    </row>
    <row r="66" spans="1:3" x14ac:dyDescent="0.2">
      <c r="A66" t="s">
        <v>915</v>
      </c>
      <c r="B66" s="9" t="s">
        <v>944</v>
      </c>
      <c r="C66">
        <v>1</v>
      </c>
    </row>
    <row r="67" spans="1:3" x14ac:dyDescent="0.2">
      <c r="A67" t="s">
        <v>915</v>
      </c>
      <c r="B67" s="9" t="s">
        <v>934</v>
      </c>
      <c r="C67">
        <v>1</v>
      </c>
    </row>
    <row r="68" spans="1:3" x14ac:dyDescent="0.2">
      <c r="A68" t="s">
        <v>915</v>
      </c>
      <c r="B68" s="9" t="s">
        <v>933</v>
      </c>
      <c r="C68">
        <v>1</v>
      </c>
    </row>
    <row r="69" spans="1:3" x14ac:dyDescent="0.2">
      <c r="A69" t="s">
        <v>915</v>
      </c>
      <c r="B69" s="9" t="s">
        <v>971</v>
      </c>
      <c r="C69">
        <v>1</v>
      </c>
    </row>
    <row r="70" spans="1:3" x14ac:dyDescent="0.2">
      <c r="A70" s="9"/>
    </row>
    <row r="71" spans="1:3" x14ac:dyDescent="0.2">
      <c r="A71" s="9"/>
    </row>
    <row r="72" spans="1:3" x14ac:dyDescent="0.2">
      <c r="A72" s="9"/>
    </row>
    <row r="73" spans="1:3" x14ac:dyDescent="0.2">
      <c r="A73" s="9"/>
    </row>
    <row r="74" spans="1:3" x14ac:dyDescent="0.2">
      <c r="A74" s="9"/>
    </row>
    <row r="75" spans="1:3" x14ac:dyDescent="0.2">
      <c r="A75" s="9"/>
    </row>
    <row r="76" spans="1:3" x14ac:dyDescent="0.2">
      <c r="A76" s="9"/>
    </row>
    <row r="77" spans="1:3" x14ac:dyDescent="0.2">
      <c r="A77" s="9"/>
    </row>
    <row r="78" spans="1:3" x14ac:dyDescent="0.2">
      <c r="A78" s="9"/>
    </row>
    <row r="79" spans="1:3" x14ac:dyDescent="0.2">
      <c r="A79" s="9"/>
    </row>
    <row r="80" spans="1:3" x14ac:dyDescent="0.2">
      <c r="A80" s="9"/>
    </row>
    <row r="81" spans="1:1" x14ac:dyDescent="0.2">
      <c r="A81" s="9"/>
    </row>
    <row r="82" spans="1:1" x14ac:dyDescent="0.2">
      <c r="A82" s="9"/>
    </row>
    <row r="83" spans="1:1" x14ac:dyDescent="0.2">
      <c r="A83" s="9"/>
    </row>
    <row r="84" spans="1:1" x14ac:dyDescent="0.2">
      <c r="A84" s="9"/>
    </row>
    <row r="85" spans="1:1" x14ac:dyDescent="0.2">
      <c r="A85" s="9"/>
    </row>
    <row r="86" spans="1:1" x14ac:dyDescent="0.2">
      <c r="A86" s="9"/>
    </row>
    <row r="87" spans="1:1" x14ac:dyDescent="0.2">
      <c r="A87" s="9"/>
    </row>
    <row r="88" spans="1:1" x14ac:dyDescent="0.2">
      <c r="A88" s="9"/>
    </row>
    <row r="89" spans="1:1" x14ac:dyDescent="0.2">
      <c r="A89" s="9"/>
    </row>
    <row r="90" spans="1:1" x14ac:dyDescent="0.2">
      <c r="A90" s="9"/>
    </row>
    <row r="91" spans="1:1" x14ac:dyDescent="0.2">
      <c r="A91" s="9"/>
    </row>
    <row r="92" spans="1:1" x14ac:dyDescent="0.2">
      <c r="A92" s="9"/>
    </row>
    <row r="93" spans="1:1" x14ac:dyDescent="0.2">
      <c r="A93" s="9"/>
    </row>
    <row r="94" spans="1:1" x14ac:dyDescent="0.2">
      <c r="A94" s="9"/>
    </row>
    <row r="95" spans="1:1" x14ac:dyDescent="0.2">
      <c r="A95" s="9"/>
    </row>
    <row r="96" spans="1:1" x14ac:dyDescent="0.2">
      <c r="A96" s="9"/>
    </row>
    <row r="97" spans="1:1" x14ac:dyDescent="0.2">
      <c r="A97" s="9"/>
    </row>
    <row r="98" spans="1:1" x14ac:dyDescent="0.2">
      <c r="A98" s="9"/>
    </row>
    <row r="99" spans="1:1" x14ac:dyDescent="0.2">
      <c r="A99" s="9"/>
    </row>
    <row r="100" spans="1:1" x14ac:dyDescent="0.2">
      <c r="A100" s="9"/>
    </row>
    <row r="101" spans="1:1" x14ac:dyDescent="0.2">
      <c r="A101" s="9"/>
    </row>
    <row r="102" spans="1:1" x14ac:dyDescent="0.2">
      <c r="A102" s="9"/>
    </row>
    <row r="103" spans="1:1" x14ac:dyDescent="0.2">
      <c r="A103" s="9"/>
    </row>
    <row r="104" spans="1:1" x14ac:dyDescent="0.2">
      <c r="A104" s="9"/>
    </row>
    <row r="105" spans="1:1" x14ac:dyDescent="0.2">
      <c r="A105" s="9"/>
    </row>
    <row r="106" spans="1:1" x14ac:dyDescent="0.2">
      <c r="A106" s="9"/>
    </row>
    <row r="107" spans="1:1" x14ac:dyDescent="0.2">
      <c r="A107" s="9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E9E45-01E8-401D-AAC8-5CFEF6E7A46D}">
  <sheetPr>
    <tabColor theme="9" tint="0.59999389629810485"/>
  </sheetPr>
  <dimension ref="A1:C62"/>
  <sheetViews>
    <sheetView workbookViewId="0">
      <selection activeCell="C2" sqref="C2"/>
    </sheetView>
  </sheetViews>
  <sheetFormatPr defaultRowHeight="14.25" x14ac:dyDescent="0.2"/>
  <cols>
    <col min="1" max="1" width="44.25" bestFit="1" customWidth="1"/>
    <col min="2" max="2" width="11" bestFit="1" customWidth="1"/>
    <col min="3" max="3" width="11.375" bestFit="1" customWidth="1"/>
    <col min="4" max="4" width="11.25" bestFit="1" customWidth="1"/>
  </cols>
  <sheetData>
    <row r="1" spans="1:3" x14ac:dyDescent="0.2">
      <c r="A1" t="s">
        <v>990</v>
      </c>
      <c r="B1" t="s">
        <v>992</v>
      </c>
      <c r="C1" t="s">
        <v>991</v>
      </c>
    </row>
    <row r="18" spans="1:1" x14ac:dyDescent="0.2">
      <c r="A18" s="9"/>
    </row>
    <row r="19" spans="1:1" x14ac:dyDescent="0.2">
      <c r="A19" s="9"/>
    </row>
    <row r="20" spans="1:1" x14ac:dyDescent="0.2">
      <c r="A20" s="9"/>
    </row>
    <row r="21" spans="1:1" x14ac:dyDescent="0.2">
      <c r="A21" s="9"/>
    </row>
    <row r="22" spans="1:1" x14ac:dyDescent="0.2">
      <c r="A22" s="9"/>
    </row>
    <row r="23" spans="1:1" x14ac:dyDescent="0.2">
      <c r="A23" s="9"/>
    </row>
    <row r="24" spans="1:1" x14ac:dyDescent="0.2">
      <c r="A24" s="9"/>
    </row>
    <row r="25" spans="1:1" x14ac:dyDescent="0.2">
      <c r="A25" s="9"/>
    </row>
    <row r="26" spans="1:1" x14ac:dyDescent="0.2">
      <c r="A26" s="9"/>
    </row>
    <row r="27" spans="1:1" x14ac:dyDescent="0.2">
      <c r="A27" s="9"/>
    </row>
    <row r="28" spans="1:1" x14ac:dyDescent="0.2">
      <c r="A28" s="9"/>
    </row>
    <row r="29" spans="1:1" x14ac:dyDescent="0.2">
      <c r="A29" s="9"/>
    </row>
    <row r="30" spans="1:1" x14ac:dyDescent="0.2">
      <c r="A30" s="9"/>
    </row>
    <row r="31" spans="1:1" x14ac:dyDescent="0.2">
      <c r="A31" s="9"/>
    </row>
    <row r="32" spans="1:1" x14ac:dyDescent="0.2">
      <c r="A32" s="9"/>
    </row>
    <row r="33" spans="1:1" x14ac:dyDescent="0.2">
      <c r="A33" s="9"/>
    </row>
    <row r="34" spans="1:1" x14ac:dyDescent="0.2">
      <c r="A34" s="9"/>
    </row>
    <row r="35" spans="1:1" x14ac:dyDescent="0.2">
      <c r="A35" s="9"/>
    </row>
    <row r="36" spans="1:1" x14ac:dyDescent="0.2">
      <c r="A36" s="9"/>
    </row>
    <row r="37" spans="1:1" x14ac:dyDescent="0.2">
      <c r="A37" s="9"/>
    </row>
    <row r="38" spans="1:1" x14ac:dyDescent="0.2">
      <c r="A38" s="9"/>
    </row>
    <row r="39" spans="1:1" x14ac:dyDescent="0.2">
      <c r="A39" s="9"/>
    </row>
    <row r="40" spans="1:1" x14ac:dyDescent="0.2">
      <c r="A40" s="9"/>
    </row>
    <row r="41" spans="1:1" x14ac:dyDescent="0.2">
      <c r="A41" s="9"/>
    </row>
    <row r="42" spans="1:1" x14ac:dyDescent="0.2">
      <c r="A42" s="9"/>
    </row>
    <row r="43" spans="1:1" x14ac:dyDescent="0.2">
      <c r="A43" s="9"/>
    </row>
    <row r="44" spans="1:1" x14ac:dyDescent="0.2">
      <c r="A44" s="9"/>
    </row>
    <row r="45" spans="1:1" x14ac:dyDescent="0.2">
      <c r="A45" s="9"/>
    </row>
    <row r="46" spans="1:1" x14ac:dyDescent="0.2">
      <c r="A46" s="9"/>
    </row>
    <row r="47" spans="1:1" x14ac:dyDescent="0.2">
      <c r="A47" s="9"/>
    </row>
    <row r="48" spans="1:1" x14ac:dyDescent="0.2">
      <c r="A48" s="9"/>
    </row>
    <row r="49" spans="1:1" x14ac:dyDescent="0.2">
      <c r="A49" s="9"/>
    </row>
    <row r="50" spans="1:1" x14ac:dyDescent="0.2">
      <c r="A50" s="9"/>
    </row>
    <row r="51" spans="1:1" x14ac:dyDescent="0.2">
      <c r="A51" s="9"/>
    </row>
    <row r="52" spans="1:1" x14ac:dyDescent="0.2">
      <c r="A52" s="9"/>
    </row>
    <row r="53" spans="1:1" x14ac:dyDescent="0.2">
      <c r="A53" s="9"/>
    </row>
    <row r="54" spans="1:1" x14ac:dyDescent="0.2">
      <c r="A54" s="9"/>
    </row>
    <row r="55" spans="1:1" x14ac:dyDescent="0.2">
      <c r="A55" s="9"/>
    </row>
    <row r="56" spans="1:1" x14ac:dyDescent="0.2">
      <c r="A56" s="9"/>
    </row>
    <row r="57" spans="1:1" x14ac:dyDescent="0.2">
      <c r="A57" s="9"/>
    </row>
    <row r="58" spans="1:1" x14ac:dyDescent="0.2">
      <c r="A58" s="9"/>
    </row>
    <row r="59" spans="1:1" x14ac:dyDescent="0.2">
      <c r="A59" s="9"/>
    </row>
    <row r="60" spans="1:1" x14ac:dyDescent="0.2">
      <c r="A60" s="9"/>
    </row>
    <row r="61" spans="1:1" x14ac:dyDescent="0.2">
      <c r="A61" s="9"/>
    </row>
    <row r="62" spans="1:1" x14ac:dyDescent="0.2">
      <c r="A62" s="9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ED36E-DDAF-45FE-A7E7-0DAF597CEDE9}">
  <sheetPr>
    <tabColor theme="8" tint="0.39997558519241921"/>
  </sheetPr>
  <dimension ref="A1:V301"/>
  <sheetViews>
    <sheetView workbookViewId="0">
      <selection activeCell="J2" sqref="J2"/>
    </sheetView>
  </sheetViews>
  <sheetFormatPr defaultRowHeight="14.25" x14ac:dyDescent="0.2"/>
  <cols>
    <col min="1" max="1" width="10" bestFit="1" customWidth="1"/>
    <col min="2" max="2" width="10.75" bestFit="1" customWidth="1"/>
    <col min="3" max="3" width="12.375" bestFit="1" customWidth="1"/>
    <col min="4" max="4" width="40.875" bestFit="1" customWidth="1"/>
    <col min="5" max="5" width="12.375" customWidth="1"/>
    <col min="6" max="6" width="18.75" bestFit="1" customWidth="1"/>
    <col min="7" max="7" width="9.5" bestFit="1" customWidth="1"/>
    <col min="8" max="8" width="22" bestFit="1" customWidth="1"/>
    <col min="9" max="9" width="24.625" bestFit="1" customWidth="1"/>
    <col min="10" max="10" width="12" bestFit="1" customWidth="1"/>
    <col min="11" max="11" width="9.875" bestFit="1" customWidth="1"/>
    <col min="13" max="13" width="16" bestFit="1" customWidth="1"/>
    <col min="19" max="19" width="10" bestFit="1" customWidth="1"/>
    <col min="20" max="20" width="9.875" bestFit="1" customWidth="1"/>
  </cols>
  <sheetData>
    <row r="1" spans="1:22" ht="15" thickBot="1" x14ac:dyDescent="0.25">
      <c r="A1" t="s">
        <v>604</v>
      </c>
      <c r="B1" t="s">
        <v>605</v>
      </c>
      <c r="C1" t="s">
        <v>612</v>
      </c>
      <c r="D1" s="6" t="s">
        <v>615</v>
      </c>
      <c r="F1" t="s">
        <v>614</v>
      </c>
      <c r="G1" t="s">
        <v>617</v>
      </c>
      <c r="H1" t="s">
        <v>613</v>
      </c>
      <c r="I1" t="s">
        <v>616</v>
      </c>
      <c r="J1" t="s">
        <v>622</v>
      </c>
      <c r="M1" t="s">
        <v>623</v>
      </c>
      <c r="N1" t="s">
        <v>632</v>
      </c>
      <c r="O1" t="s">
        <v>658</v>
      </c>
    </row>
    <row r="2" spans="1:22" ht="15" thickBot="1" x14ac:dyDescent="0.25">
      <c r="A2" t="s">
        <v>548</v>
      </c>
      <c r="B2" t="s">
        <v>576</v>
      </c>
      <c r="C2" t="s">
        <v>606</v>
      </c>
      <c r="D2" s="5">
        <v>0.15</v>
      </c>
      <c r="E2" cm="1">
        <f t="array" ref="E2:E301">_xlfn.SEQUENCE('controll center'!$L$3)</f>
        <v>1</v>
      </c>
      <c r="F2" cm="1">
        <f t="array" aca="1" ref="F2:F301" ca="1">_xlfn.MAP(_xlfn.ANCHORARRAY($E$2),_xlfn.LAMBDA(_xlpm.x,IF(_xlpm.x&gt;0,_xlfn.BINOM.INV(1,$D$2,RAND()),"nope")))</f>
        <v>0</v>
      </c>
      <c r="G2" cm="1">
        <f t="array" aca="1" ref="G2:G301" ca="1">_xlfn.MAP(_xlfn.ANCHORARRAY($E$2),_xlfn.LAMBDA(_xlpm.x,IF(_xlpm.x&gt;0,_xlfn.BINOM.INV(1,$D$4,RAND()),"nope")))</f>
        <v>0</v>
      </c>
      <c r="H2" t="str" cm="1">
        <f t="array" aca="1" ref="H2:H301" ca="1">_xlfn.MAP(_xlfn.ANCHORARRAY($F$2),_xlfn.LAMBDA(_xlpm.x,IF(_xlpm.x=1,_xlfn.CONCAT(INDEX($A$2:INDEX($A:$A,COUNTA($A:$A)),RANDBETWEEN(1,COUNTA($A:$A)-1))," ",INDEX($C$2:INDEX($C:$C,COUNTA($C:$C)),RANDBETWEEN(1,COUNTA($C:$C)-1))," ",INDEX($B$2:INDEX($B:$B,COUNTA($B:$B)),RANDBETWEEN(1,COUNTA($B:$B)-1))),_xlfn.CONCAT(INDEX($A$2:INDEX($A:$A,COUNTA($A:$A)),RANDBETWEEN(1,COUNTA($A:$A)-1))," ",INDEX($B$2:INDEX($B:$B,COUNTA($B:$B)),RANDBETWEEN(1,COUNTA($B:$B)-1))))))</f>
        <v>Alexander Lopez</v>
      </c>
      <c r="I2" t="str" cm="1">
        <f t="array" aca="1" ref="I2:I301" ca="1">_xlfn.MAP(_xlfn.ANCHORARRAY($H$2),_xlfn.ANCHORARRAY($G$2),_xlfn.LAMBDA(_xlpm.x,_xlpm.y,IF(_xlpm.y=1,_xlfn.CONCAT(SUBSTITUTE(SUBSTITUTE(SUBSTITUTE(SUBSTITUTE(SUBSTITUTE(SUBSTITUTE(SUBSTITUTE(SUBSTITUTE(SUBSTITUTE(SUBSTITUTE(SUBSTITUTE(SUBSTITUTE(SUBSTITUTE(_xlpm.x," ",""),"H",""),"h",""),"O",""),"o",""),"U",""),"u",""),"I",""),"i",""),"E",""),"e",""),"A",""),"a",""),TEXT(RANDBETWEEN(1,99),"00"),"@gmail.com"),"")))</f>
        <v/>
      </c>
      <c r="J2" t="str" cm="1">
        <f t="array" aca="1" ref="J2:J301" ca="1">_xlfn.MAP(_xlfn.ANCHORARRAY($G$2),_xlfn.ANCHORARRAY(P2),_xlfn.ANCHORARRAY(Q2),_xlfn.ANCHORARRAY(R2),_xlfn.ANCHORARRAY($S$2),_xlfn.ANCHORARRAY($T$2),_xlfn.ANCHORARRAY($U$2),_xlfn.ANCHORARRAY($V$2),_xlfn.ANCHORARRAY($O$2),_xlfn.LAMBDA(_xlpm.a,_xlpm.b,_xlpm.c,_xlpm.d,_xlpm.e,_xlpm.f,_xlpm.g,_xlpm.h,_xlpm.x,IF(_xlpm.a=1,IF(_xlpm.x=1,_xlfn.CONCAT(_xlpm.b,_xlpm.c,_xlpm.d,_xlpm.e,_xlpm.f,_xlpm.g,_xlpm.h,INDEX($M$2:INDEX($M:$M,COUNTA($M:$M)),RANDBETWEEN(1,COUNTA($M:$M)-1))),_xlfn.CONCAT(_xlpm.b,_xlpm.c,_xlpm.d,INDEX($M$2:INDEX($M:$M,COUNTA($M:$M)),RANDBETWEEN(1,COUNTA($M:$M)-1)),_xlpm.e,_xlpm.f,_xlpm.g,_xlpm.h)),"")))</f>
        <v/>
      </c>
      <c r="M2" t="s">
        <v>624</v>
      </c>
      <c r="N2" t="str" cm="1">
        <f t="array" aca="1" ref="N2:N301" ca="1">_xlfn.MAP(_xlfn.ANCHORARRAY($G$2),_xlfn.LAMBDA(_xlpm.x,IF(_xlpm.x=1,3+_xlfn.BINOM.INV(3,$D$6,RAND()),"")))</f>
        <v/>
      </c>
      <c r="O2" t="str" cm="1">
        <f t="array" aca="1" ref="O2:O301" ca="1">_xlfn.MAP(_xlfn.ANCHORARRAY($E$2),_xlfn.ANCHORARRAY($N$2),_xlfn.LAMBDA(_xlpm.x,_xlpm.y,IF(AND(_xlpm.x&gt;0,_xlpm.y&lt;&gt;""),RANDBETWEEN(0,1),"")))</f>
        <v/>
      </c>
      <c r="P2" t="str" cm="1">
        <f t="array" aca="1" ref="P2:P301" ca="1">_xlfn.MAP(_xlfn.ANCHORARRAY($N$2),_xlfn.LAMBDA(_xlpm.x,IF(AND(_xlpm.x&lt;&gt;"",_xlpm.x&gt;=1),CHAR(RANDBETWEEN(65,90)),IF(_xlpm.x&lt;&gt;"",RANDBETWEEN(0,9),""))))</f>
        <v/>
      </c>
      <c r="Q2" t="str" cm="1">
        <f t="array" aca="1" ref="Q2:Q301" ca="1">_xlfn.MAP(_xlfn.ANCHORARRAY($N$2),_xlfn.LAMBDA(_xlpm.x,IF(AND(_xlpm.x&lt;&gt;"",_xlpm.x&gt;=2),CHAR(RANDBETWEEN(97,122)),IF(_xlpm.x&lt;&gt;"",RANDBETWEEN(0,9),""))))</f>
        <v/>
      </c>
      <c r="R2" t="str" cm="1">
        <f t="array" aca="1" ref="R2:R301" ca="1">_xlfn.MAP(_xlfn.ANCHORARRAY($N$2),_xlfn.LAMBDA(_xlpm.x,IF(AND(_xlpm.x&lt;&gt;"",_xlpm.x&gt;=3),CHAR(RANDBETWEEN(97,122)),IF(_xlpm.x&lt;&gt;"",RANDBETWEEN(0,9),""))))</f>
        <v/>
      </c>
      <c r="S2" t="str" cm="1">
        <f t="array" aca="1" ref="S2:S301" ca="1">_xlfn.MAP(_xlfn.ANCHORARRAY($N$2),_xlfn.LAMBDA(_xlpm.x,IF(AND(_xlpm.x&lt;&gt;"",_xlpm.x&gt;=4),CHAR(RANDBETWEEN(97,122)),IF(_xlpm.x&lt;&gt;"",RANDBETWEEN(0,9),""))))</f>
        <v/>
      </c>
      <c r="T2" t="str" cm="1">
        <f t="array" aca="1" ref="T2:T301" ca="1">_xlfn.MAP(_xlfn.ANCHORARRAY($N$2),_xlfn.LAMBDA(_xlpm.x,IF(AND(_xlpm.x&lt;&gt;"",_xlpm.x&gt;=5),CHAR(RANDBETWEEN(97,122)),IF(_xlpm.x&lt;&gt;"",RANDBETWEEN(0,9),""))))</f>
        <v/>
      </c>
      <c r="U2" t="str" cm="1">
        <f t="array" aca="1" ref="U2:U301" ca="1">_xlfn.MAP(_xlfn.ANCHORARRAY($N$2),_xlfn.LAMBDA(_xlpm.x,IF(AND(_xlpm.x&lt;&gt;"",_xlpm.x&gt;=6),CHAR(RANDBETWEEN(97,122)),IF(_xlpm.x&lt;&gt;"",RANDBETWEEN(0,9),""))))</f>
        <v/>
      </c>
      <c r="V2" t="str" cm="1">
        <f t="array" aca="1" ref="V2:V301" ca="1">_xlfn.MAP(_xlfn.ANCHORARRAY($N$2),_xlfn.LAMBDA(_xlpm.x,IF(AND(_xlpm.x&lt;&gt;"",_xlpm.x&gt;=7),CHAR(RANDBETWEEN(97,122)),IF(_xlpm.x&lt;&gt;"",RANDBETWEEN(0,9),""))))</f>
        <v/>
      </c>
    </row>
    <row r="3" spans="1:22" ht="15" thickBot="1" x14ac:dyDescent="0.25">
      <c r="A3" t="s">
        <v>549</v>
      </c>
      <c r="B3" t="s">
        <v>577</v>
      </c>
      <c r="C3" t="s">
        <v>569</v>
      </c>
      <c r="D3" s="6" t="s">
        <v>618</v>
      </c>
      <c r="E3">
        <v>2</v>
      </c>
      <c r="F3">
        <f ca="1"/>
        <v>0</v>
      </c>
      <c r="G3">
        <f ca="1"/>
        <v>1</v>
      </c>
      <c r="H3" t="str">
        <f ca="1"/>
        <v>Isabella Harris</v>
      </c>
      <c r="I3" t="str">
        <f ca="1"/>
        <v>sbllrrs03@gmail.com</v>
      </c>
      <c r="J3" t="str">
        <f ca="1"/>
        <v>Lrx7061#</v>
      </c>
      <c r="M3" t="s">
        <v>625</v>
      </c>
      <c r="N3">
        <f ca="1"/>
        <v>3</v>
      </c>
      <c r="O3">
        <f ca="1"/>
        <v>1</v>
      </c>
      <c r="P3" t="str">
        <f ca="1"/>
        <v>L</v>
      </c>
      <c r="Q3" t="str">
        <f ca="1"/>
        <v>r</v>
      </c>
      <c r="R3" t="str">
        <f ca="1"/>
        <v>x</v>
      </c>
      <c r="S3">
        <f ca="1"/>
        <v>7</v>
      </c>
      <c r="T3">
        <f ca="1"/>
        <v>0</v>
      </c>
      <c r="U3">
        <f ca="1"/>
        <v>6</v>
      </c>
      <c r="V3">
        <f ca="1"/>
        <v>1</v>
      </c>
    </row>
    <row r="4" spans="1:22" ht="15" thickBot="1" x14ac:dyDescent="0.25">
      <c r="A4" t="s">
        <v>550</v>
      </c>
      <c r="B4" t="s">
        <v>578</v>
      </c>
      <c r="C4" t="s">
        <v>607</v>
      </c>
      <c r="D4" s="5">
        <v>0.6</v>
      </c>
      <c r="E4">
        <v>3</v>
      </c>
      <c r="F4">
        <f ca="1"/>
        <v>0</v>
      </c>
      <c r="G4">
        <f ca="1"/>
        <v>1</v>
      </c>
      <c r="H4" t="str">
        <f ca="1"/>
        <v>Charlotte Ramirez</v>
      </c>
      <c r="I4" t="str">
        <f ca="1"/>
        <v>CrlttRmrz57@gmail.com</v>
      </c>
      <c r="J4" t="str">
        <f ca="1"/>
        <v>Zuci289*</v>
      </c>
      <c r="M4" t="s">
        <v>626</v>
      </c>
      <c r="N4">
        <f ca="1"/>
        <v>4</v>
      </c>
      <c r="O4">
        <f ca="1"/>
        <v>1</v>
      </c>
      <c r="P4" t="str">
        <f ca="1"/>
        <v>Z</v>
      </c>
      <c r="Q4" t="str">
        <f ca="1"/>
        <v>u</v>
      </c>
      <c r="R4" t="str">
        <f ca="1"/>
        <v>c</v>
      </c>
      <c r="S4" t="str">
        <f ca="1"/>
        <v>i</v>
      </c>
      <c r="T4">
        <f ca="1"/>
        <v>2</v>
      </c>
      <c r="U4">
        <f ca="1"/>
        <v>8</v>
      </c>
      <c r="V4">
        <f ca="1"/>
        <v>9</v>
      </c>
    </row>
    <row r="5" spans="1:22" ht="15" thickBot="1" x14ac:dyDescent="0.25">
      <c r="A5" t="s">
        <v>551</v>
      </c>
      <c r="B5" t="s">
        <v>579</v>
      </c>
      <c r="C5" t="s">
        <v>594</v>
      </c>
      <c r="D5" s="6" t="s">
        <v>633</v>
      </c>
      <c r="E5">
        <v>4</v>
      </c>
      <c r="F5">
        <f ca="1"/>
        <v>0</v>
      </c>
      <c r="G5">
        <f ca="1"/>
        <v>1</v>
      </c>
      <c r="H5" t="str">
        <f ca="1"/>
        <v>Sophia Taylor</v>
      </c>
      <c r="I5" t="str">
        <f ca="1"/>
        <v>SpTylr06@gmail.com</v>
      </c>
      <c r="J5" t="str">
        <f ca="1"/>
        <v>Jjq?llc9</v>
      </c>
      <c r="M5" t="s">
        <v>627</v>
      </c>
      <c r="N5">
        <f ca="1"/>
        <v>6</v>
      </c>
      <c r="O5">
        <f ca="1"/>
        <v>0</v>
      </c>
      <c r="P5" t="str">
        <f ca="1"/>
        <v>J</v>
      </c>
      <c r="Q5" t="str">
        <f ca="1"/>
        <v>j</v>
      </c>
      <c r="R5" t="str">
        <f ca="1"/>
        <v>q</v>
      </c>
      <c r="S5" t="str">
        <f ca="1"/>
        <v>l</v>
      </c>
      <c r="T5" t="str">
        <f ca="1"/>
        <v>l</v>
      </c>
      <c r="U5" t="str">
        <f ca="1"/>
        <v>c</v>
      </c>
      <c r="V5">
        <f ca="1"/>
        <v>9</v>
      </c>
    </row>
    <row r="6" spans="1:22" x14ac:dyDescent="0.2">
      <c r="A6" t="s">
        <v>552</v>
      </c>
      <c r="B6" t="s">
        <v>580</v>
      </c>
      <c r="C6" t="s">
        <v>608</v>
      </c>
      <c r="D6" s="5">
        <v>0.3</v>
      </c>
      <c r="E6">
        <v>5</v>
      </c>
      <c r="F6">
        <f ca="1"/>
        <v>0</v>
      </c>
      <c r="G6">
        <f ca="1"/>
        <v>0</v>
      </c>
      <c r="H6" t="str">
        <f ca="1"/>
        <v>Michael Anderson</v>
      </c>
      <c r="I6" t="str">
        <f ca="1"/>
        <v/>
      </c>
      <c r="J6" t="str">
        <f ca="1"/>
        <v/>
      </c>
      <c r="M6" t="s">
        <v>628</v>
      </c>
      <c r="N6" t="str">
        <f ca="1"/>
        <v/>
      </c>
      <c r="O6" t="str">
        <f ca="1"/>
        <v/>
      </c>
      <c r="P6" t="str">
        <f ca="1"/>
        <v/>
      </c>
      <c r="Q6" t="str">
        <f ca="1"/>
        <v/>
      </c>
      <c r="R6" t="str">
        <f ca="1"/>
        <v/>
      </c>
      <c r="S6" t="str">
        <f ca="1"/>
        <v/>
      </c>
      <c r="T6" t="str">
        <f ca="1"/>
        <v/>
      </c>
      <c r="U6" t="str">
        <f ca="1"/>
        <v/>
      </c>
      <c r="V6" t="str">
        <f ca="1"/>
        <v/>
      </c>
    </row>
    <row r="7" spans="1:22" x14ac:dyDescent="0.2">
      <c r="A7" t="s">
        <v>553</v>
      </c>
      <c r="B7" t="s">
        <v>581</v>
      </c>
      <c r="C7" t="s">
        <v>609</v>
      </c>
      <c r="E7">
        <v>6</v>
      </c>
      <c r="F7">
        <f ca="1"/>
        <v>1</v>
      </c>
      <c r="G7">
        <f ca="1"/>
        <v>0</v>
      </c>
      <c r="H7" t="str">
        <f ca="1"/>
        <v>Dror Sara Perez</v>
      </c>
      <c r="I7" t="str">
        <f ca="1"/>
        <v/>
      </c>
      <c r="J7" t="str">
        <f ca="1"/>
        <v/>
      </c>
      <c r="M7" t="s">
        <v>629</v>
      </c>
      <c r="N7" t="str">
        <f ca="1"/>
        <v/>
      </c>
      <c r="O7" t="str">
        <f ca="1"/>
        <v/>
      </c>
      <c r="P7" t="str">
        <f ca="1"/>
        <v/>
      </c>
      <c r="Q7" t="str">
        <f ca="1"/>
        <v/>
      </c>
      <c r="R7" t="str">
        <f ca="1"/>
        <v/>
      </c>
      <c r="S7" t="str">
        <f ca="1"/>
        <v/>
      </c>
      <c r="T7" t="str">
        <f ca="1"/>
        <v/>
      </c>
      <c r="U7" t="str">
        <f ca="1"/>
        <v/>
      </c>
      <c r="V7" t="str">
        <f ca="1"/>
        <v/>
      </c>
    </row>
    <row r="8" spans="1:22" x14ac:dyDescent="0.2">
      <c r="A8" t="s">
        <v>554</v>
      </c>
      <c r="B8" t="s">
        <v>582</v>
      </c>
      <c r="C8" t="s">
        <v>610</v>
      </c>
      <c r="E8">
        <v>7</v>
      </c>
      <c r="F8">
        <f ca="1"/>
        <v>0</v>
      </c>
      <c r="G8">
        <f ca="1"/>
        <v>0</v>
      </c>
      <c r="H8" t="str">
        <f ca="1"/>
        <v>Logan Brown</v>
      </c>
      <c r="I8" t="str">
        <f ca="1"/>
        <v/>
      </c>
      <c r="J8" t="str">
        <f ca="1"/>
        <v/>
      </c>
      <c r="M8" t="s">
        <v>630</v>
      </c>
      <c r="N8" t="str">
        <f ca="1"/>
        <v/>
      </c>
      <c r="O8" t="str">
        <f ca="1"/>
        <v/>
      </c>
      <c r="P8" t="str">
        <f ca="1"/>
        <v/>
      </c>
      <c r="Q8" t="str">
        <f ca="1"/>
        <v/>
      </c>
      <c r="R8" t="str">
        <f ca="1"/>
        <v/>
      </c>
      <c r="S8" t="str">
        <f ca="1"/>
        <v/>
      </c>
      <c r="T8" t="str">
        <f ca="1"/>
        <v/>
      </c>
      <c r="U8" t="str">
        <f ca="1"/>
        <v/>
      </c>
      <c r="V8" t="str">
        <f ca="1"/>
        <v/>
      </c>
    </row>
    <row r="9" spans="1:22" x14ac:dyDescent="0.2">
      <c r="A9" t="s">
        <v>555</v>
      </c>
      <c r="B9" t="s">
        <v>583</v>
      </c>
      <c r="C9" t="s">
        <v>611</v>
      </c>
      <c r="E9">
        <v>8</v>
      </c>
      <c r="F9">
        <f ca="1"/>
        <v>0</v>
      </c>
      <c r="G9">
        <f ca="1"/>
        <v>1</v>
      </c>
      <c r="H9" t="str">
        <f ca="1"/>
        <v>Ava Gonzalez</v>
      </c>
      <c r="I9" t="str">
        <f ca="1"/>
        <v>vGnzlz68@gmail.com</v>
      </c>
      <c r="J9" t="str">
        <f ca="1"/>
        <v>Cqgc737%</v>
      </c>
      <c r="M9" t="s">
        <v>631</v>
      </c>
      <c r="N9">
        <f ca="1"/>
        <v>4</v>
      </c>
      <c r="O9">
        <f ca="1"/>
        <v>1</v>
      </c>
      <c r="P9" t="str">
        <f ca="1"/>
        <v>C</v>
      </c>
      <c r="Q9" t="str">
        <f ca="1"/>
        <v>q</v>
      </c>
      <c r="R9" t="str">
        <f ca="1"/>
        <v>g</v>
      </c>
      <c r="S9" t="str">
        <f ca="1"/>
        <v>c</v>
      </c>
      <c r="T9">
        <f ca="1"/>
        <v>7</v>
      </c>
      <c r="U9">
        <f ca="1"/>
        <v>3</v>
      </c>
      <c r="V9">
        <f ca="1"/>
        <v>7</v>
      </c>
    </row>
    <row r="10" spans="1:22" x14ac:dyDescent="0.2">
      <c r="A10" t="s">
        <v>556</v>
      </c>
      <c r="B10" t="s">
        <v>584</v>
      </c>
      <c r="C10" t="s">
        <v>355</v>
      </c>
      <c r="E10">
        <v>9</v>
      </c>
      <c r="F10">
        <f ca="1"/>
        <v>0</v>
      </c>
      <c r="G10">
        <f ca="1"/>
        <v>0</v>
      </c>
      <c r="H10" t="str">
        <f ca="1"/>
        <v>Dor Cohen</v>
      </c>
      <c r="I10" t="str">
        <f ca="1"/>
        <v/>
      </c>
      <c r="J10" t="str">
        <f ca="1"/>
        <v/>
      </c>
      <c r="N10" t="str">
        <f ca="1"/>
        <v/>
      </c>
      <c r="O10" t="str">
        <f ca="1"/>
        <v/>
      </c>
      <c r="P10" t="str">
        <f ca="1"/>
        <v/>
      </c>
      <c r="Q10" t="str">
        <f ca="1"/>
        <v/>
      </c>
      <c r="R10" t="str">
        <f ca="1"/>
        <v/>
      </c>
      <c r="S10" t="str">
        <f ca="1"/>
        <v/>
      </c>
      <c r="T10" t="str">
        <f ca="1"/>
        <v/>
      </c>
      <c r="U10" t="str">
        <f ca="1"/>
        <v/>
      </c>
      <c r="V10" t="str">
        <f ca="1"/>
        <v/>
      </c>
    </row>
    <row r="11" spans="1:22" x14ac:dyDescent="0.2">
      <c r="A11" t="s">
        <v>557</v>
      </c>
      <c r="B11" t="s">
        <v>585</v>
      </c>
      <c r="C11" t="s">
        <v>282</v>
      </c>
      <c r="E11">
        <v>10</v>
      </c>
      <c r="F11">
        <f ca="1"/>
        <v>1</v>
      </c>
      <c r="G11">
        <f ca="1"/>
        <v>1</v>
      </c>
      <c r="H11" t="str">
        <f ca="1"/>
        <v>Abigail Grace Miller</v>
      </c>
      <c r="I11" t="str">
        <f ca="1"/>
        <v>bglGrcMllr82@gmail.com</v>
      </c>
      <c r="J11" t="str">
        <f ca="1"/>
        <v>Aync884#</v>
      </c>
      <c r="N11">
        <f ca="1"/>
        <v>4</v>
      </c>
      <c r="O11">
        <f ca="1"/>
        <v>1</v>
      </c>
      <c r="P11" t="str">
        <f ca="1"/>
        <v>A</v>
      </c>
      <c r="Q11" t="str">
        <f ca="1"/>
        <v>y</v>
      </c>
      <c r="R11" t="str">
        <f ca="1"/>
        <v>n</v>
      </c>
      <c r="S11" t="str">
        <f ca="1"/>
        <v>c</v>
      </c>
      <c r="T11">
        <f ca="1"/>
        <v>8</v>
      </c>
      <c r="U11">
        <f ca="1"/>
        <v>8</v>
      </c>
      <c r="V11">
        <f ca="1"/>
        <v>4</v>
      </c>
    </row>
    <row r="12" spans="1:22" x14ac:dyDescent="0.2">
      <c r="A12" t="s">
        <v>558</v>
      </c>
      <c r="B12" t="s">
        <v>586</v>
      </c>
      <c r="C12" t="s">
        <v>636</v>
      </c>
      <c r="E12">
        <v>11</v>
      </c>
      <c r="F12">
        <f ca="1"/>
        <v>0</v>
      </c>
      <c r="G12">
        <f ca="1"/>
        <v>0</v>
      </c>
      <c r="H12" t="str">
        <f ca="1"/>
        <v>Olivia Ramirez</v>
      </c>
      <c r="I12" t="str">
        <f ca="1"/>
        <v/>
      </c>
      <c r="J12" t="str">
        <f ca="1"/>
        <v/>
      </c>
      <c r="L12" t="str">
        <f>CHAR(31)</f>
        <v>_x001F_</v>
      </c>
      <c r="N12" t="str">
        <f ca="1"/>
        <v/>
      </c>
      <c r="O12" t="str">
        <f ca="1"/>
        <v/>
      </c>
      <c r="P12" t="str">
        <f ca="1"/>
        <v/>
      </c>
      <c r="Q12" t="str">
        <f ca="1"/>
        <v/>
      </c>
      <c r="R12" t="str">
        <f ca="1"/>
        <v/>
      </c>
      <c r="S12" t="str">
        <f ca="1"/>
        <v/>
      </c>
      <c r="T12" t="str">
        <f ca="1"/>
        <v/>
      </c>
      <c r="U12" t="str">
        <f ca="1"/>
        <v/>
      </c>
      <c r="V12" t="str">
        <f ca="1"/>
        <v/>
      </c>
    </row>
    <row r="13" spans="1:22" x14ac:dyDescent="0.2">
      <c r="A13" t="s">
        <v>559</v>
      </c>
      <c r="B13" t="s">
        <v>587</v>
      </c>
      <c r="C13" t="s">
        <v>654</v>
      </c>
      <c r="E13">
        <v>12</v>
      </c>
      <c r="F13">
        <f ca="1"/>
        <v>0</v>
      </c>
      <c r="G13">
        <f ca="1"/>
        <v>0</v>
      </c>
      <c r="H13" t="str">
        <f ca="1"/>
        <v>Harper Garcia</v>
      </c>
      <c r="I13" t="str">
        <f ca="1"/>
        <v/>
      </c>
      <c r="J13" t="str">
        <f ca="1"/>
        <v/>
      </c>
      <c r="N13" t="str">
        <f ca="1"/>
        <v/>
      </c>
      <c r="O13" t="str">
        <f ca="1"/>
        <v/>
      </c>
      <c r="P13" t="str">
        <f ca="1"/>
        <v/>
      </c>
      <c r="Q13" t="str">
        <f ca="1"/>
        <v/>
      </c>
      <c r="R13" t="str">
        <f ca="1"/>
        <v/>
      </c>
      <c r="S13" t="str">
        <f ca="1"/>
        <v/>
      </c>
      <c r="T13" t="str">
        <f ca="1"/>
        <v/>
      </c>
      <c r="U13" t="str">
        <f ca="1"/>
        <v/>
      </c>
      <c r="V13" t="str">
        <f ca="1"/>
        <v/>
      </c>
    </row>
    <row r="14" spans="1:22" x14ac:dyDescent="0.2">
      <c r="A14" t="s">
        <v>560</v>
      </c>
      <c r="B14" t="s">
        <v>588</v>
      </c>
      <c r="C14" t="s">
        <v>655</v>
      </c>
      <c r="E14">
        <v>13</v>
      </c>
      <c r="F14">
        <f ca="1"/>
        <v>0</v>
      </c>
      <c r="G14">
        <f ca="1"/>
        <v>1</v>
      </c>
      <c r="H14" t="str">
        <f ca="1"/>
        <v>Alexander Rodriguez</v>
      </c>
      <c r="I14" t="str">
        <f ca="1"/>
        <v>lxndrRdrgz45@gmail.com</v>
      </c>
      <c r="J14" t="str">
        <f ca="1"/>
        <v>Bdr*q850</v>
      </c>
      <c r="N14">
        <f ca="1"/>
        <v>4</v>
      </c>
      <c r="O14">
        <f ca="1"/>
        <v>0</v>
      </c>
      <c r="P14" t="str">
        <f ca="1"/>
        <v>B</v>
      </c>
      <c r="Q14" t="str">
        <f ca="1"/>
        <v>d</v>
      </c>
      <c r="R14" t="str">
        <f ca="1"/>
        <v>r</v>
      </c>
      <c r="S14" t="str">
        <f ca="1"/>
        <v>q</v>
      </c>
      <c r="T14">
        <f ca="1"/>
        <v>8</v>
      </c>
      <c r="U14">
        <f ca="1"/>
        <v>5</v>
      </c>
      <c r="V14">
        <f ca="1"/>
        <v>0</v>
      </c>
    </row>
    <row r="15" spans="1:22" x14ac:dyDescent="0.2">
      <c r="A15" t="s">
        <v>403</v>
      </c>
      <c r="B15" t="s">
        <v>589</v>
      </c>
      <c r="C15" t="s">
        <v>656</v>
      </c>
      <c r="E15">
        <v>14</v>
      </c>
      <c r="F15">
        <f ca="1"/>
        <v>0</v>
      </c>
      <c r="G15">
        <f ca="1"/>
        <v>1</v>
      </c>
      <c r="H15" t="str">
        <f ca="1"/>
        <v>Lucas Wilson</v>
      </c>
      <c r="I15" t="str">
        <f ca="1"/>
        <v>LcsWlsn16@gmail.com</v>
      </c>
      <c r="J15" t="str">
        <f ca="1"/>
        <v>Dun8307&amp;</v>
      </c>
      <c r="N15">
        <f ca="1"/>
        <v>3</v>
      </c>
      <c r="O15">
        <f ca="1"/>
        <v>1</v>
      </c>
      <c r="P15" t="str">
        <f ca="1"/>
        <v>D</v>
      </c>
      <c r="Q15" t="str">
        <f ca="1"/>
        <v>u</v>
      </c>
      <c r="R15" t="str">
        <f ca="1"/>
        <v>n</v>
      </c>
      <c r="S15">
        <f ca="1"/>
        <v>8</v>
      </c>
      <c r="T15">
        <f ca="1"/>
        <v>3</v>
      </c>
      <c r="U15">
        <f ca="1"/>
        <v>0</v>
      </c>
      <c r="V15">
        <f ca="1"/>
        <v>7</v>
      </c>
    </row>
    <row r="16" spans="1:22" x14ac:dyDescent="0.2">
      <c r="A16" t="s">
        <v>561</v>
      </c>
      <c r="B16" t="s">
        <v>235</v>
      </c>
      <c r="C16" t="s">
        <v>657</v>
      </c>
      <c r="E16">
        <v>15</v>
      </c>
      <c r="F16">
        <f ca="1"/>
        <v>0</v>
      </c>
      <c r="G16">
        <f ca="1"/>
        <v>0</v>
      </c>
      <c r="H16" t="str">
        <f ca="1"/>
        <v>Olivia Hernandez</v>
      </c>
      <c r="I16" t="str">
        <f ca="1"/>
        <v/>
      </c>
      <c r="J16" t="str">
        <f ca="1"/>
        <v/>
      </c>
      <c r="N16" t="str">
        <f ca="1"/>
        <v/>
      </c>
      <c r="O16" t="str">
        <f ca="1"/>
        <v/>
      </c>
      <c r="P16" t="str">
        <f ca="1"/>
        <v/>
      </c>
      <c r="Q16" t="str">
        <f ca="1"/>
        <v/>
      </c>
      <c r="R16" t="str">
        <f ca="1"/>
        <v/>
      </c>
      <c r="S16" t="str">
        <f ca="1"/>
        <v/>
      </c>
      <c r="T16" t="str">
        <f ca="1"/>
        <v/>
      </c>
      <c r="U16" t="str">
        <f ca="1"/>
        <v/>
      </c>
      <c r="V16" t="str">
        <f ca="1"/>
        <v/>
      </c>
    </row>
    <row r="17" spans="1:22" x14ac:dyDescent="0.2">
      <c r="A17" t="s">
        <v>562</v>
      </c>
      <c r="B17" t="s">
        <v>590</v>
      </c>
      <c r="E17">
        <v>16</v>
      </c>
      <c r="F17">
        <f ca="1"/>
        <v>0</v>
      </c>
      <c r="G17">
        <f ca="1"/>
        <v>0</v>
      </c>
      <c r="H17" t="str">
        <f ca="1"/>
        <v>Elijah Martinez</v>
      </c>
      <c r="I17" t="str">
        <f ca="1"/>
        <v/>
      </c>
      <c r="J17" t="str">
        <f ca="1"/>
        <v/>
      </c>
      <c r="N17" t="str">
        <f ca="1"/>
        <v/>
      </c>
      <c r="O17" t="str">
        <f ca="1"/>
        <v/>
      </c>
      <c r="P17" t="str">
        <f ca="1"/>
        <v/>
      </c>
      <c r="Q17" t="str">
        <f ca="1"/>
        <v/>
      </c>
      <c r="R17" t="str">
        <f ca="1"/>
        <v/>
      </c>
      <c r="S17" t="str">
        <f ca="1"/>
        <v/>
      </c>
      <c r="T17" t="str">
        <f ca="1"/>
        <v/>
      </c>
      <c r="U17" t="str">
        <f ca="1"/>
        <v/>
      </c>
      <c r="V17" t="str">
        <f ca="1"/>
        <v/>
      </c>
    </row>
    <row r="18" spans="1:22" x14ac:dyDescent="0.2">
      <c r="A18" t="s">
        <v>563</v>
      </c>
      <c r="B18" t="s">
        <v>591</v>
      </c>
      <c r="E18">
        <v>17</v>
      </c>
      <c r="F18">
        <f ca="1"/>
        <v>0</v>
      </c>
      <c r="G18">
        <f ca="1"/>
        <v>1</v>
      </c>
      <c r="H18" t="str">
        <f ca="1"/>
        <v>Emma Rodriguez</v>
      </c>
      <c r="I18" t="str">
        <f ca="1"/>
        <v>mmRdrgz81@gmail.com</v>
      </c>
      <c r="J18" t="str">
        <f ca="1"/>
        <v>Qrv*f037</v>
      </c>
      <c r="N18">
        <f ca="1"/>
        <v>4</v>
      </c>
      <c r="O18">
        <f ca="1"/>
        <v>0</v>
      </c>
      <c r="P18" t="str">
        <f ca="1"/>
        <v>Q</v>
      </c>
      <c r="Q18" t="str">
        <f ca="1"/>
        <v>r</v>
      </c>
      <c r="R18" t="str">
        <f ca="1"/>
        <v>v</v>
      </c>
      <c r="S18" t="str">
        <f ca="1"/>
        <v>f</v>
      </c>
      <c r="T18">
        <f ca="1"/>
        <v>0</v>
      </c>
      <c r="U18">
        <f ca="1"/>
        <v>3</v>
      </c>
      <c r="V18">
        <f ca="1"/>
        <v>7</v>
      </c>
    </row>
    <row r="19" spans="1:22" x14ac:dyDescent="0.2">
      <c r="A19" t="s">
        <v>564</v>
      </c>
      <c r="B19" t="s">
        <v>592</v>
      </c>
      <c r="E19">
        <v>18</v>
      </c>
      <c r="F19">
        <f ca="1"/>
        <v>0</v>
      </c>
      <c r="G19">
        <f ca="1"/>
        <v>1</v>
      </c>
      <c r="H19" t="str">
        <f ca="1"/>
        <v>Tom Vigdorovitch</v>
      </c>
      <c r="I19" t="str">
        <f ca="1"/>
        <v>TmVgdrvtc97@gmail.com</v>
      </c>
      <c r="J19" t="str">
        <f ca="1"/>
        <v>Toy8427%</v>
      </c>
      <c r="N19">
        <f ca="1"/>
        <v>3</v>
      </c>
      <c r="O19">
        <f ca="1"/>
        <v>1</v>
      </c>
      <c r="P19" t="str">
        <f ca="1"/>
        <v>T</v>
      </c>
      <c r="Q19" t="str">
        <f ca="1"/>
        <v>o</v>
      </c>
      <c r="R19" t="str">
        <f ca="1"/>
        <v>y</v>
      </c>
      <c r="S19">
        <f ca="1"/>
        <v>8</v>
      </c>
      <c r="T19">
        <f ca="1"/>
        <v>4</v>
      </c>
      <c r="U19">
        <f ca="1"/>
        <v>2</v>
      </c>
      <c r="V19">
        <f ca="1"/>
        <v>7</v>
      </c>
    </row>
    <row r="20" spans="1:22" x14ac:dyDescent="0.2">
      <c r="A20" t="s">
        <v>565</v>
      </c>
      <c r="B20" t="s">
        <v>403</v>
      </c>
      <c r="E20">
        <v>19</v>
      </c>
      <c r="F20">
        <f ca="1"/>
        <v>0</v>
      </c>
      <c r="G20">
        <f ca="1"/>
        <v>1</v>
      </c>
      <c r="H20" t="str">
        <f ca="1"/>
        <v>Oliver White</v>
      </c>
      <c r="I20" t="str">
        <f ca="1"/>
        <v>lvrWt86@gmail.com</v>
      </c>
      <c r="J20" t="str">
        <f ca="1"/>
        <v>Nns1752*</v>
      </c>
      <c r="N20">
        <f ca="1"/>
        <v>3</v>
      </c>
      <c r="O20">
        <f ca="1"/>
        <v>1</v>
      </c>
      <c r="P20" t="str">
        <f ca="1"/>
        <v>N</v>
      </c>
      <c r="Q20" t="str">
        <f ca="1"/>
        <v>n</v>
      </c>
      <c r="R20" t="str">
        <f ca="1"/>
        <v>s</v>
      </c>
      <c r="S20">
        <f ca="1"/>
        <v>1</v>
      </c>
      <c r="T20">
        <f ca="1"/>
        <v>7</v>
      </c>
      <c r="U20">
        <f ca="1"/>
        <v>5</v>
      </c>
      <c r="V20">
        <f ca="1"/>
        <v>2</v>
      </c>
    </row>
    <row r="21" spans="1:22" x14ac:dyDescent="0.2">
      <c r="A21" t="s">
        <v>566</v>
      </c>
      <c r="B21" t="s">
        <v>593</v>
      </c>
      <c r="E21">
        <v>20</v>
      </c>
      <c r="F21">
        <f ca="1"/>
        <v>0</v>
      </c>
      <c r="G21">
        <f ca="1"/>
        <v>1</v>
      </c>
      <c r="H21" t="str">
        <f ca="1"/>
        <v>Alexander Miller</v>
      </c>
      <c r="I21" t="str">
        <f ca="1"/>
        <v>lxndrMllr29@gmail.com</v>
      </c>
      <c r="J21" t="str">
        <f ca="1"/>
        <v>Moo?r815</v>
      </c>
      <c r="N21">
        <f ca="1"/>
        <v>4</v>
      </c>
      <c r="O21">
        <f ca="1"/>
        <v>0</v>
      </c>
      <c r="P21" t="str">
        <f ca="1"/>
        <v>M</v>
      </c>
      <c r="Q21" t="str">
        <f ca="1"/>
        <v>o</v>
      </c>
      <c r="R21" t="str">
        <f ca="1"/>
        <v>o</v>
      </c>
      <c r="S21" t="str">
        <f ca="1"/>
        <v>r</v>
      </c>
      <c r="T21">
        <f ca="1"/>
        <v>8</v>
      </c>
      <c r="U21">
        <f ca="1"/>
        <v>1</v>
      </c>
      <c r="V21">
        <f ca="1"/>
        <v>5</v>
      </c>
    </row>
    <row r="22" spans="1:22" x14ac:dyDescent="0.2">
      <c r="A22" t="s">
        <v>567</v>
      </c>
      <c r="B22" t="s">
        <v>594</v>
      </c>
      <c r="E22">
        <v>21</v>
      </c>
      <c r="F22">
        <f ca="1"/>
        <v>0</v>
      </c>
      <c r="G22">
        <f ca="1"/>
        <v>1</v>
      </c>
      <c r="H22" t="str">
        <f ca="1"/>
        <v>James Thompson</v>
      </c>
      <c r="I22" t="str">
        <f ca="1"/>
        <v>JmsTmpsn59@gmail.com</v>
      </c>
      <c r="J22" t="str">
        <f ca="1"/>
        <v>Xbp+a511</v>
      </c>
      <c r="N22">
        <f ca="1"/>
        <v>4</v>
      </c>
      <c r="O22">
        <f ca="1"/>
        <v>0</v>
      </c>
      <c r="P22" t="str">
        <f ca="1"/>
        <v>X</v>
      </c>
      <c r="Q22" t="str">
        <f ca="1"/>
        <v>b</v>
      </c>
      <c r="R22" t="str">
        <f ca="1"/>
        <v>p</v>
      </c>
      <c r="S22" t="str">
        <f ca="1"/>
        <v>a</v>
      </c>
      <c r="T22">
        <f ca="1"/>
        <v>5</v>
      </c>
      <c r="U22">
        <f ca="1"/>
        <v>1</v>
      </c>
      <c r="V22">
        <f ca="1"/>
        <v>1</v>
      </c>
    </row>
    <row r="23" spans="1:22" x14ac:dyDescent="0.2">
      <c r="A23" t="s">
        <v>568</v>
      </c>
      <c r="B23" t="s">
        <v>595</v>
      </c>
      <c r="E23">
        <v>22</v>
      </c>
      <c r="F23">
        <f ca="1"/>
        <v>0</v>
      </c>
      <c r="G23">
        <f ca="1"/>
        <v>1</v>
      </c>
      <c r="H23" t="str">
        <f ca="1"/>
        <v>Lucas Brown</v>
      </c>
      <c r="I23" t="str">
        <f ca="1"/>
        <v>LcsBrwn83@gmail.com</v>
      </c>
      <c r="J23" t="str">
        <f ca="1"/>
        <v>Aaa%ly48</v>
      </c>
      <c r="N23">
        <f ca="1"/>
        <v>5</v>
      </c>
      <c r="O23">
        <f ca="1"/>
        <v>0</v>
      </c>
      <c r="P23" t="str">
        <f ca="1"/>
        <v>A</v>
      </c>
      <c r="Q23" t="str">
        <f ca="1"/>
        <v>a</v>
      </c>
      <c r="R23" t="str">
        <f ca="1"/>
        <v>a</v>
      </c>
      <c r="S23" t="str">
        <f ca="1"/>
        <v>l</v>
      </c>
      <c r="T23" t="str">
        <f ca="1"/>
        <v>y</v>
      </c>
      <c r="U23">
        <f ca="1"/>
        <v>4</v>
      </c>
      <c r="V23">
        <f ca="1"/>
        <v>8</v>
      </c>
    </row>
    <row r="24" spans="1:22" x14ac:dyDescent="0.2">
      <c r="A24" t="s">
        <v>38</v>
      </c>
      <c r="B24" t="s">
        <v>596</v>
      </c>
      <c r="E24">
        <v>23</v>
      </c>
      <c r="F24">
        <f ca="1"/>
        <v>0</v>
      </c>
      <c r="G24">
        <f ca="1"/>
        <v>0</v>
      </c>
      <c r="H24" t="str">
        <f ca="1"/>
        <v>Jackson Katz</v>
      </c>
      <c r="I24" t="str">
        <f ca="1"/>
        <v/>
      </c>
      <c r="J24" t="str">
        <f ca="1"/>
        <v/>
      </c>
      <c r="N24" t="str">
        <f ca="1"/>
        <v/>
      </c>
      <c r="O24" t="str">
        <f ca="1"/>
        <v/>
      </c>
      <c r="P24" t="str">
        <f ca="1"/>
        <v/>
      </c>
      <c r="Q24" t="str">
        <f ca="1"/>
        <v/>
      </c>
      <c r="R24" t="str">
        <f ca="1"/>
        <v/>
      </c>
      <c r="S24" t="str">
        <f ca="1"/>
        <v/>
      </c>
      <c r="T24" t="str">
        <f ca="1"/>
        <v/>
      </c>
      <c r="U24" t="str">
        <f ca="1"/>
        <v/>
      </c>
      <c r="V24" t="str">
        <f ca="1"/>
        <v/>
      </c>
    </row>
    <row r="25" spans="1:22" x14ac:dyDescent="0.2">
      <c r="A25" t="s">
        <v>569</v>
      </c>
      <c r="B25" t="s">
        <v>597</v>
      </c>
      <c r="E25">
        <v>24</v>
      </c>
      <c r="F25">
        <f ca="1"/>
        <v>1</v>
      </c>
      <c r="G25">
        <f ca="1"/>
        <v>1</v>
      </c>
      <c r="H25" t="str">
        <f ca="1"/>
        <v>Jacob Joseph Thomas</v>
      </c>
      <c r="I25" t="str">
        <f ca="1"/>
        <v>JcbJspTms08@gmail.com</v>
      </c>
      <c r="J25" t="str">
        <f ca="1"/>
        <v>Crg?uw79</v>
      </c>
      <c r="N25">
        <f ca="1"/>
        <v>5</v>
      </c>
      <c r="O25">
        <f ca="1"/>
        <v>0</v>
      </c>
      <c r="P25" t="str">
        <f ca="1"/>
        <v>C</v>
      </c>
      <c r="Q25" t="str">
        <f ca="1"/>
        <v>r</v>
      </c>
      <c r="R25" t="str">
        <f ca="1"/>
        <v>g</v>
      </c>
      <c r="S25" t="str">
        <f ca="1"/>
        <v>u</v>
      </c>
      <c r="T25" t="str">
        <f ca="1"/>
        <v>w</v>
      </c>
      <c r="U25">
        <f ca="1"/>
        <v>7</v>
      </c>
      <c r="V25">
        <f ca="1"/>
        <v>9</v>
      </c>
    </row>
    <row r="26" spans="1:22" x14ac:dyDescent="0.2">
      <c r="A26" t="s">
        <v>570</v>
      </c>
      <c r="B26" t="s">
        <v>598</v>
      </c>
      <c r="E26">
        <v>25</v>
      </c>
      <c r="F26">
        <f ca="1"/>
        <v>0</v>
      </c>
      <c r="G26">
        <f ca="1"/>
        <v>1</v>
      </c>
      <c r="H26" t="str">
        <f ca="1"/>
        <v>Mason Davis</v>
      </c>
      <c r="I26" t="str">
        <f ca="1"/>
        <v>MsnDvs11@gmail.com</v>
      </c>
      <c r="J26" t="str">
        <f ca="1"/>
        <v>Ehna258&amp;</v>
      </c>
      <c r="N26">
        <f ca="1"/>
        <v>4</v>
      </c>
      <c r="O26">
        <f ca="1"/>
        <v>1</v>
      </c>
      <c r="P26" t="str">
        <f ca="1"/>
        <v>E</v>
      </c>
      <c r="Q26" t="str">
        <f ca="1"/>
        <v>h</v>
      </c>
      <c r="R26" t="str">
        <f ca="1"/>
        <v>n</v>
      </c>
      <c r="S26" t="str">
        <f ca="1"/>
        <v>a</v>
      </c>
      <c r="T26">
        <f ca="1"/>
        <v>2</v>
      </c>
      <c r="U26">
        <f ca="1"/>
        <v>5</v>
      </c>
      <c r="V26">
        <f ca="1"/>
        <v>8</v>
      </c>
    </row>
    <row r="27" spans="1:22" x14ac:dyDescent="0.2">
      <c r="A27" t="s">
        <v>571</v>
      </c>
      <c r="B27" t="s">
        <v>599</v>
      </c>
      <c r="E27">
        <v>26</v>
      </c>
      <c r="F27">
        <f ca="1"/>
        <v>0</v>
      </c>
      <c r="G27">
        <f ca="1"/>
        <v>1</v>
      </c>
      <c r="H27" t="str">
        <f ca="1"/>
        <v>Dror Gonzalez</v>
      </c>
      <c r="I27" t="str">
        <f ca="1"/>
        <v>DrrGnzlz55@gmail.com</v>
      </c>
      <c r="J27" t="str">
        <f ca="1"/>
        <v>Mhs$z145</v>
      </c>
      <c r="N27">
        <f ca="1"/>
        <v>4</v>
      </c>
      <c r="O27">
        <f ca="1"/>
        <v>0</v>
      </c>
      <c r="P27" t="str">
        <f ca="1"/>
        <v>M</v>
      </c>
      <c r="Q27" t="str">
        <f ca="1"/>
        <v>h</v>
      </c>
      <c r="R27" t="str">
        <f ca="1"/>
        <v>s</v>
      </c>
      <c r="S27" t="str">
        <f ca="1"/>
        <v>z</v>
      </c>
      <c r="T27">
        <f ca="1"/>
        <v>1</v>
      </c>
      <c r="U27">
        <f ca="1"/>
        <v>4</v>
      </c>
      <c r="V27">
        <f ca="1"/>
        <v>5</v>
      </c>
    </row>
    <row r="28" spans="1:22" x14ac:dyDescent="0.2">
      <c r="A28" t="s">
        <v>572</v>
      </c>
      <c r="B28" t="s">
        <v>600</v>
      </c>
      <c r="E28">
        <v>27</v>
      </c>
      <c r="F28">
        <f ca="1"/>
        <v>0</v>
      </c>
      <c r="G28">
        <f ca="1"/>
        <v>1</v>
      </c>
      <c r="H28" t="str">
        <f ca="1"/>
        <v>Gefen Martinez</v>
      </c>
      <c r="I28" t="str">
        <f ca="1"/>
        <v>GfnMrtnz51@gmail.com</v>
      </c>
      <c r="J28" t="str">
        <f ca="1"/>
        <v>Wqz6255&amp;</v>
      </c>
      <c r="N28">
        <f ca="1"/>
        <v>3</v>
      </c>
      <c r="O28">
        <f ca="1"/>
        <v>1</v>
      </c>
      <c r="P28" t="str">
        <f ca="1"/>
        <v>W</v>
      </c>
      <c r="Q28" t="str">
        <f ca="1"/>
        <v>q</v>
      </c>
      <c r="R28" t="str">
        <f ca="1"/>
        <v>z</v>
      </c>
      <c r="S28">
        <f ca="1"/>
        <v>6</v>
      </c>
      <c r="T28">
        <f ca="1"/>
        <v>2</v>
      </c>
      <c r="U28">
        <f ca="1"/>
        <v>5</v>
      </c>
      <c r="V28">
        <f ca="1"/>
        <v>5</v>
      </c>
    </row>
    <row r="29" spans="1:22" x14ac:dyDescent="0.2">
      <c r="A29" t="s">
        <v>573</v>
      </c>
      <c r="B29" t="s">
        <v>601</v>
      </c>
      <c r="E29">
        <v>28</v>
      </c>
      <c r="F29">
        <f ca="1"/>
        <v>0</v>
      </c>
      <c r="G29">
        <f ca="1"/>
        <v>1</v>
      </c>
      <c r="H29" t="str">
        <f ca="1"/>
        <v>Liam Harris</v>
      </c>
      <c r="I29" t="str">
        <f ca="1"/>
        <v>Lmrrs96@gmail.com</v>
      </c>
      <c r="J29" t="str">
        <f ca="1"/>
        <v>Agq?s237</v>
      </c>
      <c r="N29">
        <f ca="1"/>
        <v>4</v>
      </c>
      <c r="O29">
        <f ca="1"/>
        <v>0</v>
      </c>
      <c r="P29" t="str">
        <f ca="1"/>
        <v>A</v>
      </c>
      <c r="Q29" t="str">
        <f ca="1"/>
        <v>g</v>
      </c>
      <c r="R29" t="str">
        <f ca="1"/>
        <v>q</v>
      </c>
      <c r="S29" t="str">
        <f ca="1"/>
        <v>s</v>
      </c>
      <c r="T29">
        <f ca="1"/>
        <v>2</v>
      </c>
      <c r="U29">
        <f ca="1"/>
        <v>3</v>
      </c>
      <c r="V29">
        <f ca="1"/>
        <v>7</v>
      </c>
    </row>
    <row r="30" spans="1:22" x14ac:dyDescent="0.2">
      <c r="A30" t="s">
        <v>574</v>
      </c>
      <c r="B30" t="s">
        <v>602</v>
      </c>
      <c r="E30">
        <v>29</v>
      </c>
      <c r="F30">
        <f ca="1"/>
        <v>0</v>
      </c>
      <c r="G30">
        <f ca="1"/>
        <v>1</v>
      </c>
      <c r="H30" t="str">
        <f ca="1"/>
        <v>Lucas Taylor</v>
      </c>
      <c r="I30" t="str">
        <f ca="1"/>
        <v>LcsTylr48@gmail.com</v>
      </c>
      <c r="J30" t="str">
        <f ca="1"/>
        <v>Ltb$yy25</v>
      </c>
      <c r="N30">
        <f ca="1"/>
        <v>5</v>
      </c>
      <c r="O30">
        <f ca="1"/>
        <v>0</v>
      </c>
      <c r="P30" t="str">
        <f ca="1"/>
        <v>L</v>
      </c>
      <c r="Q30" t="str">
        <f ca="1"/>
        <v>t</v>
      </c>
      <c r="R30" t="str">
        <f ca="1"/>
        <v>b</v>
      </c>
      <c r="S30" t="str">
        <f ca="1"/>
        <v>y</v>
      </c>
      <c r="T30" t="str">
        <f ca="1"/>
        <v>y</v>
      </c>
      <c r="U30">
        <f ca="1"/>
        <v>2</v>
      </c>
      <c r="V30">
        <f ca="1"/>
        <v>5</v>
      </c>
    </row>
    <row r="31" spans="1:22" x14ac:dyDescent="0.2">
      <c r="A31" t="s">
        <v>575</v>
      </c>
      <c r="B31" t="s">
        <v>603</v>
      </c>
      <c r="E31">
        <v>30</v>
      </c>
      <c r="F31">
        <f ca="1"/>
        <v>0</v>
      </c>
      <c r="G31">
        <f ca="1"/>
        <v>1</v>
      </c>
      <c r="H31" t="str">
        <f ca="1"/>
        <v>Benjamin Lopez</v>
      </c>
      <c r="I31" t="str">
        <f ca="1"/>
        <v>BnjmnLpz53@gmail.com</v>
      </c>
      <c r="J31" t="str">
        <f ca="1"/>
        <v>Cyda953@</v>
      </c>
      <c r="N31">
        <f ca="1"/>
        <v>4</v>
      </c>
      <c r="O31">
        <f ca="1"/>
        <v>1</v>
      </c>
      <c r="P31" t="str">
        <f ca="1"/>
        <v>C</v>
      </c>
      <c r="Q31" t="str">
        <f ca="1"/>
        <v>y</v>
      </c>
      <c r="R31" t="str">
        <f ca="1"/>
        <v>d</v>
      </c>
      <c r="S31" t="str">
        <f ca="1"/>
        <v>a</v>
      </c>
      <c r="T31">
        <f ca="1"/>
        <v>9</v>
      </c>
      <c r="U31">
        <f ca="1"/>
        <v>5</v>
      </c>
      <c r="V31">
        <f ca="1"/>
        <v>3</v>
      </c>
    </row>
    <row r="32" spans="1:22" x14ac:dyDescent="0.2">
      <c r="A32" t="s">
        <v>634</v>
      </c>
      <c r="B32" t="s">
        <v>635</v>
      </c>
      <c r="E32">
        <v>31</v>
      </c>
      <c r="F32">
        <f ca="1"/>
        <v>0</v>
      </c>
      <c r="G32">
        <f ca="1"/>
        <v>1</v>
      </c>
      <c r="H32" t="str">
        <f ca="1"/>
        <v>Noah Martin</v>
      </c>
      <c r="I32" t="str">
        <f ca="1"/>
        <v>NMrtn46@gmail.com</v>
      </c>
      <c r="J32" t="str">
        <f ca="1"/>
        <v>Bdz3514$</v>
      </c>
      <c r="N32">
        <f ca="1"/>
        <v>3</v>
      </c>
      <c r="O32">
        <f ca="1"/>
        <v>1</v>
      </c>
      <c r="P32" t="str">
        <f ca="1"/>
        <v>B</v>
      </c>
      <c r="Q32" t="str">
        <f ca="1"/>
        <v>d</v>
      </c>
      <c r="R32" t="str">
        <f ca="1"/>
        <v>z</v>
      </c>
      <c r="S32">
        <f ca="1"/>
        <v>3</v>
      </c>
      <c r="T32">
        <f ca="1"/>
        <v>5</v>
      </c>
      <c r="U32">
        <f ca="1"/>
        <v>1</v>
      </c>
      <c r="V32">
        <f ca="1"/>
        <v>4</v>
      </c>
    </row>
    <row r="33" spans="1:22" x14ac:dyDescent="0.2">
      <c r="A33" t="s">
        <v>554</v>
      </c>
      <c r="B33" t="s">
        <v>637</v>
      </c>
      <c r="E33">
        <v>32</v>
      </c>
      <c r="F33">
        <f ca="1"/>
        <v>0</v>
      </c>
      <c r="G33">
        <f ca="1"/>
        <v>1</v>
      </c>
      <c r="H33" t="str">
        <f ca="1"/>
        <v>Mason Friedman</v>
      </c>
      <c r="I33" t="str">
        <f ca="1"/>
        <v>MsnFrdmn79@gmail.com</v>
      </c>
      <c r="J33" t="str">
        <f ca="1"/>
        <v>Jhq#w914</v>
      </c>
      <c r="N33">
        <f ca="1"/>
        <v>4</v>
      </c>
      <c r="O33">
        <f ca="1"/>
        <v>0</v>
      </c>
      <c r="P33" t="str">
        <f ca="1"/>
        <v>J</v>
      </c>
      <c r="Q33" t="str">
        <f ca="1"/>
        <v>h</v>
      </c>
      <c r="R33" t="str">
        <f ca="1"/>
        <v>q</v>
      </c>
      <c r="S33" t="str">
        <f ca="1"/>
        <v>w</v>
      </c>
      <c r="T33">
        <f ca="1"/>
        <v>9</v>
      </c>
      <c r="U33">
        <f ca="1"/>
        <v>1</v>
      </c>
      <c r="V33">
        <f ca="1"/>
        <v>4</v>
      </c>
    </row>
    <row r="34" spans="1:22" x14ac:dyDescent="0.2">
      <c r="A34" t="s">
        <v>638</v>
      </c>
      <c r="B34" t="s">
        <v>639</v>
      </c>
      <c r="E34">
        <v>33</v>
      </c>
      <c r="F34">
        <f ca="1"/>
        <v>0</v>
      </c>
      <c r="G34">
        <f ca="1"/>
        <v>0</v>
      </c>
      <c r="H34" t="str">
        <f ca="1"/>
        <v>Sofia Vigdorovitch</v>
      </c>
      <c r="I34" t="str">
        <f ca="1"/>
        <v/>
      </c>
      <c r="J34" t="str">
        <f ca="1"/>
        <v/>
      </c>
      <c r="N34" t="str">
        <f ca="1"/>
        <v/>
      </c>
      <c r="O34" t="str">
        <f ca="1"/>
        <v/>
      </c>
      <c r="P34" t="str">
        <f ca="1"/>
        <v/>
      </c>
      <c r="Q34" t="str">
        <f ca="1"/>
        <v/>
      </c>
      <c r="R34" t="str">
        <f ca="1"/>
        <v/>
      </c>
      <c r="S34" t="str">
        <f ca="1"/>
        <v/>
      </c>
      <c r="T34" t="str">
        <f ca="1"/>
        <v/>
      </c>
      <c r="U34" t="str">
        <f ca="1"/>
        <v/>
      </c>
      <c r="V34" t="str">
        <f ca="1"/>
        <v/>
      </c>
    </row>
    <row r="35" spans="1:22" x14ac:dyDescent="0.2">
      <c r="A35" t="s">
        <v>640</v>
      </c>
      <c r="B35" t="s">
        <v>641</v>
      </c>
      <c r="E35">
        <v>34</v>
      </c>
      <c r="F35">
        <f ca="1"/>
        <v>0</v>
      </c>
      <c r="G35">
        <f ca="1"/>
        <v>1</v>
      </c>
      <c r="H35" t="str">
        <f ca="1"/>
        <v>Abigail Miller</v>
      </c>
      <c r="I35" t="str">
        <f ca="1"/>
        <v>bglMllr29@gmail.com</v>
      </c>
      <c r="J35" t="str">
        <f ca="1"/>
        <v>Bmjov42*</v>
      </c>
      <c r="N35">
        <f ca="1"/>
        <v>5</v>
      </c>
      <c r="O35">
        <f ca="1"/>
        <v>1</v>
      </c>
      <c r="P35" t="str">
        <f ca="1"/>
        <v>B</v>
      </c>
      <c r="Q35" t="str">
        <f ca="1"/>
        <v>m</v>
      </c>
      <c r="R35" t="str">
        <f ca="1"/>
        <v>j</v>
      </c>
      <c r="S35" t="str">
        <f ca="1"/>
        <v>o</v>
      </c>
      <c r="T35" t="str">
        <f ca="1"/>
        <v>v</v>
      </c>
      <c r="U35">
        <f ca="1"/>
        <v>4</v>
      </c>
      <c r="V35">
        <f ca="1"/>
        <v>2</v>
      </c>
    </row>
    <row r="36" spans="1:22" x14ac:dyDescent="0.2">
      <c r="A36" t="s">
        <v>642</v>
      </c>
      <c r="B36" t="s">
        <v>643</v>
      </c>
      <c r="E36">
        <v>35</v>
      </c>
      <c r="F36">
        <f ca="1"/>
        <v>0</v>
      </c>
      <c r="G36">
        <f ca="1"/>
        <v>1</v>
      </c>
      <c r="H36" t="str">
        <f ca="1"/>
        <v>Isabella Levy</v>
      </c>
      <c r="I36" t="str">
        <f ca="1"/>
        <v>sbllLvy45@gmail.com</v>
      </c>
      <c r="J36" t="str">
        <f ca="1"/>
        <v>Rioh375$</v>
      </c>
      <c r="N36">
        <f ca="1"/>
        <v>4</v>
      </c>
      <c r="O36">
        <f ca="1"/>
        <v>1</v>
      </c>
      <c r="P36" t="str">
        <f ca="1"/>
        <v>R</v>
      </c>
      <c r="Q36" t="str">
        <f ca="1"/>
        <v>i</v>
      </c>
      <c r="R36" t="str">
        <f ca="1"/>
        <v>o</v>
      </c>
      <c r="S36" t="str">
        <f ca="1"/>
        <v>h</v>
      </c>
      <c r="T36">
        <f ca="1"/>
        <v>3</v>
      </c>
      <c r="U36">
        <f ca="1"/>
        <v>7</v>
      </c>
      <c r="V36">
        <f ca="1"/>
        <v>5</v>
      </c>
    </row>
    <row r="37" spans="1:22" x14ac:dyDescent="0.2">
      <c r="A37" t="s">
        <v>644</v>
      </c>
      <c r="B37" t="s">
        <v>646</v>
      </c>
      <c r="E37">
        <v>36</v>
      </c>
      <c r="F37">
        <f ca="1"/>
        <v>0</v>
      </c>
      <c r="G37">
        <f ca="1"/>
        <v>1</v>
      </c>
      <c r="H37" t="str">
        <f ca="1"/>
        <v>Amelia Vigdorovitch</v>
      </c>
      <c r="I37" t="str">
        <f ca="1"/>
        <v>mlVgdrvtc32@gmail.com</v>
      </c>
      <c r="J37" t="str">
        <f ca="1"/>
        <v>Oog*8851</v>
      </c>
      <c r="N37">
        <f ca="1"/>
        <v>3</v>
      </c>
      <c r="O37">
        <f ca="1"/>
        <v>0</v>
      </c>
      <c r="P37" t="str">
        <f ca="1"/>
        <v>O</v>
      </c>
      <c r="Q37" t="str">
        <f ca="1"/>
        <v>o</v>
      </c>
      <c r="R37" t="str">
        <f ca="1"/>
        <v>g</v>
      </c>
      <c r="S37">
        <f ca="1"/>
        <v>8</v>
      </c>
      <c r="T37">
        <f ca="1"/>
        <v>8</v>
      </c>
      <c r="U37">
        <f ca="1"/>
        <v>5</v>
      </c>
      <c r="V37">
        <f ca="1"/>
        <v>1</v>
      </c>
    </row>
    <row r="38" spans="1:22" x14ac:dyDescent="0.2">
      <c r="A38" t="s">
        <v>645</v>
      </c>
      <c r="B38" t="s">
        <v>647</v>
      </c>
      <c r="E38">
        <v>37</v>
      </c>
      <c r="F38">
        <f ca="1"/>
        <v>0</v>
      </c>
      <c r="G38">
        <f ca="1"/>
        <v>1</v>
      </c>
      <c r="H38" t="str">
        <f ca="1"/>
        <v>Mia Friedman</v>
      </c>
      <c r="I38" t="str">
        <f ca="1"/>
        <v>MFrdmn57@gmail.com</v>
      </c>
      <c r="J38" t="str">
        <f ca="1"/>
        <v>Wuh?l249</v>
      </c>
      <c r="N38">
        <f ca="1"/>
        <v>4</v>
      </c>
      <c r="O38">
        <f ca="1"/>
        <v>0</v>
      </c>
      <c r="P38" t="str">
        <f ca="1"/>
        <v>W</v>
      </c>
      <c r="Q38" t="str">
        <f ca="1"/>
        <v>u</v>
      </c>
      <c r="R38" t="str">
        <f ca="1"/>
        <v>h</v>
      </c>
      <c r="S38" t="str">
        <f ca="1"/>
        <v>l</v>
      </c>
      <c r="T38">
        <f ca="1"/>
        <v>2</v>
      </c>
      <c r="U38">
        <f ca="1"/>
        <v>4</v>
      </c>
      <c r="V38">
        <f ca="1"/>
        <v>9</v>
      </c>
    </row>
    <row r="39" spans="1:22" x14ac:dyDescent="0.2">
      <c r="A39" t="s">
        <v>648</v>
      </c>
      <c r="B39" t="s">
        <v>649</v>
      </c>
      <c r="E39">
        <v>38</v>
      </c>
      <c r="F39">
        <f ca="1"/>
        <v>0</v>
      </c>
      <c r="G39">
        <f ca="1"/>
        <v>0</v>
      </c>
      <c r="H39" t="str">
        <f ca="1"/>
        <v>Ava Weizman</v>
      </c>
      <c r="I39" t="str">
        <f ca="1"/>
        <v/>
      </c>
      <c r="J39" t="str">
        <f ca="1"/>
        <v/>
      </c>
      <c r="N39" t="str">
        <f ca="1"/>
        <v/>
      </c>
      <c r="O39" t="str">
        <f ca="1"/>
        <v/>
      </c>
      <c r="P39" t="str">
        <f ca="1"/>
        <v/>
      </c>
      <c r="Q39" t="str">
        <f ca="1"/>
        <v/>
      </c>
      <c r="R39" t="str">
        <f ca="1"/>
        <v/>
      </c>
      <c r="S39" t="str">
        <f ca="1"/>
        <v/>
      </c>
      <c r="T39" t="str">
        <f ca="1"/>
        <v/>
      </c>
      <c r="U39" t="str">
        <f ca="1"/>
        <v/>
      </c>
      <c r="V39" t="str">
        <f ca="1"/>
        <v/>
      </c>
    </row>
    <row r="40" spans="1:22" x14ac:dyDescent="0.2">
      <c r="A40" t="s">
        <v>650</v>
      </c>
      <c r="B40" t="s">
        <v>651</v>
      </c>
      <c r="E40">
        <v>39</v>
      </c>
      <c r="F40">
        <f ca="1"/>
        <v>0</v>
      </c>
      <c r="G40">
        <f ca="1"/>
        <v>0</v>
      </c>
      <c r="H40" t="str">
        <f ca="1"/>
        <v>Tom Thomas</v>
      </c>
      <c r="I40" t="str">
        <f ca="1"/>
        <v/>
      </c>
      <c r="J40" t="str">
        <f ca="1"/>
        <v/>
      </c>
      <c r="N40" t="str">
        <f ca="1"/>
        <v/>
      </c>
      <c r="O40" t="str">
        <f ca="1"/>
        <v/>
      </c>
      <c r="P40" t="str">
        <f ca="1"/>
        <v/>
      </c>
      <c r="Q40" t="str">
        <f ca="1"/>
        <v/>
      </c>
      <c r="R40" t="str">
        <f ca="1"/>
        <v/>
      </c>
      <c r="S40" t="str">
        <f ca="1"/>
        <v/>
      </c>
      <c r="T40" t="str">
        <f ca="1"/>
        <v/>
      </c>
      <c r="U40" t="str">
        <f ca="1"/>
        <v/>
      </c>
      <c r="V40" t="str">
        <f ca="1"/>
        <v/>
      </c>
    </row>
    <row r="41" spans="1:22" x14ac:dyDescent="0.2">
      <c r="A41" t="s">
        <v>652</v>
      </c>
      <c r="B41" t="s">
        <v>653</v>
      </c>
      <c r="E41">
        <v>40</v>
      </c>
      <c r="F41">
        <f ca="1"/>
        <v>0</v>
      </c>
      <c r="G41">
        <f ca="1"/>
        <v>1</v>
      </c>
      <c r="H41" t="str">
        <f ca="1"/>
        <v>Olivia Danilov</v>
      </c>
      <c r="I41" t="str">
        <f ca="1"/>
        <v>lvDnlv57@gmail.com</v>
      </c>
      <c r="J41" t="str">
        <f ca="1"/>
        <v>Lxhm110#</v>
      </c>
      <c r="N41">
        <f ca="1"/>
        <v>4</v>
      </c>
      <c r="O41">
        <f ca="1"/>
        <v>1</v>
      </c>
      <c r="P41" t="str">
        <f ca="1"/>
        <v>L</v>
      </c>
      <c r="Q41" t="str">
        <f ca="1"/>
        <v>x</v>
      </c>
      <c r="R41" t="str">
        <f ca="1"/>
        <v>h</v>
      </c>
      <c r="S41" t="str">
        <f ca="1"/>
        <v>m</v>
      </c>
      <c r="T41">
        <f ca="1"/>
        <v>1</v>
      </c>
      <c r="U41">
        <f ca="1"/>
        <v>1</v>
      </c>
      <c r="V41">
        <f ca="1"/>
        <v>0</v>
      </c>
    </row>
    <row r="42" spans="1:22" x14ac:dyDescent="0.2">
      <c r="E42">
        <v>41</v>
      </c>
      <c r="F42">
        <f ca="1"/>
        <v>0</v>
      </c>
      <c r="G42">
        <f ca="1"/>
        <v>0</v>
      </c>
      <c r="H42" t="str">
        <f ca="1"/>
        <v>Abigail Jackson</v>
      </c>
      <c r="I42" t="str">
        <f ca="1"/>
        <v/>
      </c>
      <c r="J42" t="str">
        <f ca="1"/>
        <v/>
      </c>
      <c r="N42" t="str">
        <f ca="1"/>
        <v/>
      </c>
      <c r="O42" t="str">
        <f ca="1"/>
        <v/>
      </c>
      <c r="P42" t="str">
        <f ca="1"/>
        <v/>
      </c>
      <c r="Q42" t="str">
        <f ca="1"/>
        <v/>
      </c>
      <c r="R42" t="str">
        <f ca="1"/>
        <v/>
      </c>
      <c r="S42" t="str">
        <f ca="1"/>
        <v/>
      </c>
      <c r="T42" t="str">
        <f ca="1"/>
        <v/>
      </c>
      <c r="U42" t="str">
        <f ca="1"/>
        <v/>
      </c>
      <c r="V42" t="str">
        <f ca="1"/>
        <v/>
      </c>
    </row>
    <row r="43" spans="1:22" x14ac:dyDescent="0.2">
      <c r="E43">
        <v>42</v>
      </c>
      <c r="F43">
        <f ca="1"/>
        <v>0</v>
      </c>
      <c r="G43">
        <f ca="1"/>
        <v>1</v>
      </c>
      <c r="H43" t="str">
        <f ca="1"/>
        <v>Mia Sanchez</v>
      </c>
      <c r="I43" t="str">
        <f ca="1"/>
        <v>MSncz81@gmail.com</v>
      </c>
      <c r="J43" t="str">
        <f ca="1"/>
        <v>Qngl624?</v>
      </c>
      <c r="N43">
        <f ca="1"/>
        <v>4</v>
      </c>
      <c r="O43">
        <f ca="1"/>
        <v>1</v>
      </c>
      <c r="P43" t="str">
        <f ca="1"/>
        <v>Q</v>
      </c>
      <c r="Q43" t="str">
        <f ca="1"/>
        <v>n</v>
      </c>
      <c r="R43" t="str">
        <f ca="1"/>
        <v>g</v>
      </c>
      <c r="S43" t="str">
        <f ca="1"/>
        <v>l</v>
      </c>
      <c r="T43">
        <f ca="1"/>
        <v>6</v>
      </c>
      <c r="U43">
        <f ca="1"/>
        <v>2</v>
      </c>
      <c r="V43">
        <f ca="1"/>
        <v>4</v>
      </c>
    </row>
    <row r="44" spans="1:22" x14ac:dyDescent="0.2">
      <c r="E44">
        <v>43</v>
      </c>
      <c r="F44">
        <f ca="1"/>
        <v>0</v>
      </c>
      <c r="G44">
        <f ca="1"/>
        <v>0</v>
      </c>
      <c r="H44" t="str">
        <f ca="1"/>
        <v>Harper Gonzalez</v>
      </c>
      <c r="I44" t="str">
        <f ca="1"/>
        <v/>
      </c>
      <c r="J44" t="str">
        <f ca="1"/>
        <v/>
      </c>
      <c r="N44" t="str">
        <f ca="1"/>
        <v/>
      </c>
      <c r="O44" t="str">
        <f ca="1"/>
        <v/>
      </c>
      <c r="P44" t="str">
        <f ca="1"/>
        <v/>
      </c>
      <c r="Q44" t="str">
        <f ca="1"/>
        <v/>
      </c>
      <c r="R44" t="str">
        <f ca="1"/>
        <v/>
      </c>
      <c r="S44" t="str">
        <f ca="1"/>
        <v/>
      </c>
      <c r="T44" t="str">
        <f ca="1"/>
        <v/>
      </c>
      <c r="U44" t="str">
        <f ca="1"/>
        <v/>
      </c>
      <c r="V44" t="str">
        <f ca="1"/>
        <v/>
      </c>
    </row>
    <row r="45" spans="1:22" x14ac:dyDescent="0.2">
      <c r="E45">
        <v>44</v>
      </c>
      <c r="F45">
        <f ca="1"/>
        <v>0</v>
      </c>
      <c r="G45">
        <f ca="1"/>
        <v>1</v>
      </c>
      <c r="H45" t="str">
        <f ca="1"/>
        <v>Ori Lee</v>
      </c>
      <c r="I45" t="str">
        <f ca="1"/>
        <v>rL84@gmail.com</v>
      </c>
      <c r="J45" t="str">
        <f ca="1"/>
        <v>Kqi#vp05</v>
      </c>
      <c r="N45">
        <f ca="1"/>
        <v>5</v>
      </c>
      <c r="O45">
        <f ca="1"/>
        <v>0</v>
      </c>
      <c r="P45" t="str">
        <f ca="1"/>
        <v>K</v>
      </c>
      <c r="Q45" t="str">
        <f ca="1"/>
        <v>q</v>
      </c>
      <c r="R45" t="str">
        <f ca="1"/>
        <v>i</v>
      </c>
      <c r="S45" t="str">
        <f ca="1"/>
        <v>v</v>
      </c>
      <c r="T45" t="str">
        <f ca="1"/>
        <v>p</v>
      </c>
      <c r="U45">
        <f ca="1"/>
        <v>0</v>
      </c>
      <c r="V45">
        <f ca="1"/>
        <v>5</v>
      </c>
    </row>
    <row r="46" spans="1:22" x14ac:dyDescent="0.2">
      <c r="E46">
        <v>45</v>
      </c>
      <c r="F46">
        <f ca="1"/>
        <v>0</v>
      </c>
      <c r="G46">
        <f ca="1"/>
        <v>0</v>
      </c>
      <c r="H46" t="str">
        <f ca="1"/>
        <v>Tom Jones</v>
      </c>
      <c r="I46" t="str">
        <f ca="1"/>
        <v/>
      </c>
      <c r="J46" t="str">
        <f ca="1"/>
        <v/>
      </c>
      <c r="N46" t="str">
        <f ca="1"/>
        <v/>
      </c>
      <c r="O46" t="str">
        <f ca="1"/>
        <v/>
      </c>
      <c r="P46" t="str">
        <f ca="1"/>
        <v/>
      </c>
      <c r="Q46" t="str">
        <f ca="1"/>
        <v/>
      </c>
      <c r="R46" t="str">
        <f ca="1"/>
        <v/>
      </c>
      <c r="S46" t="str">
        <f ca="1"/>
        <v/>
      </c>
      <c r="T46" t="str">
        <f ca="1"/>
        <v/>
      </c>
      <c r="U46" t="str">
        <f ca="1"/>
        <v/>
      </c>
      <c r="V46" t="str">
        <f ca="1"/>
        <v/>
      </c>
    </row>
    <row r="47" spans="1:22" x14ac:dyDescent="0.2">
      <c r="E47">
        <v>46</v>
      </c>
      <c r="F47">
        <f ca="1"/>
        <v>0</v>
      </c>
      <c r="G47">
        <f ca="1"/>
        <v>0</v>
      </c>
      <c r="H47" t="str">
        <f ca="1"/>
        <v>Julie Garcia</v>
      </c>
      <c r="I47" t="str">
        <f ca="1"/>
        <v/>
      </c>
      <c r="J47" t="str">
        <f ca="1"/>
        <v/>
      </c>
      <c r="N47" t="str">
        <f ca="1"/>
        <v/>
      </c>
      <c r="O47" t="str">
        <f ca="1"/>
        <v/>
      </c>
      <c r="P47" t="str">
        <f ca="1"/>
        <v/>
      </c>
      <c r="Q47" t="str">
        <f ca="1"/>
        <v/>
      </c>
      <c r="R47" t="str">
        <f ca="1"/>
        <v/>
      </c>
      <c r="S47" t="str">
        <f ca="1"/>
        <v/>
      </c>
      <c r="T47" t="str">
        <f ca="1"/>
        <v/>
      </c>
      <c r="U47" t="str">
        <f ca="1"/>
        <v/>
      </c>
      <c r="V47" t="str">
        <f ca="1"/>
        <v/>
      </c>
    </row>
    <row r="48" spans="1:22" x14ac:dyDescent="0.2">
      <c r="E48">
        <v>47</v>
      </c>
      <c r="F48">
        <f ca="1"/>
        <v>1</v>
      </c>
      <c r="G48">
        <f ca="1"/>
        <v>1</v>
      </c>
      <c r="H48" t="str">
        <f ca="1"/>
        <v>Jackson Sara White</v>
      </c>
      <c r="I48" t="str">
        <f ca="1"/>
        <v>JcksnSrWt72@gmail.com</v>
      </c>
      <c r="J48" t="str">
        <f ca="1"/>
        <v>Trd7132$</v>
      </c>
      <c r="N48">
        <f ca="1"/>
        <v>3</v>
      </c>
      <c r="O48">
        <f ca="1"/>
        <v>1</v>
      </c>
      <c r="P48" t="str">
        <f ca="1"/>
        <v>T</v>
      </c>
      <c r="Q48" t="str">
        <f ca="1"/>
        <v>r</v>
      </c>
      <c r="R48" t="str">
        <f ca="1"/>
        <v>d</v>
      </c>
      <c r="S48">
        <f ca="1"/>
        <v>7</v>
      </c>
      <c r="T48">
        <f ca="1"/>
        <v>1</v>
      </c>
      <c r="U48">
        <f ca="1"/>
        <v>3</v>
      </c>
      <c r="V48">
        <f ca="1"/>
        <v>2</v>
      </c>
    </row>
    <row r="49" spans="5:22" x14ac:dyDescent="0.2">
      <c r="E49">
        <v>48</v>
      </c>
      <c r="F49">
        <f ca="1"/>
        <v>0</v>
      </c>
      <c r="G49">
        <f ca="1"/>
        <v>1</v>
      </c>
      <c r="H49" t="str">
        <f ca="1"/>
        <v>Ofek Cohen</v>
      </c>
      <c r="I49" t="str">
        <f ca="1"/>
        <v>fkCn80@gmail.com</v>
      </c>
      <c r="J49" t="str">
        <f ca="1"/>
        <v>Yyle548%</v>
      </c>
      <c r="N49">
        <f ca="1"/>
        <v>4</v>
      </c>
      <c r="O49">
        <f ca="1"/>
        <v>1</v>
      </c>
      <c r="P49" t="str">
        <f ca="1"/>
        <v>Y</v>
      </c>
      <c r="Q49" t="str">
        <f ca="1"/>
        <v>y</v>
      </c>
      <c r="R49" t="str">
        <f ca="1"/>
        <v>l</v>
      </c>
      <c r="S49" t="str">
        <f ca="1"/>
        <v>e</v>
      </c>
      <c r="T49">
        <f ca="1"/>
        <v>5</v>
      </c>
      <c r="U49">
        <f ca="1"/>
        <v>4</v>
      </c>
      <c r="V49">
        <f ca="1"/>
        <v>8</v>
      </c>
    </row>
    <row r="50" spans="5:22" x14ac:dyDescent="0.2">
      <c r="E50">
        <v>49</v>
      </c>
      <c r="F50">
        <f ca="1"/>
        <v>0</v>
      </c>
      <c r="G50">
        <f ca="1"/>
        <v>0</v>
      </c>
      <c r="H50" t="str">
        <f ca="1"/>
        <v>Abigail Smith</v>
      </c>
      <c r="I50" t="str">
        <f ca="1"/>
        <v/>
      </c>
      <c r="J50" t="str">
        <f ca="1"/>
        <v/>
      </c>
      <c r="N50" t="str">
        <f ca="1"/>
        <v/>
      </c>
      <c r="O50" t="str">
        <f ca="1"/>
        <v/>
      </c>
      <c r="P50" t="str">
        <f ca="1"/>
        <v/>
      </c>
      <c r="Q50" t="str">
        <f ca="1"/>
        <v/>
      </c>
      <c r="R50" t="str">
        <f ca="1"/>
        <v/>
      </c>
      <c r="S50" t="str">
        <f ca="1"/>
        <v/>
      </c>
      <c r="T50" t="str">
        <f ca="1"/>
        <v/>
      </c>
      <c r="U50" t="str">
        <f ca="1"/>
        <v/>
      </c>
      <c r="V50" t="str">
        <f ca="1"/>
        <v/>
      </c>
    </row>
    <row r="51" spans="5:22" x14ac:dyDescent="0.2">
      <c r="E51">
        <v>50</v>
      </c>
      <c r="F51">
        <f ca="1"/>
        <v>0</v>
      </c>
      <c r="G51">
        <f ca="1"/>
        <v>0</v>
      </c>
      <c r="H51" t="str">
        <f ca="1"/>
        <v>Alexander Dahan</v>
      </c>
      <c r="I51" t="str">
        <f ca="1"/>
        <v/>
      </c>
      <c r="J51" t="str">
        <f ca="1"/>
        <v/>
      </c>
      <c r="N51" t="str">
        <f ca="1"/>
        <v/>
      </c>
      <c r="O51" t="str">
        <f ca="1"/>
        <v/>
      </c>
      <c r="P51" t="str">
        <f ca="1"/>
        <v/>
      </c>
      <c r="Q51" t="str">
        <f ca="1"/>
        <v/>
      </c>
      <c r="R51" t="str">
        <f ca="1"/>
        <v/>
      </c>
      <c r="S51" t="str">
        <f ca="1"/>
        <v/>
      </c>
      <c r="T51" t="str">
        <f ca="1"/>
        <v/>
      </c>
      <c r="U51" t="str">
        <f ca="1"/>
        <v/>
      </c>
      <c r="V51" t="str">
        <f ca="1"/>
        <v/>
      </c>
    </row>
    <row r="52" spans="5:22" x14ac:dyDescent="0.2">
      <c r="E52">
        <v>51</v>
      </c>
      <c r="F52">
        <f ca="1"/>
        <v>0</v>
      </c>
      <c r="G52">
        <f ca="1"/>
        <v>1</v>
      </c>
      <c r="H52" t="str">
        <f ca="1"/>
        <v>Liam Garcia</v>
      </c>
      <c r="I52" t="str">
        <f ca="1"/>
        <v>LmGrc67@gmail.com</v>
      </c>
      <c r="J52" t="str">
        <f ca="1"/>
        <v>Omg1899*</v>
      </c>
      <c r="N52">
        <f ca="1"/>
        <v>3</v>
      </c>
      <c r="O52">
        <f ca="1"/>
        <v>1</v>
      </c>
      <c r="P52" t="str">
        <f ca="1"/>
        <v>O</v>
      </c>
      <c r="Q52" t="str">
        <f ca="1"/>
        <v>m</v>
      </c>
      <c r="R52" t="str">
        <f ca="1"/>
        <v>g</v>
      </c>
      <c r="S52">
        <f ca="1"/>
        <v>1</v>
      </c>
      <c r="T52">
        <f ca="1"/>
        <v>8</v>
      </c>
      <c r="U52">
        <f ca="1"/>
        <v>9</v>
      </c>
      <c r="V52">
        <f ca="1"/>
        <v>9</v>
      </c>
    </row>
    <row r="53" spans="5:22" x14ac:dyDescent="0.2">
      <c r="E53">
        <v>52</v>
      </c>
      <c r="F53">
        <f ca="1"/>
        <v>0</v>
      </c>
      <c r="G53">
        <f ca="1"/>
        <v>0</v>
      </c>
      <c r="H53" t="str">
        <f ca="1"/>
        <v>Sofia Taylor</v>
      </c>
      <c r="I53" t="str">
        <f ca="1"/>
        <v/>
      </c>
      <c r="J53" t="str">
        <f ca="1"/>
        <v/>
      </c>
      <c r="N53" t="str">
        <f ca="1"/>
        <v/>
      </c>
      <c r="O53" t="str">
        <f ca="1"/>
        <v/>
      </c>
      <c r="P53" t="str">
        <f ca="1"/>
        <v/>
      </c>
      <c r="Q53" t="str">
        <f ca="1"/>
        <v/>
      </c>
      <c r="R53" t="str">
        <f ca="1"/>
        <v/>
      </c>
      <c r="S53" t="str">
        <f ca="1"/>
        <v/>
      </c>
      <c r="T53" t="str">
        <f ca="1"/>
        <v/>
      </c>
      <c r="U53" t="str">
        <f ca="1"/>
        <v/>
      </c>
      <c r="V53" t="str">
        <f ca="1"/>
        <v/>
      </c>
    </row>
    <row r="54" spans="5:22" x14ac:dyDescent="0.2">
      <c r="E54">
        <v>53</v>
      </c>
      <c r="F54">
        <f ca="1"/>
        <v>0</v>
      </c>
      <c r="G54">
        <f ca="1"/>
        <v>0</v>
      </c>
      <c r="H54" t="str">
        <f ca="1"/>
        <v>Tom Danilov</v>
      </c>
      <c r="I54" t="str">
        <f ca="1"/>
        <v/>
      </c>
      <c r="J54" t="str">
        <f ca="1"/>
        <v/>
      </c>
      <c r="N54" t="str">
        <f ca="1"/>
        <v/>
      </c>
      <c r="O54" t="str">
        <f ca="1"/>
        <v/>
      </c>
      <c r="P54" t="str">
        <f ca="1"/>
        <v/>
      </c>
      <c r="Q54" t="str">
        <f ca="1"/>
        <v/>
      </c>
      <c r="R54" t="str">
        <f ca="1"/>
        <v/>
      </c>
      <c r="S54" t="str">
        <f ca="1"/>
        <v/>
      </c>
      <c r="T54" t="str">
        <f ca="1"/>
        <v/>
      </c>
      <c r="U54" t="str">
        <f ca="1"/>
        <v/>
      </c>
      <c r="V54" t="str">
        <f ca="1"/>
        <v/>
      </c>
    </row>
    <row r="55" spans="5:22" x14ac:dyDescent="0.2">
      <c r="E55">
        <v>54</v>
      </c>
      <c r="F55">
        <f ca="1"/>
        <v>0</v>
      </c>
      <c r="G55">
        <f ca="1"/>
        <v>1</v>
      </c>
      <c r="H55" t="str">
        <f ca="1"/>
        <v>Julie Thompson</v>
      </c>
      <c r="I55" t="str">
        <f ca="1"/>
        <v>JlTmpsn10@gmail.com</v>
      </c>
      <c r="J55" t="str">
        <f ca="1"/>
        <v>Uqvvo60$</v>
      </c>
      <c r="N55">
        <f ca="1"/>
        <v>5</v>
      </c>
      <c r="O55">
        <f ca="1"/>
        <v>1</v>
      </c>
      <c r="P55" t="str">
        <f ca="1"/>
        <v>U</v>
      </c>
      <c r="Q55" t="str">
        <f ca="1"/>
        <v>q</v>
      </c>
      <c r="R55" t="str">
        <f ca="1"/>
        <v>v</v>
      </c>
      <c r="S55" t="str">
        <f ca="1"/>
        <v>v</v>
      </c>
      <c r="T55" t="str">
        <f ca="1"/>
        <v>o</v>
      </c>
      <c r="U55">
        <f ca="1"/>
        <v>6</v>
      </c>
      <c r="V55">
        <f ca="1"/>
        <v>0</v>
      </c>
    </row>
    <row r="56" spans="5:22" x14ac:dyDescent="0.2">
      <c r="E56">
        <v>55</v>
      </c>
      <c r="F56">
        <f ca="1"/>
        <v>0</v>
      </c>
      <c r="G56">
        <f ca="1"/>
        <v>0</v>
      </c>
      <c r="H56" t="str">
        <f ca="1"/>
        <v>Ava Garcia</v>
      </c>
      <c r="I56" t="str">
        <f ca="1"/>
        <v/>
      </c>
      <c r="J56" t="str">
        <f ca="1"/>
        <v/>
      </c>
      <c r="N56" t="str">
        <f ca="1"/>
        <v/>
      </c>
      <c r="O56" t="str">
        <f ca="1"/>
        <v/>
      </c>
      <c r="P56" t="str">
        <f ca="1"/>
        <v/>
      </c>
      <c r="Q56" t="str">
        <f ca="1"/>
        <v/>
      </c>
      <c r="R56" t="str">
        <f ca="1"/>
        <v/>
      </c>
      <c r="S56" t="str">
        <f ca="1"/>
        <v/>
      </c>
      <c r="T56" t="str">
        <f ca="1"/>
        <v/>
      </c>
      <c r="U56" t="str">
        <f ca="1"/>
        <v/>
      </c>
      <c r="V56" t="str">
        <f ca="1"/>
        <v/>
      </c>
    </row>
    <row r="57" spans="5:22" x14ac:dyDescent="0.2">
      <c r="E57">
        <v>56</v>
      </c>
      <c r="F57">
        <f ca="1"/>
        <v>0</v>
      </c>
      <c r="G57">
        <f ca="1"/>
        <v>0</v>
      </c>
      <c r="H57" t="str">
        <f ca="1"/>
        <v>Emily Sanchez</v>
      </c>
      <c r="I57" t="str">
        <f ca="1"/>
        <v/>
      </c>
      <c r="J57" t="str">
        <f ca="1"/>
        <v/>
      </c>
      <c r="N57" t="str">
        <f ca="1"/>
        <v/>
      </c>
      <c r="O57" t="str">
        <f ca="1"/>
        <v/>
      </c>
      <c r="P57" t="str">
        <f ca="1"/>
        <v/>
      </c>
      <c r="Q57" t="str">
        <f ca="1"/>
        <v/>
      </c>
      <c r="R57" t="str">
        <f ca="1"/>
        <v/>
      </c>
      <c r="S57" t="str">
        <f ca="1"/>
        <v/>
      </c>
      <c r="T57" t="str">
        <f ca="1"/>
        <v/>
      </c>
      <c r="U57" t="str">
        <f ca="1"/>
        <v/>
      </c>
      <c r="V57" t="str">
        <f ca="1"/>
        <v/>
      </c>
    </row>
    <row r="58" spans="5:22" x14ac:dyDescent="0.2">
      <c r="E58">
        <v>57</v>
      </c>
      <c r="F58">
        <f ca="1"/>
        <v>0</v>
      </c>
      <c r="G58">
        <f ca="1"/>
        <v>0</v>
      </c>
      <c r="H58" t="str">
        <f ca="1"/>
        <v>Logan Taylor</v>
      </c>
      <c r="I58" t="str">
        <f ca="1"/>
        <v/>
      </c>
      <c r="J58" t="str">
        <f ca="1"/>
        <v/>
      </c>
      <c r="N58" t="str">
        <f ca="1"/>
        <v/>
      </c>
      <c r="O58" t="str">
        <f ca="1"/>
        <v/>
      </c>
      <c r="P58" t="str">
        <f ca="1"/>
        <v/>
      </c>
      <c r="Q58" t="str">
        <f ca="1"/>
        <v/>
      </c>
      <c r="R58" t="str">
        <f ca="1"/>
        <v/>
      </c>
      <c r="S58" t="str">
        <f ca="1"/>
        <v/>
      </c>
      <c r="T58" t="str">
        <f ca="1"/>
        <v/>
      </c>
      <c r="U58" t="str">
        <f ca="1"/>
        <v/>
      </c>
      <c r="V58" t="str">
        <f ca="1"/>
        <v/>
      </c>
    </row>
    <row r="59" spans="5:22" x14ac:dyDescent="0.2">
      <c r="E59">
        <v>58</v>
      </c>
      <c r="F59">
        <f ca="1"/>
        <v>0</v>
      </c>
      <c r="G59">
        <f ca="1"/>
        <v>0</v>
      </c>
      <c r="H59" t="str">
        <f ca="1"/>
        <v>Avery Gonzalez</v>
      </c>
      <c r="I59" t="str">
        <f ca="1"/>
        <v/>
      </c>
      <c r="J59" t="str">
        <f ca="1"/>
        <v/>
      </c>
      <c r="N59" t="str">
        <f ca="1"/>
        <v/>
      </c>
      <c r="O59" t="str">
        <f ca="1"/>
        <v/>
      </c>
      <c r="P59" t="str">
        <f ca="1"/>
        <v/>
      </c>
      <c r="Q59" t="str">
        <f ca="1"/>
        <v/>
      </c>
      <c r="R59" t="str">
        <f ca="1"/>
        <v/>
      </c>
      <c r="S59" t="str">
        <f ca="1"/>
        <v/>
      </c>
      <c r="T59" t="str">
        <f ca="1"/>
        <v/>
      </c>
      <c r="U59" t="str">
        <f ca="1"/>
        <v/>
      </c>
      <c r="V59" t="str">
        <f ca="1"/>
        <v/>
      </c>
    </row>
    <row r="60" spans="5:22" x14ac:dyDescent="0.2">
      <c r="E60">
        <v>59</v>
      </c>
      <c r="F60">
        <f ca="1"/>
        <v>0</v>
      </c>
      <c r="G60">
        <f ca="1"/>
        <v>0</v>
      </c>
      <c r="H60" t="str">
        <f ca="1"/>
        <v>Evelyn Wilson</v>
      </c>
      <c r="I60" t="str">
        <f ca="1"/>
        <v/>
      </c>
      <c r="J60" t="str">
        <f ca="1"/>
        <v/>
      </c>
      <c r="N60" t="str">
        <f ca="1"/>
        <v/>
      </c>
      <c r="O60" t="str">
        <f ca="1"/>
        <v/>
      </c>
      <c r="P60" t="str">
        <f ca="1"/>
        <v/>
      </c>
      <c r="Q60" t="str">
        <f ca="1"/>
        <v/>
      </c>
      <c r="R60" t="str">
        <f ca="1"/>
        <v/>
      </c>
      <c r="S60" t="str">
        <f ca="1"/>
        <v/>
      </c>
      <c r="T60" t="str">
        <f ca="1"/>
        <v/>
      </c>
      <c r="U60" t="str">
        <f ca="1"/>
        <v/>
      </c>
      <c r="V60" t="str">
        <f ca="1"/>
        <v/>
      </c>
    </row>
    <row r="61" spans="5:22" x14ac:dyDescent="0.2">
      <c r="E61">
        <v>60</v>
      </c>
      <c r="F61">
        <f ca="1"/>
        <v>0</v>
      </c>
      <c r="G61">
        <f ca="1"/>
        <v>0</v>
      </c>
      <c r="H61" t="str">
        <f ca="1"/>
        <v>Mia Smith</v>
      </c>
      <c r="I61" t="str">
        <f ca="1"/>
        <v/>
      </c>
      <c r="J61" t="str">
        <f ca="1"/>
        <v/>
      </c>
      <c r="N61" t="str">
        <f ca="1"/>
        <v/>
      </c>
      <c r="O61" t="str">
        <f ca="1"/>
        <v/>
      </c>
      <c r="P61" t="str">
        <f ca="1"/>
        <v/>
      </c>
      <c r="Q61" t="str">
        <f ca="1"/>
        <v/>
      </c>
      <c r="R61" t="str">
        <f ca="1"/>
        <v/>
      </c>
      <c r="S61" t="str">
        <f ca="1"/>
        <v/>
      </c>
      <c r="T61" t="str">
        <f ca="1"/>
        <v/>
      </c>
      <c r="U61" t="str">
        <f ca="1"/>
        <v/>
      </c>
      <c r="V61" t="str">
        <f ca="1"/>
        <v/>
      </c>
    </row>
    <row r="62" spans="5:22" x14ac:dyDescent="0.2">
      <c r="E62">
        <v>61</v>
      </c>
      <c r="F62">
        <f ca="1"/>
        <v>0</v>
      </c>
      <c r="G62">
        <f ca="1"/>
        <v>1</v>
      </c>
      <c r="H62" t="str">
        <f ca="1"/>
        <v>Evelyn Jackson</v>
      </c>
      <c r="I62" t="str">
        <f ca="1"/>
        <v>vlynJcksn94@gmail.com</v>
      </c>
      <c r="J62" t="str">
        <f ca="1"/>
        <v>Ukyy442#</v>
      </c>
      <c r="N62">
        <f ca="1"/>
        <v>4</v>
      </c>
      <c r="O62">
        <f ca="1"/>
        <v>1</v>
      </c>
      <c r="P62" t="str">
        <f ca="1"/>
        <v>U</v>
      </c>
      <c r="Q62" t="str">
        <f ca="1"/>
        <v>k</v>
      </c>
      <c r="R62" t="str">
        <f ca="1"/>
        <v>y</v>
      </c>
      <c r="S62" t="str">
        <f ca="1"/>
        <v>y</v>
      </c>
      <c r="T62">
        <f ca="1"/>
        <v>4</v>
      </c>
      <c r="U62">
        <f ca="1"/>
        <v>4</v>
      </c>
      <c r="V62">
        <f ca="1"/>
        <v>2</v>
      </c>
    </row>
    <row r="63" spans="5:22" x14ac:dyDescent="0.2">
      <c r="E63">
        <v>62</v>
      </c>
      <c r="F63">
        <f ca="1"/>
        <v>1</v>
      </c>
      <c r="G63">
        <f ca="1"/>
        <v>0</v>
      </c>
      <c r="H63" t="str">
        <f ca="1"/>
        <v>Madison Ann Lopez</v>
      </c>
      <c r="I63" t="str">
        <f ca="1"/>
        <v/>
      </c>
      <c r="J63" t="str">
        <f ca="1"/>
        <v/>
      </c>
      <c r="N63" t="str">
        <f ca="1"/>
        <v/>
      </c>
      <c r="O63" t="str">
        <f ca="1"/>
        <v/>
      </c>
      <c r="P63" t="str">
        <f ca="1"/>
        <v/>
      </c>
      <c r="Q63" t="str">
        <f ca="1"/>
        <v/>
      </c>
      <c r="R63" t="str">
        <f ca="1"/>
        <v/>
      </c>
      <c r="S63" t="str">
        <f ca="1"/>
        <v/>
      </c>
      <c r="T63" t="str">
        <f ca="1"/>
        <v/>
      </c>
      <c r="U63" t="str">
        <f ca="1"/>
        <v/>
      </c>
      <c r="V63" t="str">
        <f ca="1"/>
        <v/>
      </c>
    </row>
    <row r="64" spans="5:22" x14ac:dyDescent="0.2">
      <c r="E64">
        <v>63</v>
      </c>
      <c r="F64">
        <f ca="1"/>
        <v>1</v>
      </c>
      <c r="G64">
        <f ca="1"/>
        <v>1</v>
      </c>
      <c r="H64" t="str">
        <f ca="1"/>
        <v>Lucas Sara Dahan</v>
      </c>
      <c r="I64" t="str">
        <f ca="1"/>
        <v>LcsSrDn43@gmail.com</v>
      </c>
      <c r="J64" t="str">
        <f ca="1"/>
        <v>Sex&amp;6297</v>
      </c>
      <c r="N64">
        <f ca="1"/>
        <v>3</v>
      </c>
      <c r="O64">
        <f ca="1"/>
        <v>0</v>
      </c>
      <c r="P64" t="str">
        <f ca="1"/>
        <v>S</v>
      </c>
      <c r="Q64" t="str">
        <f ca="1"/>
        <v>e</v>
      </c>
      <c r="R64" t="str">
        <f ca="1"/>
        <v>x</v>
      </c>
      <c r="S64">
        <f ca="1"/>
        <v>6</v>
      </c>
      <c r="T64">
        <f ca="1"/>
        <v>2</v>
      </c>
      <c r="U64">
        <f ca="1"/>
        <v>9</v>
      </c>
      <c r="V64">
        <f ca="1"/>
        <v>7</v>
      </c>
    </row>
    <row r="65" spans="5:22" x14ac:dyDescent="0.2">
      <c r="E65">
        <v>64</v>
      </c>
      <c r="F65">
        <f ca="1"/>
        <v>0</v>
      </c>
      <c r="G65">
        <f ca="1"/>
        <v>1</v>
      </c>
      <c r="H65" t="str">
        <f ca="1"/>
        <v>Alexander Davis</v>
      </c>
      <c r="I65" t="str">
        <f ca="1"/>
        <v>lxndrDvs10@gmail.com</v>
      </c>
      <c r="J65" t="str">
        <f ca="1"/>
        <v>Acr@e112</v>
      </c>
      <c r="N65">
        <f ca="1"/>
        <v>4</v>
      </c>
      <c r="O65">
        <f ca="1"/>
        <v>0</v>
      </c>
      <c r="P65" t="str">
        <f ca="1"/>
        <v>A</v>
      </c>
      <c r="Q65" t="str">
        <f ca="1"/>
        <v>c</v>
      </c>
      <c r="R65" t="str">
        <f ca="1"/>
        <v>r</v>
      </c>
      <c r="S65" t="str">
        <f ca="1"/>
        <v>e</v>
      </c>
      <c r="T65">
        <f ca="1"/>
        <v>1</v>
      </c>
      <c r="U65">
        <f ca="1"/>
        <v>1</v>
      </c>
      <c r="V65">
        <f ca="1"/>
        <v>2</v>
      </c>
    </row>
    <row r="66" spans="5:22" x14ac:dyDescent="0.2">
      <c r="E66">
        <v>65</v>
      </c>
      <c r="F66">
        <f ca="1"/>
        <v>0</v>
      </c>
      <c r="G66">
        <f ca="1"/>
        <v>1</v>
      </c>
      <c r="H66" t="str">
        <f ca="1"/>
        <v>James Gonzalez</v>
      </c>
      <c r="I66" t="str">
        <f ca="1"/>
        <v>JmsGnzlz10@gmail.com</v>
      </c>
      <c r="J66" t="str">
        <f ca="1"/>
        <v>Ysu&amp;9184</v>
      </c>
      <c r="N66">
        <f ca="1"/>
        <v>3</v>
      </c>
      <c r="O66">
        <f ca="1"/>
        <v>0</v>
      </c>
      <c r="P66" t="str">
        <f ca="1"/>
        <v>Y</v>
      </c>
      <c r="Q66" t="str">
        <f ca="1"/>
        <v>s</v>
      </c>
      <c r="R66" t="str">
        <f ca="1"/>
        <v>u</v>
      </c>
      <c r="S66">
        <f ca="1"/>
        <v>9</v>
      </c>
      <c r="T66">
        <f ca="1"/>
        <v>1</v>
      </c>
      <c r="U66">
        <f ca="1"/>
        <v>8</v>
      </c>
      <c r="V66">
        <f ca="1"/>
        <v>4</v>
      </c>
    </row>
    <row r="67" spans="5:22" x14ac:dyDescent="0.2">
      <c r="E67">
        <v>66</v>
      </c>
      <c r="F67">
        <f ca="1"/>
        <v>0</v>
      </c>
      <c r="G67">
        <f ca="1"/>
        <v>1</v>
      </c>
      <c r="H67" t="str">
        <f ca="1"/>
        <v>Evelyn Sanchez</v>
      </c>
      <c r="I67" t="str">
        <f ca="1"/>
        <v>vlynSncz48@gmail.com</v>
      </c>
      <c r="J67" t="str">
        <f ca="1"/>
        <v>Sml4543#</v>
      </c>
      <c r="N67">
        <f ca="1"/>
        <v>3</v>
      </c>
      <c r="O67">
        <f ca="1"/>
        <v>1</v>
      </c>
      <c r="P67" t="str">
        <f ca="1"/>
        <v>S</v>
      </c>
      <c r="Q67" t="str">
        <f ca="1"/>
        <v>m</v>
      </c>
      <c r="R67" t="str">
        <f ca="1"/>
        <v>l</v>
      </c>
      <c r="S67">
        <f ca="1"/>
        <v>4</v>
      </c>
      <c r="T67">
        <f ca="1"/>
        <v>5</v>
      </c>
      <c r="U67">
        <f ca="1"/>
        <v>4</v>
      </c>
      <c r="V67">
        <f ca="1"/>
        <v>3</v>
      </c>
    </row>
    <row r="68" spans="5:22" x14ac:dyDescent="0.2">
      <c r="E68">
        <v>67</v>
      </c>
      <c r="F68">
        <f ca="1"/>
        <v>0</v>
      </c>
      <c r="G68">
        <f ca="1"/>
        <v>1</v>
      </c>
      <c r="H68" t="str">
        <f ca="1"/>
        <v>Dor Thomas</v>
      </c>
      <c r="I68" t="str">
        <f ca="1"/>
        <v>DrTms60@gmail.com</v>
      </c>
      <c r="J68" t="str">
        <f ca="1"/>
        <v>Jyxp264?</v>
      </c>
      <c r="N68">
        <f ca="1"/>
        <v>4</v>
      </c>
      <c r="O68">
        <f ca="1"/>
        <v>1</v>
      </c>
      <c r="P68" t="str">
        <f ca="1"/>
        <v>J</v>
      </c>
      <c r="Q68" t="str">
        <f ca="1"/>
        <v>y</v>
      </c>
      <c r="R68" t="str">
        <f ca="1"/>
        <v>x</v>
      </c>
      <c r="S68" t="str">
        <f ca="1"/>
        <v>p</v>
      </c>
      <c r="T68">
        <f ca="1"/>
        <v>2</v>
      </c>
      <c r="U68">
        <f ca="1"/>
        <v>6</v>
      </c>
      <c r="V68">
        <f ca="1"/>
        <v>4</v>
      </c>
    </row>
    <row r="69" spans="5:22" x14ac:dyDescent="0.2">
      <c r="E69">
        <v>68</v>
      </c>
      <c r="F69">
        <f ca="1"/>
        <v>0</v>
      </c>
      <c r="G69">
        <f ca="1"/>
        <v>1</v>
      </c>
      <c r="H69" t="str">
        <f ca="1"/>
        <v>Avery Harris</v>
      </c>
      <c r="I69" t="str">
        <f ca="1"/>
        <v>vryrrs27@gmail.com</v>
      </c>
      <c r="J69" t="str">
        <f ca="1"/>
        <v>Ish+2826</v>
      </c>
      <c r="N69">
        <f ca="1"/>
        <v>3</v>
      </c>
      <c r="O69">
        <f ca="1"/>
        <v>0</v>
      </c>
      <c r="P69" t="str">
        <f ca="1"/>
        <v>I</v>
      </c>
      <c r="Q69" t="str">
        <f ca="1"/>
        <v>s</v>
      </c>
      <c r="R69" t="str">
        <f ca="1"/>
        <v>h</v>
      </c>
      <c r="S69">
        <f ca="1"/>
        <v>2</v>
      </c>
      <c r="T69">
        <f ca="1"/>
        <v>8</v>
      </c>
      <c r="U69">
        <f ca="1"/>
        <v>2</v>
      </c>
      <c r="V69">
        <f ca="1"/>
        <v>6</v>
      </c>
    </row>
    <row r="70" spans="5:22" x14ac:dyDescent="0.2">
      <c r="E70">
        <v>69</v>
      </c>
      <c r="F70">
        <f ca="1"/>
        <v>0</v>
      </c>
      <c r="G70">
        <f ca="1"/>
        <v>1</v>
      </c>
      <c r="H70" t="str">
        <f ca="1"/>
        <v>Michael Danilov</v>
      </c>
      <c r="I70" t="str">
        <f ca="1"/>
        <v>MclDnlv92@gmail.com</v>
      </c>
      <c r="J70" t="str">
        <f ca="1"/>
        <v>Mnxtc66?</v>
      </c>
      <c r="N70">
        <f ca="1"/>
        <v>5</v>
      </c>
      <c r="O70">
        <f ca="1"/>
        <v>1</v>
      </c>
      <c r="P70" t="str">
        <f ca="1"/>
        <v>M</v>
      </c>
      <c r="Q70" t="str">
        <f ca="1"/>
        <v>n</v>
      </c>
      <c r="R70" t="str">
        <f ca="1"/>
        <v>x</v>
      </c>
      <c r="S70" t="str">
        <f ca="1"/>
        <v>t</v>
      </c>
      <c r="T70" t="str">
        <f ca="1"/>
        <v>c</v>
      </c>
      <c r="U70">
        <f ca="1"/>
        <v>6</v>
      </c>
      <c r="V70">
        <f ca="1"/>
        <v>6</v>
      </c>
    </row>
    <row r="71" spans="5:22" x14ac:dyDescent="0.2">
      <c r="E71">
        <v>70</v>
      </c>
      <c r="F71">
        <f ca="1"/>
        <v>0</v>
      </c>
      <c r="G71">
        <f ca="1"/>
        <v>1</v>
      </c>
      <c r="H71" t="str">
        <f ca="1"/>
        <v>Evelyn Hernandez</v>
      </c>
      <c r="I71" t="str">
        <f ca="1"/>
        <v>vlynrnndz19@gmail.com</v>
      </c>
      <c r="J71" t="str">
        <f ca="1"/>
        <v>Uhl%gq95</v>
      </c>
      <c r="N71">
        <f ca="1"/>
        <v>5</v>
      </c>
      <c r="O71">
        <f ca="1"/>
        <v>0</v>
      </c>
      <c r="P71" t="str">
        <f ca="1"/>
        <v>U</v>
      </c>
      <c r="Q71" t="str">
        <f ca="1"/>
        <v>h</v>
      </c>
      <c r="R71" t="str">
        <f ca="1"/>
        <v>l</v>
      </c>
      <c r="S71" t="str">
        <f ca="1"/>
        <v>g</v>
      </c>
      <c r="T71" t="str">
        <f ca="1"/>
        <v>q</v>
      </c>
      <c r="U71">
        <f ca="1"/>
        <v>9</v>
      </c>
      <c r="V71">
        <f ca="1"/>
        <v>5</v>
      </c>
    </row>
    <row r="72" spans="5:22" x14ac:dyDescent="0.2">
      <c r="E72">
        <v>71</v>
      </c>
      <c r="F72">
        <f ca="1"/>
        <v>0</v>
      </c>
      <c r="G72">
        <f ca="1"/>
        <v>1</v>
      </c>
      <c r="H72" t="str">
        <f ca="1"/>
        <v>Elijah Lewis</v>
      </c>
      <c r="I72" t="str">
        <f ca="1"/>
        <v>ljLws29@gmail.com</v>
      </c>
      <c r="J72" t="str">
        <f ca="1"/>
        <v>Oppay38&amp;</v>
      </c>
      <c r="N72">
        <f ca="1"/>
        <v>5</v>
      </c>
      <c r="O72">
        <f ca="1"/>
        <v>1</v>
      </c>
      <c r="P72" t="str">
        <f ca="1"/>
        <v>O</v>
      </c>
      <c r="Q72" t="str">
        <f ca="1"/>
        <v>p</v>
      </c>
      <c r="R72" t="str">
        <f ca="1"/>
        <v>p</v>
      </c>
      <c r="S72" t="str">
        <f ca="1"/>
        <v>a</v>
      </c>
      <c r="T72" t="str">
        <f ca="1"/>
        <v>y</v>
      </c>
      <c r="U72">
        <f ca="1"/>
        <v>3</v>
      </c>
      <c r="V72">
        <f ca="1"/>
        <v>8</v>
      </c>
    </row>
    <row r="73" spans="5:22" x14ac:dyDescent="0.2">
      <c r="E73">
        <v>72</v>
      </c>
      <c r="F73">
        <f ca="1"/>
        <v>1</v>
      </c>
      <c r="G73">
        <f ca="1"/>
        <v>1</v>
      </c>
      <c r="H73" t="str">
        <f ca="1"/>
        <v>Evelyn Joseph Hernandez</v>
      </c>
      <c r="I73" t="str">
        <f ca="1"/>
        <v>vlynJsprnndz75@gmail.com</v>
      </c>
      <c r="J73" t="str">
        <f ca="1"/>
        <v>Rni@mk15</v>
      </c>
      <c r="N73">
        <f ca="1"/>
        <v>5</v>
      </c>
      <c r="O73">
        <f ca="1"/>
        <v>0</v>
      </c>
      <c r="P73" t="str">
        <f ca="1"/>
        <v>R</v>
      </c>
      <c r="Q73" t="str">
        <f ca="1"/>
        <v>n</v>
      </c>
      <c r="R73" t="str">
        <f ca="1"/>
        <v>i</v>
      </c>
      <c r="S73" t="str">
        <f ca="1"/>
        <v>m</v>
      </c>
      <c r="T73" t="str">
        <f ca="1"/>
        <v>k</v>
      </c>
      <c r="U73">
        <f ca="1"/>
        <v>1</v>
      </c>
      <c r="V73">
        <f ca="1"/>
        <v>5</v>
      </c>
    </row>
    <row r="74" spans="5:22" x14ac:dyDescent="0.2">
      <c r="E74">
        <v>73</v>
      </c>
      <c r="F74">
        <f ca="1"/>
        <v>0</v>
      </c>
      <c r="G74">
        <f ca="1"/>
        <v>1</v>
      </c>
      <c r="H74" t="str">
        <f ca="1"/>
        <v>Mia Katz</v>
      </c>
      <c r="I74" t="str">
        <f ca="1"/>
        <v>MKtz77@gmail.com</v>
      </c>
      <c r="J74" t="str">
        <f ca="1"/>
        <v>Wns9942@</v>
      </c>
      <c r="N74">
        <f ca="1"/>
        <v>3</v>
      </c>
      <c r="O74">
        <f ca="1"/>
        <v>1</v>
      </c>
      <c r="P74" t="str">
        <f ca="1"/>
        <v>W</v>
      </c>
      <c r="Q74" t="str">
        <f ca="1"/>
        <v>n</v>
      </c>
      <c r="R74" t="str">
        <f ca="1"/>
        <v>s</v>
      </c>
      <c r="S74">
        <f ca="1"/>
        <v>9</v>
      </c>
      <c r="T74">
        <f ca="1"/>
        <v>9</v>
      </c>
      <c r="U74">
        <f ca="1"/>
        <v>4</v>
      </c>
      <c r="V74">
        <f ca="1"/>
        <v>2</v>
      </c>
    </row>
    <row r="75" spans="5:22" x14ac:dyDescent="0.2">
      <c r="E75">
        <v>74</v>
      </c>
      <c r="F75">
        <f ca="1"/>
        <v>0</v>
      </c>
      <c r="G75">
        <f ca="1"/>
        <v>1</v>
      </c>
      <c r="H75" t="str">
        <f ca="1"/>
        <v>Sofia Danilov</v>
      </c>
      <c r="I75" t="str">
        <f ca="1"/>
        <v>SfDnlv64@gmail.com</v>
      </c>
      <c r="J75" t="str">
        <f ca="1"/>
        <v>Ngi0460+</v>
      </c>
      <c r="N75">
        <f ca="1"/>
        <v>3</v>
      </c>
      <c r="O75">
        <f ca="1"/>
        <v>1</v>
      </c>
      <c r="P75" t="str">
        <f ca="1"/>
        <v>N</v>
      </c>
      <c r="Q75" t="str">
        <f ca="1"/>
        <v>g</v>
      </c>
      <c r="R75" t="str">
        <f ca="1"/>
        <v>i</v>
      </c>
      <c r="S75">
        <f ca="1"/>
        <v>0</v>
      </c>
      <c r="T75">
        <f ca="1"/>
        <v>4</v>
      </c>
      <c r="U75">
        <f ca="1"/>
        <v>6</v>
      </c>
      <c r="V75">
        <f ca="1"/>
        <v>0</v>
      </c>
    </row>
    <row r="76" spans="5:22" x14ac:dyDescent="0.2">
      <c r="E76">
        <v>75</v>
      </c>
      <c r="F76">
        <f ca="1"/>
        <v>0</v>
      </c>
      <c r="G76">
        <f ca="1"/>
        <v>0</v>
      </c>
      <c r="H76" t="str">
        <f ca="1"/>
        <v>Mia Robinson</v>
      </c>
      <c r="I76" t="str">
        <f ca="1"/>
        <v/>
      </c>
      <c r="J76" t="str">
        <f ca="1"/>
        <v/>
      </c>
      <c r="N76" t="str">
        <f ca="1"/>
        <v/>
      </c>
      <c r="O76" t="str">
        <f ca="1"/>
        <v/>
      </c>
      <c r="P76" t="str">
        <f ca="1"/>
        <v/>
      </c>
      <c r="Q76" t="str">
        <f ca="1"/>
        <v/>
      </c>
      <c r="R76" t="str">
        <f ca="1"/>
        <v/>
      </c>
      <c r="S76" t="str">
        <f ca="1"/>
        <v/>
      </c>
      <c r="T76" t="str">
        <f ca="1"/>
        <v/>
      </c>
      <c r="U76" t="str">
        <f ca="1"/>
        <v/>
      </c>
      <c r="V76" t="str">
        <f ca="1"/>
        <v/>
      </c>
    </row>
    <row r="77" spans="5:22" x14ac:dyDescent="0.2">
      <c r="E77">
        <v>76</v>
      </c>
      <c r="F77">
        <f ca="1"/>
        <v>0</v>
      </c>
      <c r="G77">
        <f ca="1"/>
        <v>1</v>
      </c>
      <c r="H77" t="str">
        <f ca="1"/>
        <v>Lucas Geva</v>
      </c>
      <c r="I77" t="str">
        <f ca="1"/>
        <v>LcsGv16@gmail.com</v>
      </c>
      <c r="J77" t="str">
        <f ca="1"/>
        <v>Hizz182%</v>
      </c>
      <c r="N77">
        <f ca="1"/>
        <v>4</v>
      </c>
      <c r="O77">
        <f ca="1"/>
        <v>1</v>
      </c>
      <c r="P77" t="str">
        <f ca="1"/>
        <v>H</v>
      </c>
      <c r="Q77" t="str">
        <f ca="1"/>
        <v>i</v>
      </c>
      <c r="R77" t="str">
        <f ca="1"/>
        <v>z</v>
      </c>
      <c r="S77" t="str">
        <f ca="1"/>
        <v>z</v>
      </c>
      <c r="T77">
        <f ca="1"/>
        <v>1</v>
      </c>
      <c r="U77">
        <f ca="1"/>
        <v>8</v>
      </c>
      <c r="V77">
        <f ca="1"/>
        <v>2</v>
      </c>
    </row>
    <row r="78" spans="5:22" x14ac:dyDescent="0.2">
      <c r="E78">
        <v>77</v>
      </c>
      <c r="F78">
        <f ca="1"/>
        <v>0</v>
      </c>
      <c r="G78">
        <f ca="1"/>
        <v>1</v>
      </c>
      <c r="H78" t="str">
        <f ca="1"/>
        <v>Ethan Martinez</v>
      </c>
      <c r="I78" t="str">
        <f ca="1"/>
        <v>tnMrtnz69@gmail.com</v>
      </c>
      <c r="J78" t="str">
        <f ca="1"/>
        <v>Qjfl698*</v>
      </c>
      <c r="N78">
        <f ca="1"/>
        <v>4</v>
      </c>
      <c r="O78">
        <f ca="1"/>
        <v>1</v>
      </c>
      <c r="P78" t="str">
        <f ca="1"/>
        <v>Q</v>
      </c>
      <c r="Q78" t="str">
        <f ca="1"/>
        <v>j</v>
      </c>
      <c r="R78" t="str">
        <f ca="1"/>
        <v>f</v>
      </c>
      <c r="S78" t="str">
        <f ca="1"/>
        <v>l</v>
      </c>
      <c r="T78">
        <f ca="1"/>
        <v>6</v>
      </c>
      <c r="U78">
        <f ca="1"/>
        <v>9</v>
      </c>
      <c r="V78">
        <f ca="1"/>
        <v>8</v>
      </c>
    </row>
    <row r="79" spans="5:22" x14ac:dyDescent="0.2">
      <c r="E79">
        <v>78</v>
      </c>
      <c r="F79">
        <f ca="1"/>
        <v>0</v>
      </c>
      <c r="G79">
        <f ca="1"/>
        <v>0</v>
      </c>
      <c r="H79" t="str">
        <f ca="1"/>
        <v>Benjamin Lopez</v>
      </c>
      <c r="I79" t="str">
        <f ca="1"/>
        <v/>
      </c>
      <c r="J79" t="str">
        <f ca="1"/>
        <v/>
      </c>
      <c r="N79" t="str">
        <f ca="1"/>
        <v/>
      </c>
      <c r="O79" t="str">
        <f ca="1"/>
        <v/>
      </c>
      <c r="P79" t="str">
        <f ca="1"/>
        <v/>
      </c>
      <c r="Q79" t="str">
        <f ca="1"/>
        <v/>
      </c>
      <c r="R79" t="str">
        <f ca="1"/>
        <v/>
      </c>
      <c r="S79" t="str">
        <f ca="1"/>
        <v/>
      </c>
      <c r="T79" t="str">
        <f ca="1"/>
        <v/>
      </c>
      <c r="U79" t="str">
        <f ca="1"/>
        <v/>
      </c>
      <c r="V79" t="str">
        <f ca="1"/>
        <v/>
      </c>
    </row>
    <row r="80" spans="5:22" x14ac:dyDescent="0.2">
      <c r="E80">
        <v>79</v>
      </c>
      <c r="F80">
        <f ca="1"/>
        <v>0</v>
      </c>
      <c r="G80">
        <f ca="1"/>
        <v>1</v>
      </c>
      <c r="H80" t="str">
        <f ca="1"/>
        <v>Sophia Smith</v>
      </c>
      <c r="I80" t="str">
        <f ca="1"/>
        <v>SpSmt88@gmail.com</v>
      </c>
      <c r="J80" t="str">
        <f ca="1"/>
        <v>Lthc495@</v>
      </c>
      <c r="N80">
        <f ca="1"/>
        <v>4</v>
      </c>
      <c r="O80">
        <f ca="1"/>
        <v>1</v>
      </c>
      <c r="P80" t="str">
        <f ca="1"/>
        <v>L</v>
      </c>
      <c r="Q80" t="str">
        <f ca="1"/>
        <v>t</v>
      </c>
      <c r="R80" t="str">
        <f ca="1"/>
        <v>h</v>
      </c>
      <c r="S80" t="str">
        <f ca="1"/>
        <v>c</v>
      </c>
      <c r="T80">
        <f ca="1"/>
        <v>4</v>
      </c>
      <c r="U80">
        <f ca="1"/>
        <v>9</v>
      </c>
      <c r="V80">
        <f ca="1"/>
        <v>5</v>
      </c>
    </row>
    <row r="81" spans="5:22" x14ac:dyDescent="0.2">
      <c r="E81">
        <v>80</v>
      </c>
      <c r="F81">
        <f ca="1"/>
        <v>1</v>
      </c>
      <c r="G81">
        <f ca="1"/>
        <v>1</v>
      </c>
      <c r="H81" t="str">
        <f ca="1"/>
        <v>Julie Rose Jones</v>
      </c>
      <c r="I81" t="str">
        <f ca="1"/>
        <v>JlRsJns70@gmail.com</v>
      </c>
      <c r="J81" t="str">
        <f ca="1"/>
        <v>Fni?vb27</v>
      </c>
      <c r="N81">
        <f ca="1"/>
        <v>5</v>
      </c>
      <c r="O81">
        <f ca="1"/>
        <v>0</v>
      </c>
      <c r="P81" t="str">
        <f ca="1"/>
        <v>F</v>
      </c>
      <c r="Q81" t="str">
        <f ca="1"/>
        <v>n</v>
      </c>
      <c r="R81" t="str">
        <f ca="1"/>
        <v>i</v>
      </c>
      <c r="S81" t="str">
        <f ca="1"/>
        <v>v</v>
      </c>
      <c r="T81" t="str">
        <f ca="1"/>
        <v>b</v>
      </c>
      <c r="U81">
        <f ca="1"/>
        <v>2</v>
      </c>
      <c r="V81">
        <f ca="1"/>
        <v>7</v>
      </c>
    </row>
    <row r="82" spans="5:22" x14ac:dyDescent="0.2">
      <c r="E82">
        <v>81</v>
      </c>
      <c r="F82">
        <f ca="1"/>
        <v>0</v>
      </c>
      <c r="G82">
        <f ca="1"/>
        <v>0</v>
      </c>
      <c r="H82" t="str">
        <f ca="1"/>
        <v>Isabella Hernandez</v>
      </c>
      <c r="I82" t="str">
        <f ca="1"/>
        <v/>
      </c>
      <c r="J82" t="str">
        <f ca="1"/>
        <v/>
      </c>
      <c r="N82" t="str">
        <f ca="1"/>
        <v/>
      </c>
      <c r="O82" t="str">
        <f ca="1"/>
        <v/>
      </c>
      <c r="P82" t="str">
        <f ca="1"/>
        <v/>
      </c>
      <c r="Q82" t="str">
        <f ca="1"/>
        <v/>
      </c>
      <c r="R82" t="str">
        <f ca="1"/>
        <v/>
      </c>
      <c r="S82" t="str">
        <f ca="1"/>
        <v/>
      </c>
      <c r="T82" t="str">
        <f ca="1"/>
        <v/>
      </c>
      <c r="U82" t="str">
        <f ca="1"/>
        <v/>
      </c>
      <c r="V82" t="str">
        <f ca="1"/>
        <v/>
      </c>
    </row>
    <row r="83" spans="5:22" x14ac:dyDescent="0.2">
      <c r="E83">
        <v>82</v>
      </c>
      <c r="F83">
        <f ca="1"/>
        <v>0</v>
      </c>
      <c r="G83">
        <f ca="1"/>
        <v>1</v>
      </c>
      <c r="H83" t="str">
        <f ca="1"/>
        <v>Ethan Cohen</v>
      </c>
      <c r="I83" t="str">
        <f ca="1"/>
        <v>tnCn49@gmail.com</v>
      </c>
      <c r="J83" t="str">
        <f ca="1"/>
        <v>Iee4020*</v>
      </c>
      <c r="N83">
        <f ca="1"/>
        <v>3</v>
      </c>
      <c r="O83">
        <f ca="1"/>
        <v>1</v>
      </c>
      <c r="P83" t="str">
        <f ca="1"/>
        <v>I</v>
      </c>
      <c r="Q83" t="str">
        <f ca="1"/>
        <v>e</v>
      </c>
      <c r="R83" t="str">
        <f ca="1"/>
        <v>e</v>
      </c>
      <c r="S83">
        <f ca="1"/>
        <v>4</v>
      </c>
      <c r="T83">
        <f ca="1"/>
        <v>0</v>
      </c>
      <c r="U83">
        <f ca="1"/>
        <v>2</v>
      </c>
      <c r="V83">
        <f ca="1"/>
        <v>0</v>
      </c>
    </row>
    <row r="84" spans="5:22" x14ac:dyDescent="0.2">
      <c r="E84">
        <v>83</v>
      </c>
      <c r="F84">
        <f ca="1"/>
        <v>1</v>
      </c>
      <c r="G84">
        <f ca="1"/>
        <v>0</v>
      </c>
      <c r="H84" t="str">
        <f ca="1"/>
        <v>Sophia Charles Weizman</v>
      </c>
      <c r="I84" t="str">
        <f ca="1"/>
        <v/>
      </c>
      <c r="J84" t="str">
        <f ca="1"/>
        <v/>
      </c>
      <c r="N84" t="str">
        <f ca="1"/>
        <v/>
      </c>
      <c r="O84" t="str">
        <f ca="1"/>
        <v/>
      </c>
      <c r="P84" t="str">
        <f ca="1"/>
        <v/>
      </c>
      <c r="Q84" t="str">
        <f ca="1"/>
        <v/>
      </c>
      <c r="R84" t="str">
        <f ca="1"/>
        <v/>
      </c>
      <c r="S84" t="str">
        <f ca="1"/>
        <v/>
      </c>
      <c r="T84" t="str">
        <f ca="1"/>
        <v/>
      </c>
      <c r="U84" t="str">
        <f ca="1"/>
        <v/>
      </c>
      <c r="V84" t="str">
        <f ca="1"/>
        <v/>
      </c>
    </row>
    <row r="85" spans="5:22" x14ac:dyDescent="0.2">
      <c r="E85">
        <v>84</v>
      </c>
      <c r="F85">
        <f ca="1"/>
        <v>0</v>
      </c>
      <c r="G85">
        <f ca="1"/>
        <v>1</v>
      </c>
      <c r="H85" t="str">
        <f ca="1"/>
        <v>Emily Garcia</v>
      </c>
      <c r="I85" t="str">
        <f ca="1"/>
        <v>mlyGrc15@gmail.com</v>
      </c>
      <c r="J85" t="str">
        <f ca="1"/>
        <v>Yng?s878</v>
      </c>
      <c r="N85">
        <f ca="1"/>
        <v>4</v>
      </c>
      <c r="O85">
        <f ca="1"/>
        <v>0</v>
      </c>
      <c r="P85" t="str">
        <f ca="1"/>
        <v>Y</v>
      </c>
      <c r="Q85" t="str">
        <f ca="1"/>
        <v>n</v>
      </c>
      <c r="R85" t="str">
        <f ca="1"/>
        <v>g</v>
      </c>
      <c r="S85" t="str">
        <f ca="1"/>
        <v>s</v>
      </c>
      <c r="T85">
        <f ca="1"/>
        <v>8</v>
      </c>
      <c r="U85">
        <f ca="1"/>
        <v>7</v>
      </c>
      <c r="V85">
        <f ca="1"/>
        <v>8</v>
      </c>
    </row>
    <row r="86" spans="5:22" x14ac:dyDescent="0.2">
      <c r="E86">
        <v>85</v>
      </c>
      <c r="F86">
        <f ca="1"/>
        <v>0</v>
      </c>
      <c r="G86">
        <f ca="1"/>
        <v>0</v>
      </c>
      <c r="H86" t="str">
        <f ca="1"/>
        <v>Emily Martin</v>
      </c>
      <c r="I86" t="str">
        <f ca="1"/>
        <v/>
      </c>
      <c r="J86" t="str">
        <f ca="1"/>
        <v/>
      </c>
      <c r="N86" t="str">
        <f ca="1"/>
        <v/>
      </c>
      <c r="O86" t="str">
        <f ca="1"/>
        <v/>
      </c>
      <c r="P86" t="str">
        <f ca="1"/>
        <v/>
      </c>
      <c r="Q86" t="str">
        <f ca="1"/>
        <v/>
      </c>
      <c r="R86" t="str">
        <f ca="1"/>
        <v/>
      </c>
      <c r="S86" t="str">
        <f ca="1"/>
        <v/>
      </c>
      <c r="T86" t="str">
        <f ca="1"/>
        <v/>
      </c>
      <c r="U86" t="str">
        <f ca="1"/>
        <v/>
      </c>
      <c r="V86" t="str">
        <f ca="1"/>
        <v/>
      </c>
    </row>
    <row r="87" spans="5:22" x14ac:dyDescent="0.2">
      <c r="E87">
        <v>86</v>
      </c>
      <c r="F87">
        <f ca="1"/>
        <v>0</v>
      </c>
      <c r="G87">
        <f ca="1"/>
        <v>1</v>
      </c>
      <c r="H87" t="str">
        <f ca="1"/>
        <v>Alexander Lewis</v>
      </c>
      <c r="I87" t="str">
        <f ca="1"/>
        <v>lxndrLws37@gmail.com</v>
      </c>
      <c r="J87" t="str">
        <f ca="1"/>
        <v>Lhug263?</v>
      </c>
      <c r="N87">
        <f ca="1"/>
        <v>4</v>
      </c>
      <c r="O87">
        <f ca="1"/>
        <v>1</v>
      </c>
      <c r="P87" t="str">
        <f ca="1"/>
        <v>L</v>
      </c>
      <c r="Q87" t="str">
        <f ca="1"/>
        <v>h</v>
      </c>
      <c r="R87" t="str">
        <f ca="1"/>
        <v>u</v>
      </c>
      <c r="S87" t="str">
        <f ca="1"/>
        <v>g</v>
      </c>
      <c r="T87">
        <f ca="1"/>
        <v>2</v>
      </c>
      <c r="U87">
        <f ca="1"/>
        <v>6</v>
      </c>
      <c r="V87">
        <f ca="1"/>
        <v>3</v>
      </c>
    </row>
    <row r="88" spans="5:22" x14ac:dyDescent="0.2">
      <c r="E88">
        <v>87</v>
      </c>
      <c r="F88">
        <f ca="1"/>
        <v>1</v>
      </c>
      <c r="G88">
        <f ca="1"/>
        <v>1</v>
      </c>
      <c r="H88" t="str">
        <f ca="1"/>
        <v>Evelyn Elizabeth Ramirez</v>
      </c>
      <c r="I88" t="str">
        <f ca="1"/>
        <v>vlynlzbtRmrz65@gmail.com</v>
      </c>
      <c r="J88" t="str">
        <f ca="1"/>
        <v>Aver846@</v>
      </c>
      <c r="N88">
        <f ca="1"/>
        <v>4</v>
      </c>
      <c r="O88">
        <f ca="1"/>
        <v>1</v>
      </c>
      <c r="P88" t="str">
        <f ca="1"/>
        <v>A</v>
      </c>
      <c r="Q88" t="str">
        <f ca="1"/>
        <v>v</v>
      </c>
      <c r="R88" t="str">
        <f ca="1"/>
        <v>e</v>
      </c>
      <c r="S88" t="str">
        <f ca="1"/>
        <v>r</v>
      </c>
      <c r="T88">
        <f ca="1"/>
        <v>8</v>
      </c>
      <c r="U88">
        <f ca="1"/>
        <v>4</v>
      </c>
      <c r="V88">
        <f ca="1"/>
        <v>6</v>
      </c>
    </row>
    <row r="89" spans="5:22" x14ac:dyDescent="0.2">
      <c r="E89">
        <v>88</v>
      </c>
      <c r="F89">
        <f ca="1"/>
        <v>0</v>
      </c>
      <c r="G89">
        <f ca="1"/>
        <v>0</v>
      </c>
      <c r="H89" t="str">
        <f ca="1"/>
        <v>Oren Davis</v>
      </c>
      <c r="I89" t="str">
        <f ca="1"/>
        <v/>
      </c>
      <c r="J89" t="str">
        <f ca="1"/>
        <v/>
      </c>
      <c r="N89" t="str">
        <f ca="1"/>
        <v/>
      </c>
      <c r="O89" t="str">
        <f ca="1"/>
        <v/>
      </c>
      <c r="P89" t="str">
        <f ca="1"/>
        <v/>
      </c>
      <c r="Q89" t="str">
        <f ca="1"/>
        <v/>
      </c>
      <c r="R89" t="str">
        <f ca="1"/>
        <v/>
      </c>
      <c r="S89" t="str">
        <f ca="1"/>
        <v/>
      </c>
      <c r="T89" t="str">
        <f ca="1"/>
        <v/>
      </c>
      <c r="U89" t="str">
        <f ca="1"/>
        <v/>
      </c>
      <c r="V89" t="str">
        <f ca="1"/>
        <v/>
      </c>
    </row>
    <row r="90" spans="5:22" x14ac:dyDescent="0.2">
      <c r="E90">
        <v>89</v>
      </c>
      <c r="F90">
        <f ca="1"/>
        <v>0</v>
      </c>
      <c r="G90">
        <f ca="1"/>
        <v>1</v>
      </c>
      <c r="H90" t="str">
        <f ca="1"/>
        <v>Amelia Geva</v>
      </c>
      <c r="I90" t="str">
        <f ca="1"/>
        <v>mlGv33@gmail.com</v>
      </c>
      <c r="J90" t="str">
        <f ca="1"/>
        <v>Dxc?eg78</v>
      </c>
      <c r="N90">
        <f ca="1"/>
        <v>5</v>
      </c>
      <c r="O90">
        <f ca="1"/>
        <v>0</v>
      </c>
      <c r="P90" t="str">
        <f ca="1"/>
        <v>D</v>
      </c>
      <c r="Q90" t="str">
        <f ca="1"/>
        <v>x</v>
      </c>
      <c r="R90" t="str">
        <f ca="1"/>
        <v>c</v>
      </c>
      <c r="S90" t="str">
        <f ca="1"/>
        <v>e</v>
      </c>
      <c r="T90" t="str">
        <f ca="1"/>
        <v>g</v>
      </c>
      <c r="U90">
        <f ca="1"/>
        <v>7</v>
      </c>
      <c r="V90">
        <f ca="1"/>
        <v>8</v>
      </c>
    </row>
    <row r="91" spans="5:22" x14ac:dyDescent="0.2">
      <c r="E91">
        <v>90</v>
      </c>
      <c r="F91">
        <f ca="1"/>
        <v>0</v>
      </c>
      <c r="G91">
        <f ca="1"/>
        <v>0</v>
      </c>
      <c r="H91" t="str">
        <f ca="1"/>
        <v>Avery Smith</v>
      </c>
      <c r="I91" t="str">
        <f ca="1"/>
        <v/>
      </c>
      <c r="J91" t="str">
        <f ca="1"/>
        <v/>
      </c>
      <c r="N91" t="str">
        <f ca="1"/>
        <v/>
      </c>
      <c r="O91" t="str">
        <f ca="1"/>
        <v/>
      </c>
      <c r="P91" t="str">
        <f ca="1"/>
        <v/>
      </c>
      <c r="Q91" t="str">
        <f ca="1"/>
        <v/>
      </c>
      <c r="R91" t="str">
        <f ca="1"/>
        <v/>
      </c>
      <c r="S91" t="str">
        <f ca="1"/>
        <v/>
      </c>
      <c r="T91" t="str">
        <f ca="1"/>
        <v/>
      </c>
      <c r="U91" t="str">
        <f ca="1"/>
        <v/>
      </c>
      <c r="V91" t="str">
        <f ca="1"/>
        <v/>
      </c>
    </row>
    <row r="92" spans="5:22" x14ac:dyDescent="0.2">
      <c r="E92">
        <v>91</v>
      </c>
      <c r="F92">
        <f ca="1"/>
        <v>0</v>
      </c>
      <c r="G92">
        <f ca="1"/>
        <v>0</v>
      </c>
      <c r="H92" t="str">
        <f ca="1"/>
        <v>Sofia Geva</v>
      </c>
      <c r="I92" t="str">
        <f ca="1"/>
        <v/>
      </c>
      <c r="J92" t="str">
        <f ca="1"/>
        <v/>
      </c>
      <c r="N92" t="str">
        <f ca="1"/>
        <v/>
      </c>
      <c r="O92" t="str">
        <f ca="1"/>
        <v/>
      </c>
      <c r="P92" t="str">
        <f ca="1"/>
        <v/>
      </c>
      <c r="Q92" t="str">
        <f ca="1"/>
        <v/>
      </c>
      <c r="R92" t="str">
        <f ca="1"/>
        <v/>
      </c>
      <c r="S92" t="str">
        <f ca="1"/>
        <v/>
      </c>
      <c r="T92" t="str">
        <f ca="1"/>
        <v/>
      </c>
      <c r="U92" t="str">
        <f ca="1"/>
        <v/>
      </c>
      <c r="V92" t="str">
        <f ca="1"/>
        <v/>
      </c>
    </row>
    <row r="93" spans="5:22" x14ac:dyDescent="0.2">
      <c r="E93">
        <v>92</v>
      </c>
      <c r="F93">
        <f ca="1"/>
        <v>0</v>
      </c>
      <c r="G93">
        <f ca="1"/>
        <v>0</v>
      </c>
      <c r="H93" t="str">
        <f ca="1"/>
        <v>Elijah Miller</v>
      </c>
      <c r="I93" t="str">
        <f ca="1"/>
        <v/>
      </c>
      <c r="J93" t="str">
        <f ca="1"/>
        <v/>
      </c>
      <c r="N93" t="str">
        <f ca="1"/>
        <v/>
      </c>
      <c r="O93" t="str">
        <f ca="1"/>
        <v/>
      </c>
      <c r="P93" t="str">
        <f ca="1"/>
        <v/>
      </c>
      <c r="Q93" t="str">
        <f ca="1"/>
        <v/>
      </c>
      <c r="R93" t="str">
        <f ca="1"/>
        <v/>
      </c>
      <c r="S93" t="str">
        <f ca="1"/>
        <v/>
      </c>
      <c r="T93" t="str">
        <f ca="1"/>
        <v/>
      </c>
      <c r="U93" t="str">
        <f ca="1"/>
        <v/>
      </c>
      <c r="V93" t="str">
        <f ca="1"/>
        <v/>
      </c>
    </row>
    <row r="94" spans="5:22" x14ac:dyDescent="0.2">
      <c r="E94">
        <v>93</v>
      </c>
      <c r="F94">
        <f ca="1"/>
        <v>1</v>
      </c>
      <c r="G94">
        <f ca="1"/>
        <v>1</v>
      </c>
      <c r="H94" t="str">
        <f ca="1"/>
        <v>Sophia James Katz</v>
      </c>
      <c r="I94" t="str">
        <f ca="1"/>
        <v>SpJmsKtz98@gmail.com</v>
      </c>
      <c r="J94" t="str">
        <f ca="1"/>
        <v>Xbqvm65+</v>
      </c>
      <c r="N94">
        <f ca="1"/>
        <v>5</v>
      </c>
      <c r="O94">
        <f ca="1"/>
        <v>1</v>
      </c>
      <c r="P94" t="str">
        <f ca="1"/>
        <v>X</v>
      </c>
      <c r="Q94" t="str">
        <f ca="1"/>
        <v>b</v>
      </c>
      <c r="R94" t="str">
        <f ca="1"/>
        <v>q</v>
      </c>
      <c r="S94" t="str">
        <f ca="1"/>
        <v>v</v>
      </c>
      <c r="T94" t="str">
        <f ca="1"/>
        <v>m</v>
      </c>
      <c r="U94">
        <f ca="1"/>
        <v>6</v>
      </c>
      <c r="V94">
        <f ca="1"/>
        <v>5</v>
      </c>
    </row>
    <row r="95" spans="5:22" x14ac:dyDescent="0.2">
      <c r="E95">
        <v>94</v>
      </c>
      <c r="F95">
        <f ca="1"/>
        <v>0</v>
      </c>
      <c r="G95">
        <f ca="1"/>
        <v>1</v>
      </c>
      <c r="H95" t="str">
        <f ca="1"/>
        <v>Michael Sanchez</v>
      </c>
      <c r="I95" t="str">
        <f ca="1"/>
        <v>MclSncz20@gmail.com</v>
      </c>
      <c r="J95" t="str">
        <f ca="1"/>
        <v>Dan6328%</v>
      </c>
      <c r="N95">
        <f ca="1"/>
        <v>3</v>
      </c>
      <c r="O95">
        <f ca="1"/>
        <v>1</v>
      </c>
      <c r="P95" t="str">
        <f ca="1"/>
        <v>D</v>
      </c>
      <c r="Q95" t="str">
        <f ca="1"/>
        <v>a</v>
      </c>
      <c r="R95" t="str">
        <f ca="1"/>
        <v>n</v>
      </c>
      <c r="S95">
        <f ca="1"/>
        <v>6</v>
      </c>
      <c r="T95">
        <f ca="1"/>
        <v>3</v>
      </c>
      <c r="U95">
        <f ca="1"/>
        <v>2</v>
      </c>
      <c r="V95">
        <f ca="1"/>
        <v>8</v>
      </c>
    </row>
    <row r="96" spans="5:22" x14ac:dyDescent="0.2">
      <c r="E96">
        <v>95</v>
      </c>
      <c r="F96">
        <f ca="1"/>
        <v>0</v>
      </c>
      <c r="G96">
        <f ca="1"/>
        <v>1</v>
      </c>
      <c r="H96" t="str">
        <f ca="1"/>
        <v>Michael Sanchez</v>
      </c>
      <c r="I96" t="str">
        <f ca="1"/>
        <v>MclSncz89@gmail.com</v>
      </c>
      <c r="J96" t="str">
        <f ca="1"/>
        <v>Vqe?8351</v>
      </c>
      <c r="N96">
        <f ca="1"/>
        <v>3</v>
      </c>
      <c r="O96">
        <f ca="1"/>
        <v>0</v>
      </c>
      <c r="P96" t="str">
        <f ca="1"/>
        <v>V</v>
      </c>
      <c r="Q96" t="str">
        <f ca="1"/>
        <v>q</v>
      </c>
      <c r="R96" t="str">
        <f ca="1"/>
        <v>e</v>
      </c>
      <c r="S96">
        <f ca="1"/>
        <v>8</v>
      </c>
      <c r="T96">
        <f ca="1"/>
        <v>3</v>
      </c>
      <c r="U96">
        <f ca="1"/>
        <v>5</v>
      </c>
      <c r="V96">
        <f ca="1"/>
        <v>1</v>
      </c>
    </row>
    <row r="97" spans="5:22" x14ac:dyDescent="0.2">
      <c r="E97">
        <v>96</v>
      </c>
      <c r="F97">
        <f ca="1"/>
        <v>0</v>
      </c>
      <c r="G97">
        <f ca="1"/>
        <v>1</v>
      </c>
      <c r="H97" t="str">
        <f ca="1"/>
        <v>Sophia Jackson</v>
      </c>
      <c r="I97" t="str">
        <f ca="1"/>
        <v>SpJcksn10@gmail.com</v>
      </c>
      <c r="J97" t="str">
        <f ca="1"/>
        <v>Ebn@2065</v>
      </c>
      <c r="N97">
        <f ca="1"/>
        <v>3</v>
      </c>
      <c r="O97">
        <f ca="1"/>
        <v>0</v>
      </c>
      <c r="P97" t="str">
        <f ca="1"/>
        <v>E</v>
      </c>
      <c r="Q97" t="str">
        <f ca="1"/>
        <v>b</v>
      </c>
      <c r="R97" t="str">
        <f ca="1"/>
        <v>n</v>
      </c>
      <c r="S97">
        <f ca="1"/>
        <v>2</v>
      </c>
      <c r="T97">
        <f ca="1"/>
        <v>0</v>
      </c>
      <c r="U97">
        <f ca="1"/>
        <v>6</v>
      </c>
      <c r="V97">
        <f ca="1"/>
        <v>5</v>
      </c>
    </row>
    <row r="98" spans="5:22" x14ac:dyDescent="0.2">
      <c r="E98">
        <v>97</v>
      </c>
      <c r="F98">
        <f ca="1"/>
        <v>0</v>
      </c>
      <c r="G98">
        <f ca="1"/>
        <v>0</v>
      </c>
      <c r="H98" t="str">
        <f ca="1"/>
        <v>Madison Sanchez</v>
      </c>
      <c r="I98" t="str">
        <f ca="1"/>
        <v/>
      </c>
      <c r="J98" t="str">
        <f ca="1"/>
        <v/>
      </c>
      <c r="N98" t="str">
        <f ca="1"/>
        <v/>
      </c>
      <c r="O98" t="str">
        <f ca="1"/>
        <v/>
      </c>
      <c r="P98" t="str">
        <f ca="1"/>
        <v/>
      </c>
      <c r="Q98" t="str">
        <f ca="1"/>
        <v/>
      </c>
      <c r="R98" t="str">
        <f ca="1"/>
        <v/>
      </c>
      <c r="S98" t="str">
        <f ca="1"/>
        <v/>
      </c>
      <c r="T98" t="str">
        <f ca="1"/>
        <v/>
      </c>
      <c r="U98" t="str">
        <f ca="1"/>
        <v/>
      </c>
      <c r="V98" t="str">
        <f ca="1"/>
        <v/>
      </c>
    </row>
    <row r="99" spans="5:22" x14ac:dyDescent="0.2">
      <c r="E99">
        <v>98</v>
      </c>
      <c r="F99">
        <f ca="1"/>
        <v>0</v>
      </c>
      <c r="G99">
        <f ca="1"/>
        <v>1</v>
      </c>
      <c r="H99" t="str">
        <f ca="1"/>
        <v>Logan Levy</v>
      </c>
      <c r="I99" t="str">
        <f ca="1"/>
        <v>LgnLvy71@gmail.com</v>
      </c>
      <c r="J99" t="str">
        <f ca="1"/>
        <v>Viyy285*</v>
      </c>
      <c r="N99">
        <f ca="1"/>
        <v>4</v>
      </c>
      <c r="O99">
        <f ca="1"/>
        <v>1</v>
      </c>
      <c r="P99" t="str">
        <f ca="1"/>
        <v>V</v>
      </c>
      <c r="Q99" t="str">
        <f ca="1"/>
        <v>i</v>
      </c>
      <c r="R99" t="str">
        <f ca="1"/>
        <v>y</v>
      </c>
      <c r="S99" t="str">
        <f ca="1"/>
        <v>y</v>
      </c>
      <c r="T99">
        <f ca="1"/>
        <v>2</v>
      </c>
      <c r="U99">
        <f ca="1"/>
        <v>8</v>
      </c>
      <c r="V99">
        <f ca="1"/>
        <v>5</v>
      </c>
    </row>
    <row r="100" spans="5:22" x14ac:dyDescent="0.2">
      <c r="E100">
        <v>99</v>
      </c>
      <c r="F100">
        <f ca="1"/>
        <v>0</v>
      </c>
      <c r="G100">
        <f ca="1"/>
        <v>1</v>
      </c>
      <c r="H100" t="str">
        <f ca="1"/>
        <v>Sofia Jackson</v>
      </c>
      <c r="I100" t="str">
        <f ca="1"/>
        <v>SfJcksn29@gmail.com</v>
      </c>
      <c r="J100" t="str">
        <f ca="1"/>
        <v>Zcn+as70</v>
      </c>
      <c r="N100">
        <f ca="1"/>
        <v>5</v>
      </c>
      <c r="O100">
        <f ca="1"/>
        <v>0</v>
      </c>
      <c r="P100" t="str">
        <f ca="1"/>
        <v>Z</v>
      </c>
      <c r="Q100" t="str">
        <f ca="1"/>
        <v>c</v>
      </c>
      <c r="R100" t="str">
        <f ca="1"/>
        <v>n</v>
      </c>
      <c r="S100" t="str">
        <f ca="1"/>
        <v>a</v>
      </c>
      <c r="T100" t="str">
        <f ca="1"/>
        <v>s</v>
      </c>
      <c r="U100">
        <f ca="1"/>
        <v>7</v>
      </c>
      <c r="V100">
        <f ca="1"/>
        <v>0</v>
      </c>
    </row>
    <row r="101" spans="5:22" x14ac:dyDescent="0.2">
      <c r="E101">
        <v>100</v>
      </c>
      <c r="F101">
        <f ca="1"/>
        <v>0</v>
      </c>
      <c r="G101">
        <f ca="1"/>
        <v>1</v>
      </c>
      <c r="H101" t="str">
        <f ca="1"/>
        <v>Ava White</v>
      </c>
      <c r="I101" t="str">
        <f ca="1"/>
        <v>vWt14@gmail.com</v>
      </c>
      <c r="J101" t="str">
        <f ca="1"/>
        <v>Hsoaj84%</v>
      </c>
      <c r="N101">
        <f ca="1"/>
        <v>5</v>
      </c>
      <c r="O101">
        <f ca="1"/>
        <v>1</v>
      </c>
      <c r="P101" t="str">
        <f ca="1"/>
        <v>H</v>
      </c>
      <c r="Q101" t="str">
        <f ca="1"/>
        <v>s</v>
      </c>
      <c r="R101" t="str">
        <f ca="1"/>
        <v>o</v>
      </c>
      <c r="S101" t="str">
        <f ca="1"/>
        <v>a</v>
      </c>
      <c r="T101" t="str">
        <f ca="1"/>
        <v>j</v>
      </c>
      <c r="U101">
        <f ca="1"/>
        <v>8</v>
      </c>
      <c r="V101">
        <f ca="1"/>
        <v>4</v>
      </c>
    </row>
    <row r="102" spans="5:22" x14ac:dyDescent="0.2">
      <c r="E102">
        <v>101</v>
      </c>
      <c r="F102">
        <f ca="1"/>
        <v>0</v>
      </c>
      <c r="G102">
        <f ca="1"/>
        <v>1</v>
      </c>
      <c r="H102" t="str">
        <f ca="1"/>
        <v>Oren Katz</v>
      </c>
      <c r="I102" t="str">
        <f ca="1"/>
        <v>rnKtz98@gmail.com</v>
      </c>
      <c r="J102" t="str">
        <f ca="1"/>
        <v>Ldh+f587</v>
      </c>
      <c r="N102">
        <f ca="1"/>
        <v>4</v>
      </c>
      <c r="O102">
        <f ca="1"/>
        <v>0</v>
      </c>
      <c r="P102" t="str">
        <f ca="1"/>
        <v>L</v>
      </c>
      <c r="Q102" t="str">
        <f ca="1"/>
        <v>d</v>
      </c>
      <c r="R102" t="str">
        <f ca="1"/>
        <v>h</v>
      </c>
      <c r="S102" t="str">
        <f ca="1"/>
        <v>f</v>
      </c>
      <c r="T102">
        <f ca="1"/>
        <v>5</v>
      </c>
      <c r="U102">
        <f ca="1"/>
        <v>8</v>
      </c>
      <c r="V102">
        <f ca="1"/>
        <v>7</v>
      </c>
    </row>
    <row r="103" spans="5:22" x14ac:dyDescent="0.2">
      <c r="E103">
        <v>102</v>
      </c>
      <c r="F103">
        <f ca="1"/>
        <v>0</v>
      </c>
      <c r="G103">
        <f ca="1"/>
        <v>1</v>
      </c>
      <c r="H103" t="str">
        <f ca="1"/>
        <v>Alexander Williams</v>
      </c>
      <c r="I103" t="str">
        <f ca="1"/>
        <v>lxndrWllms47@gmail.com</v>
      </c>
      <c r="J103" t="str">
        <f ca="1"/>
        <v>Yvp%z694</v>
      </c>
      <c r="N103">
        <f ca="1"/>
        <v>4</v>
      </c>
      <c r="O103">
        <f ca="1"/>
        <v>0</v>
      </c>
      <c r="P103" t="str">
        <f ca="1"/>
        <v>Y</v>
      </c>
      <c r="Q103" t="str">
        <f ca="1"/>
        <v>v</v>
      </c>
      <c r="R103" t="str">
        <f ca="1"/>
        <v>p</v>
      </c>
      <c r="S103" t="str">
        <f ca="1"/>
        <v>z</v>
      </c>
      <c r="T103">
        <f ca="1"/>
        <v>6</v>
      </c>
      <c r="U103">
        <f ca="1"/>
        <v>9</v>
      </c>
      <c r="V103">
        <f ca="1"/>
        <v>4</v>
      </c>
    </row>
    <row r="104" spans="5:22" x14ac:dyDescent="0.2">
      <c r="E104">
        <v>103</v>
      </c>
      <c r="F104">
        <f ca="1"/>
        <v>0</v>
      </c>
      <c r="G104">
        <f ca="1"/>
        <v>1</v>
      </c>
      <c r="H104" t="str">
        <f ca="1"/>
        <v>Ofri Ramirez</v>
      </c>
      <c r="I104" t="str">
        <f ca="1"/>
        <v>frRmrz67@gmail.com</v>
      </c>
      <c r="J104" t="str">
        <f ca="1"/>
        <v>Upr*7498</v>
      </c>
      <c r="N104">
        <f ca="1"/>
        <v>3</v>
      </c>
      <c r="O104">
        <f ca="1"/>
        <v>0</v>
      </c>
      <c r="P104" t="str">
        <f ca="1"/>
        <v>U</v>
      </c>
      <c r="Q104" t="str">
        <f ca="1"/>
        <v>p</v>
      </c>
      <c r="R104" t="str">
        <f ca="1"/>
        <v>r</v>
      </c>
      <c r="S104">
        <f ca="1"/>
        <v>7</v>
      </c>
      <c r="T104">
        <f ca="1"/>
        <v>4</v>
      </c>
      <c r="U104">
        <f ca="1"/>
        <v>9</v>
      </c>
      <c r="V104">
        <f ca="1"/>
        <v>8</v>
      </c>
    </row>
    <row r="105" spans="5:22" x14ac:dyDescent="0.2">
      <c r="E105">
        <v>104</v>
      </c>
      <c r="F105">
        <f ca="1"/>
        <v>0</v>
      </c>
      <c r="G105">
        <f ca="1"/>
        <v>1</v>
      </c>
      <c r="H105" t="str">
        <f ca="1"/>
        <v>Aiden Geva</v>
      </c>
      <c r="I105" t="str">
        <f ca="1"/>
        <v>dnGv69@gmail.com</v>
      </c>
      <c r="J105" t="str">
        <f ca="1"/>
        <v>Oas#qx28</v>
      </c>
      <c r="N105">
        <f ca="1"/>
        <v>5</v>
      </c>
      <c r="O105">
        <f ca="1"/>
        <v>0</v>
      </c>
      <c r="P105" t="str">
        <f ca="1"/>
        <v>O</v>
      </c>
      <c r="Q105" t="str">
        <f ca="1"/>
        <v>a</v>
      </c>
      <c r="R105" t="str">
        <f ca="1"/>
        <v>s</v>
      </c>
      <c r="S105" t="str">
        <f ca="1"/>
        <v>q</v>
      </c>
      <c r="T105" t="str">
        <f ca="1"/>
        <v>x</v>
      </c>
      <c r="U105">
        <f ca="1"/>
        <v>2</v>
      </c>
      <c r="V105">
        <f ca="1"/>
        <v>8</v>
      </c>
    </row>
    <row r="106" spans="5:22" x14ac:dyDescent="0.2">
      <c r="E106">
        <v>105</v>
      </c>
      <c r="F106">
        <f ca="1"/>
        <v>0</v>
      </c>
      <c r="G106">
        <f ca="1"/>
        <v>0</v>
      </c>
      <c r="H106" t="str">
        <f ca="1"/>
        <v>Dror Thomas</v>
      </c>
      <c r="I106" t="str">
        <f ca="1"/>
        <v/>
      </c>
      <c r="J106" t="str">
        <f ca="1"/>
        <v/>
      </c>
      <c r="N106" t="str">
        <f ca="1"/>
        <v/>
      </c>
      <c r="O106" t="str">
        <f ca="1"/>
        <v/>
      </c>
      <c r="P106" t="str">
        <f ca="1"/>
        <v/>
      </c>
      <c r="Q106" t="str">
        <f ca="1"/>
        <v/>
      </c>
      <c r="R106" t="str">
        <f ca="1"/>
        <v/>
      </c>
      <c r="S106" t="str">
        <f ca="1"/>
        <v/>
      </c>
      <c r="T106" t="str">
        <f ca="1"/>
        <v/>
      </c>
      <c r="U106" t="str">
        <f ca="1"/>
        <v/>
      </c>
      <c r="V106" t="str">
        <f ca="1"/>
        <v/>
      </c>
    </row>
    <row r="107" spans="5:22" x14ac:dyDescent="0.2">
      <c r="E107">
        <v>106</v>
      </c>
      <c r="F107">
        <f ca="1"/>
        <v>0</v>
      </c>
      <c r="G107">
        <f ca="1"/>
        <v>1</v>
      </c>
      <c r="H107" t="str">
        <f ca="1"/>
        <v>Julie Weizman</v>
      </c>
      <c r="I107" t="str">
        <f ca="1"/>
        <v>JlWzmn62@gmail.com</v>
      </c>
      <c r="J107" t="str">
        <f ca="1"/>
        <v>Kxn*7684</v>
      </c>
      <c r="N107">
        <f ca="1"/>
        <v>3</v>
      </c>
      <c r="O107">
        <f ca="1"/>
        <v>0</v>
      </c>
      <c r="P107" t="str">
        <f ca="1"/>
        <v>K</v>
      </c>
      <c r="Q107" t="str">
        <f ca="1"/>
        <v>x</v>
      </c>
      <c r="R107" t="str">
        <f ca="1"/>
        <v>n</v>
      </c>
      <c r="S107">
        <f ca="1"/>
        <v>7</v>
      </c>
      <c r="T107">
        <f ca="1"/>
        <v>6</v>
      </c>
      <c r="U107">
        <f ca="1"/>
        <v>8</v>
      </c>
      <c r="V107">
        <f ca="1"/>
        <v>4</v>
      </c>
    </row>
    <row r="108" spans="5:22" x14ac:dyDescent="0.2">
      <c r="E108">
        <v>107</v>
      </c>
      <c r="F108">
        <f ca="1"/>
        <v>1</v>
      </c>
      <c r="G108">
        <f ca="1"/>
        <v>0</v>
      </c>
      <c r="H108" t="str">
        <f ca="1"/>
        <v>Amelia Malca Garcia</v>
      </c>
      <c r="I108" t="str">
        <f ca="1"/>
        <v/>
      </c>
      <c r="J108" t="str">
        <f ca="1"/>
        <v/>
      </c>
      <c r="N108" t="str">
        <f ca="1"/>
        <v/>
      </c>
      <c r="O108" t="str">
        <f ca="1"/>
        <v/>
      </c>
      <c r="P108" t="str">
        <f ca="1"/>
        <v/>
      </c>
      <c r="Q108" t="str">
        <f ca="1"/>
        <v/>
      </c>
      <c r="R108" t="str">
        <f ca="1"/>
        <v/>
      </c>
      <c r="S108" t="str">
        <f ca="1"/>
        <v/>
      </c>
      <c r="T108" t="str">
        <f ca="1"/>
        <v/>
      </c>
      <c r="U108" t="str">
        <f ca="1"/>
        <v/>
      </c>
      <c r="V108" t="str">
        <f ca="1"/>
        <v/>
      </c>
    </row>
    <row r="109" spans="5:22" x14ac:dyDescent="0.2">
      <c r="E109">
        <v>108</v>
      </c>
      <c r="F109">
        <f ca="1"/>
        <v>0</v>
      </c>
      <c r="G109">
        <f ca="1"/>
        <v>0</v>
      </c>
      <c r="H109" t="str">
        <f ca="1"/>
        <v>Ofri Katz</v>
      </c>
      <c r="I109" t="str">
        <f ca="1"/>
        <v/>
      </c>
      <c r="J109" t="str">
        <f ca="1"/>
        <v/>
      </c>
      <c r="N109" t="str">
        <f ca="1"/>
        <v/>
      </c>
      <c r="O109" t="str">
        <f ca="1"/>
        <v/>
      </c>
      <c r="P109" t="str">
        <f ca="1"/>
        <v/>
      </c>
      <c r="Q109" t="str">
        <f ca="1"/>
        <v/>
      </c>
      <c r="R109" t="str">
        <f ca="1"/>
        <v/>
      </c>
      <c r="S109" t="str">
        <f ca="1"/>
        <v/>
      </c>
      <c r="T109" t="str">
        <f ca="1"/>
        <v/>
      </c>
      <c r="U109" t="str">
        <f ca="1"/>
        <v/>
      </c>
      <c r="V109" t="str">
        <f ca="1"/>
        <v/>
      </c>
    </row>
    <row r="110" spans="5:22" x14ac:dyDescent="0.2">
      <c r="E110">
        <v>109</v>
      </c>
      <c r="F110">
        <f ca="1"/>
        <v>0</v>
      </c>
      <c r="G110">
        <f ca="1"/>
        <v>1</v>
      </c>
      <c r="H110" t="str">
        <f ca="1"/>
        <v>James Danilov</v>
      </c>
      <c r="I110" t="str">
        <f ca="1"/>
        <v>JmsDnlv07@gmail.com</v>
      </c>
      <c r="J110" t="str">
        <f ca="1"/>
        <v>Gso@p897</v>
      </c>
      <c r="N110">
        <f ca="1"/>
        <v>4</v>
      </c>
      <c r="O110">
        <f ca="1"/>
        <v>0</v>
      </c>
      <c r="P110" t="str">
        <f ca="1"/>
        <v>G</v>
      </c>
      <c r="Q110" t="str">
        <f ca="1"/>
        <v>s</v>
      </c>
      <c r="R110" t="str">
        <f ca="1"/>
        <v>o</v>
      </c>
      <c r="S110" t="str">
        <f ca="1"/>
        <v>p</v>
      </c>
      <c r="T110">
        <f ca="1"/>
        <v>8</v>
      </c>
      <c r="U110">
        <f ca="1"/>
        <v>9</v>
      </c>
      <c r="V110">
        <f ca="1"/>
        <v>7</v>
      </c>
    </row>
    <row r="111" spans="5:22" x14ac:dyDescent="0.2">
      <c r="E111">
        <v>110</v>
      </c>
      <c r="F111">
        <f ca="1"/>
        <v>1</v>
      </c>
      <c r="G111">
        <f ca="1"/>
        <v>0</v>
      </c>
      <c r="H111" t="str">
        <f ca="1"/>
        <v>Olivia John Weizman</v>
      </c>
      <c r="I111" t="str">
        <f ca="1"/>
        <v/>
      </c>
      <c r="J111" t="str">
        <f ca="1"/>
        <v/>
      </c>
      <c r="N111" t="str">
        <f ca="1"/>
        <v/>
      </c>
      <c r="O111" t="str">
        <f ca="1"/>
        <v/>
      </c>
      <c r="P111" t="str">
        <f ca="1"/>
        <v/>
      </c>
      <c r="Q111" t="str">
        <f ca="1"/>
        <v/>
      </c>
      <c r="R111" t="str">
        <f ca="1"/>
        <v/>
      </c>
      <c r="S111" t="str">
        <f ca="1"/>
        <v/>
      </c>
      <c r="T111" t="str">
        <f ca="1"/>
        <v/>
      </c>
      <c r="U111" t="str">
        <f ca="1"/>
        <v/>
      </c>
      <c r="V111" t="str">
        <f ca="1"/>
        <v/>
      </c>
    </row>
    <row r="112" spans="5:22" x14ac:dyDescent="0.2">
      <c r="E112">
        <v>111</v>
      </c>
      <c r="F112">
        <f ca="1"/>
        <v>0</v>
      </c>
      <c r="G112">
        <f ca="1"/>
        <v>1</v>
      </c>
      <c r="H112" t="str">
        <f ca="1"/>
        <v>Sofia Gonzalez</v>
      </c>
      <c r="I112" t="str">
        <f ca="1"/>
        <v>SfGnzlz83@gmail.com</v>
      </c>
      <c r="J112" t="str">
        <f ca="1"/>
        <v>Octzy99&amp;</v>
      </c>
      <c r="N112">
        <f ca="1"/>
        <v>5</v>
      </c>
      <c r="O112">
        <f ca="1"/>
        <v>1</v>
      </c>
      <c r="P112" t="str">
        <f ca="1"/>
        <v>O</v>
      </c>
      <c r="Q112" t="str">
        <f ca="1"/>
        <v>c</v>
      </c>
      <c r="R112" t="str">
        <f ca="1"/>
        <v>t</v>
      </c>
      <c r="S112" t="str">
        <f ca="1"/>
        <v>z</v>
      </c>
      <c r="T112" t="str">
        <f ca="1"/>
        <v>y</v>
      </c>
      <c r="U112">
        <f ca="1"/>
        <v>9</v>
      </c>
      <c r="V112">
        <f ca="1"/>
        <v>9</v>
      </c>
    </row>
    <row r="113" spans="5:22" x14ac:dyDescent="0.2">
      <c r="E113">
        <v>112</v>
      </c>
      <c r="F113">
        <f ca="1"/>
        <v>1</v>
      </c>
      <c r="G113">
        <f ca="1"/>
        <v>0</v>
      </c>
      <c r="H113" t="str">
        <f ca="1"/>
        <v>Liam Ann Lee</v>
      </c>
      <c r="I113" t="str">
        <f ca="1"/>
        <v/>
      </c>
      <c r="J113" t="str">
        <f ca="1"/>
        <v/>
      </c>
      <c r="N113" t="str">
        <f ca="1"/>
        <v/>
      </c>
      <c r="O113" t="str">
        <f ca="1"/>
        <v/>
      </c>
      <c r="P113" t="str">
        <f ca="1"/>
        <v/>
      </c>
      <c r="Q113" t="str">
        <f ca="1"/>
        <v/>
      </c>
      <c r="R113" t="str">
        <f ca="1"/>
        <v/>
      </c>
      <c r="S113" t="str">
        <f ca="1"/>
        <v/>
      </c>
      <c r="T113" t="str">
        <f ca="1"/>
        <v/>
      </c>
      <c r="U113" t="str">
        <f ca="1"/>
        <v/>
      </c>
      <c r="V113" t="str">
        <f ca="1"/>
        <v/>
      </c>
    </row>
    <row r="114" spans="5:22" x14ac:dyDescent="0.2">
      <c r="E114">
        <v>113</v>
      </c>
      <c r="F114">
        <f ca="1"/>
        <v>0</v>
      </c>
      <c r="G114">
        <f ca="1"/>
        <v>1</v>
      </c>
      <c r="H114" t="str">
        <f ca="1"/>
        <v>Sofia Smith</v>
      </c>
      <c r="I114" t="str">
        <f ca="1"/>
        <v>SfSmt77@gmail.com</v>
      </c>
      <c r="J114" t="str">
        <f ca="1"/>
        <v>Tcz0335?</v>
      </c>
      <c r="N114">
        <f ca="1"/>
        <v>3</v>
      </c>
      <c r="O114">
        <f ca="1"/>
        <v>1</v>
      </c>
      <c r="P114" t="str">
        <f ca="1"/>
        <v>T</v>
      </c>
      <c r="Q114" t="str">
        <f ca="1"/>
        <v>c</v>
      </c>
      <c r="R114" t="str">
        <f ca="1"/>
        <v>z</v>
      </c>
      <c r="S114">
        <f ca="1"/>
        <v>0</v>
      </c>
      <c r="T114">
        <f ca="1"/>
        <v>3</v>
      </c>
      <c r="U114">
        <f ca="1"/>
        <v>3</v>
      </c>
      <c r="V114">
        <f ca="1"/>
        <v>5</v>
      </c>
    </row>
    <row r="115" spans="5:22" x14ac:dyDescent="0.2">
      <c r="E115">
        <v>114</v>
      </c>
      <c r="F115">
        <f ca="1"/>
        <v>0</v>
      </c>
      <c r="G115">
        <f ca="1"/>
        <v>1</v>
      </c>
      <c r="H115" t="str">
        <f ca="1"/>
        <v>Amelia Mizrahi</v>
      </c>
      <c r="I115" t="str">
        <f ca="1"/>
        <v>mlMzr26@gmail.com</v>
      </c>
      <c r="J115" t="str">
        <f ca="1"/>
        <v>Fyia511+</v>
      </c>
      <c r="N115">
        <f ca="1"/>
        <v>4</v>
      </c>
      <c r="O115">
        <f ca="1"/>
        <v>1</v>
      </c>
      <c r="P115" t="str">
        <f ca="1"/>
        <v>F</v>
      </c>
      <c r="Q115" t="str">
        <f ca="1"/>
        <v>y</v>
      </c>
      <c r="R115" t="str">
        <f ca="1"/>
        <v>i</v>
      </c>
      <c r="S115" t="str">
        <f ca="1"/>
        <v>a</v>
      </c>
      <c r="T115">
        <f ca="1"/>
        <v>5</v>
      </c>
      <c r="U115">
        <f ca="1"/>
        <v>1</v>
      </c>
      <c r="V115">
        <f ca="1"/>
        <v>1</v>
      </c>
    </row>
    <row r="116" spans="5:22" x14ac:dyDescent="0.2">
      <c r="E116">
        <v>115</v>
      </c>
      <c r="F116">
        <f ca="1"/>
        <v>0</v>
      </c>
      <c r="G116">
        <f ca="1"/>
        <v>1</v>
      </c>
      <c r="H116" t="str">
        <f ca="1"/>
        <v>Michael Lee</v>
      </c>
      <c r="I116" t="str">
        <f ca="1"/>
        <v>MclL64@gmail.com</v>
      </c>
      <c r="J116" t="str">
        <f ca="1"/>
        <v>Yoy&amp;b229</v>
      </c>
      <c r="N116">
        <f ca="1"/>
        <v>4</v>
      </c>
      <c r="O116">
        <f ca="1"/>
        <v>0</v>
      </c>
      <c r="P116" t="str">
        <f ca="1"/>
        <v>Y</v>
      </c>
      <c r="Q116" t="str">
        <f ca="1"/>
        <v>o</v>
      </c>
      <c r="R116" t="str">
        <f ca="1"/>
        <v>y</v>
      </c>
      <c r="S116" t="str">
        <f ca="1"/>
        <v>b</v>
      </c>
      <c r="T116">
        <f ca="1"/>
        <v>2</v>
      </c>
      <c r="U116">
        <f ca="1"/>
        <v>2</v>
      </c>
      <c r="V116">
        <f ca="1"/>
        <v>9</v>
      </c>
    </row>
    <row r="117" spans="5:22" x14ac:dyDescent="0.2">
      <c r="E117">
        <v>116</v>
      </c>
      <c r="F117">
        <f ca="1"/>
        <v>0</v>
      </c>
      <c r="G117">
        <f ca="1"/>
        <v>1</v>
      </c>
      <c r="H117" t="str">
        <f ca="1"/>
        <v>Sophia Thompson</v>
      </c>
      <c r="I117" t="str">
        <f ca="1"/>
        <v>SpTmpsn44@gmail.com</v>
      </c>
      <c r="J117" t="str">
        <f ca="1"/>
        <v>Yaq?v900</v>
      </c>
      <c r="N117">
        <f ca="1"/>
        <v>4</v>
      </c>
      <c r="O117">
        <f ca="1"/>
        <v>0</v>
      </c>
      <c r="P117" t="str">
        <f ca="1"/>
        <v>Y</v>
      </c>
      <c r="Q117" t="str">
        <f ca="1"/>
        <v>a</v>
      </c>
      <c r="R117" t="str">
        <f ca="1"/>
        <v>q</v>
      </c>
      <c r="S117" t="str">
        <f ca="1"/>
        <v>v</v>
      </c>
      <c r="T117">
        <f ca="1"/>
        <v>9</v>
      </c>
      <c r="U117">
        <f ca="1"/>
        <v>0</v>
      </c>
      <c r="V117">
        <f ca="1"/>
        <v>0</v>
      </c>
    </row>
    <row r="118" spans="5:22" x14ac:dyDescent="0.2">
      <c r="E118">
        <v>117</v>
      </c>
      <c r="F118">
        <f ca="1"/>
        <v>0</v>
      </c>
      <c r="G118">
        <f ca="1"/>
        <v>0</v>
      </c>
      <c r="H118" t="str">
        <f ca="1"/>
        <v>Emma Geva</v>
      </c>
      <c r="I118" t="str">
        <f ca="1"/>
        <v/>
      </c>
      <c r="J118" t="str">
        <f ca="1"/>
        <v/>
      </c>
      <c r="N118" t="str">
        <f ca="1"/>
        <v/>
      </c>
      <c r="O118" t="str">
        <f ca="1"/>
        <v/>
      </c>
      <c r="P118" t="str">
        <f ca="1"/>
        <v/>
      </c>
      <c r="Q118" t="str">
        <f ca="1"/>
        <v/>
      </c>
      <c r="R118" t="str">
        <f ca="1"/>
        <v/>
      </c>
      <c r="S118" t="str">
        <f ca="1"/>
        <v/>
      </c>
      <c r="T118" t="str">
        <f ca="1"/>
        <v/>
      </c>
      <c r="U118" t="str">
        <f ca="1"/>
        <v/>
      </c>
      <c r="V118" t="str">
        <f ca="1"/>
        <v/>
      </c>
    </row>
    <row r="119" spans="5:22" x14ac:dyDescent="0.2">
      <c r="E119">
        <v>118</v>
      </c>
      <c r="F119">
        <f ca="1"/>
        <v>0</v>
      </c>
      <c r="G119">
        <f ca="1"/>
        <v>1</v>
      </c>
      <c r="H119" t="str">
        <f ca="1"/>
        <v>Avery Mizrahi</v>
      </c>
      <c r="I119" t="str">
        <f ca="1"/>
        <v>vryMzr73@gmail.com</v>
      </c>
      <c r="J119" t="str">
        <f ca="1"/>
        <v>Zdm%q631</v>
      </c>
      <c r="N119">
        <f ca="1"/>
        <v>4</v>
      </c>
      <c r="O119">
        <f ca="1"/>
        <v>0</v>
      </c>
      <c r="P119" t="str">
        <f ca="1"/>
        <v>Z</v>
      </c>
      <c r="Q119" t="str">
        <f ca="1"/>
        <v>d</v>
      </c>
      <c r="R119" t="str">
        <f ca="1"/>
        <v>m</v>
      </c>
      <c r="S119" t="str">
        <f ca="1"/>
        <v>q</v>
      </c>
      <c r="T119">
        <f ca="1"/>
        <v>6</v>
      </c>
      <c r="U119">
        <f ca="1"/>
        <v>3</v>
      </c>
      <c r="V119">
        <f ca="1"/>
        <v>1</v>
      </c>
    </row>
    <row r="120" spans="5:22" x14ac:dyDescent="0.2">
      <c r="E120">
        <v>119</v>
      </c>
      <c r="F120">
        <f ca="1"/>
        <v>0</v>
      </c>
      <c r="G120">
        <f ca="1"/>
        <v>0</v>
      </c>
      <c r="H120" t="str">
        <f ca="1"/>
        <v>Mia Mizrahi</v>
      </c>
      <c r="I120" t="str">
        <f ca="1"/>
        <v/>
      </c>
      <c r="J120" t="str">
        <f ca="1"/>
        <v/>
      </c>
      <c r="N120" t="str">
        <f ca="1"/>
        <v/>
      </c>
      <c r="O120" t="str">
        <f ca="1"/>
        <v/>
      </c>
      <c r="P120" t="str">
        <f ca="1"/>
        <v/>
      </c>
      <c r="Q120" t="str">
        <f ca="1"/>
        <v/>
      </c>
      <c r="R120" t="str">
        <f ca="1"/>
        <v/>
      </c>
      <c r="S120" t="str">
        <f ca="1"/>
        <v/>
      </c>
      <c r="T120" t="str">
        <f ca="1"/>
        <v/>
      </c>
      <c r="U120" t="str">
        <f ca="1"/>
        <v/>
      </c>
      <c r="V120" t="str">
        <f ca="1"/>
        <v/>
      </c>
    </row>
    <row r="121" spans="5:22" x14ac:dyDescent="0.2">
      <c r="E121">
        <v>120</v>
      </c>
      <c r="F121">
        <f ca="1"/>
        <v>0</v>
      </c>
      <c r="G121">
        <f ca="1"/>
        <v>1</v>
      </c>
      <c r="H121" t="str">
        <f ca="1"/>
        <v>Ori Rodriguez</v>
      </c>
      <c r="I121" t="str">
        <f ca="1"/>
        <v>rRdrgz45@gmail.com</v>
      </c>
      <c r="J121" t="str">
        <f ca="1"/>
        <v>Nfa8520@</v>
      </c>
      <c r="N121">
        <f ca="1"/>
        <v>3</v>
      </c>
      <c r="O121">
        <f ca="1"/>
        <v>1</v>
      </c>
      <c r="P121" t="str">
        <f ca="1"/>
        <v>N</v>
      </c>
      <c r="Q121" t="str">
        <f ca="1"/>
        <v>f</v>
      </c>
      <c r="R121" t="str">
        <f ca="1"/>
        <v>a</v>
      </c>
      <c r="S121">
        <f ca="1"/>
        <v>8</v>
      </c>
      <c r="T121">
        <f ca="1"/>
        <v>5</v>
      </c>
      <c r="U121">
        <f ca="1"/>
        <v>2</v>
      </c>
      <c r="V121">
        <f ca="1"/>
        <v>0</v>
      </c>
    </row>
    <row r="122" spans="5:22" x14ac:dyDescent="0.2">
      <c r="E122">
        <v>121</v>
      </c>
      <c r="F122">
        <f ca="1"/>
        <v>1</v>
      </c>
      <c r="G122">
        <f ca="1"/>
        <v>1</v>
      </c>
      <c r="H122" t="str">
        <f ca="1"/>
        <v>Sophia Ann Vigdorovitch</v>
      </c>
      <c r="I122" t="str">
        <f ca="1"/>
        <v>SpnnVgdrvtc05@gmail.com</v>
      </c>
      <c r="J122" t="str">
        <f ca="1"/>
        <v>Wun+u268</v>
      </c>
      <c r="N122">
        <f ca="1"/>
        <v>4</v>
      </c>
      <c r="O122">
        <f ca="1"/>
        <v>0</v>
      </c>
      <c r="P122" t="str">
        <f ca="1"/>
        <v>W</v>
      </c>
      <c r="Q122" t="str">
        <f ca="1"/>
        <v>u</v>
      </c>
      <c r="R122" t="str">
        <f ca="1"/>
        <v>n</v>
      </c>
      <c r="S122" t="str">
        <f ca="1"/>
        <v>u</v>
      </c>
      <c r="T122">
        <f ca="1"/>
        <v>2</v>
      </c>
      <c r="U122">
        <f ca="1"/>
        <v>6</v>
      </c>
      <c r="V122">
        <f ca="1"/>
        <v>8</v>
      </c>
    </row>
    <row r="123" spans="5:22" x14ac:dyDescent="0.2">
      <c r="E123">
        <v>122</v>
      </c>
      <c r="F123">
        <f ca="1"/>
        <v>0</v>
      </c>
      <c r="G123">
        <f ca="1"/>
        <v>0</v>
      </c>
      <c r="H123" t="str">
        <f ca="1"/>
        <v>Avery Danilov</v>
      </c>
      <c r="I123" t="str">
        <f ca="1"/>
        <v/>
      </c>
      <c r="J123" t="str">
        <f ca="1"/>
        <v/>
      </c>
      <c r="N123" t="str">
        <f ca="1"/>
        <v/>
      </c>
      <c r="O123" t="str">
        <f ca="1"/>
        <v/>
      </c>
      <c r="P123" t="str">
        <f ca="1"/>
        <v/>
      </c>
      <c r="Q123" t="str">
        <f ca="1"/>
        <v/>
      </c>
      <c r="R123" t="str">
        <f ca="1"/>
        <v/>
      </c>
      <c r="S123" t="str">
        <f ca="1"/>
        <v/>
      </c>
      <c r="T123" t="str">
        <f ca="1"/>
        <v/>
      </c>
      <c r="U123" t="str">
        <f ca="1"/>
        <v/>
      </c>
      <c r="V123" t="str">
        <f ca="1"/>
        <v/>
      </c>
    </row>
    <row r="124" spans="5:22" x14ac:dyDescent="0.2">
      <c r="E124">
        <v>123</v>
      </c>
      <c r="F124">
        <f ca="1"/>
        <v>1</v>
      </c>
      <c r="G124">
        <f ca="1"/>
        <v>1</v>
      </c>
      <c r="H124" t="str">
        <f ca="1"/>
        <v>Dror Marie Taylor</v>
      </c>
      <c r="I124" t="str">
        <f ca="1"/>
        <v>DrrMrTylr86@gmail.com</v>
      </c>
      <c r="J124" t="str">
        <f ca="1"/>
        <v>Nmg&amp;n160</v>
      </c>
      <c r="N124">
        <f ca="1"/>
        <v>4</v>
      </c>
      <c r="O124">
        <f ca="1"/>
        <v>0</v>
      </c>
      <c r="P124" t="str">
        <f ca="1"/>
        <v>N</v>
      </c>
      <c r="Q124" t="str">
        <f ca="1"/>
        <v>m</v>
      </c>
      <c r="R124" t="str">
        <f ca="1"/>
        <v>g</v>
      </c>
      <c r="S124" t="str">
        <f ca="1"/>
        <v>n</v>
      </c>
      <c r="T124">
        <f ca="1"/>
        <v>1</v>
      </c>
      <c r="U124">
        <f ca="1"/>
        <v>6</v>
      </c>
      <c r="V124">
        <f ca="1"/>
        <v>0</v>
      </c>
    </row>
    <row r="125" spans="5:22" x14ac:dyDescent="0.2">
      <c r="E125">
        <v>124</v>
      </c>
      <c r="F125">
        <f ca="1"/>
        <v>0</v>
      </c>
      <c r="G125">
        <f ca="1"/>
        <v>1</v>
      </c>
      <c r="H125" t="str">
        <f ca="1"/>
        <v>Logan Lopez</v>
      </c>
      <c r="I125" t="str">
        <f ca="1"/>
        <v>LgnLpz57@gmail.com</v>
      </c>
      <c r="J125" t="str">
        <f ca="1"/>
        <v>Yev+9226</v>
      </c>
      <c r="N125">
        <f ca="1"/>
        <v>3</v>
      </c>
      <c r="O125">
        <f ca="1"/>
        <v>0</v>
      </c>
      <c r="P125" t="str">
        <f ca="1"/>
        <v>Y</v>
      </c>
      <c r="Q125" t="str">
        <f ca="1"/>
        <v>e</v>
      </c>
      <c r="R125" t="str">
        <f ca="1"/>
        <v>v</v>
      </c>
      <c r="S125">
        <f ca="1"/>
        <v>9</v>
      </c>
      <c r="T125">
        <f ca="1"/>
        <v>2</v>
      </c>
      <c r="U125">
        <f ca="1"/>
        <v>2</v>
      </c>
      <c r="V125">
        <f ca="1"/>
        <v>6</v>
      </c>
    </row>
    <row r="126" spans="5:22" x14ac:dyDescent="0.2">
      <c r="E126">
        <v>125</v>
      </c>
      <c r="F126">
        <f ca="1"/>
        <v>0</v>
      </c>
      <c r="G126">
        <f ca="1"/>
        <v>1</v>
      </c>
      <c r="H126" t="str">
        <f ca="1"/>
        <v>Oren Levy</v>
      </c>
      <c r="I126" t="str">
        <f ca="1"/>
        <v>rnLvy12@gmail.com</v>
      </c>
      <c r="J126" t="str">
        <f ca="1"/>
        <v>Rkj+kl29</v>
      </c>
      <c r="N126">
        <f ca="1"/>
        <v>5</v>
      </c>
      <c r="O126">
        <f ca="1"/>
        <v>0</v>
      </c>
      <c r="P126" t="str">
        <f ca="1"/>
        <v>R</v>
      </c>
      <c r="Q126" t="str">
        <f ca="1"/>
        <v>k</v>
      </c>
      <c r="R126" t="str">
        <f ca="1"/>
        <v>j</v>
      </c>
      <c r="S126" t="str">
        <f ca="1"/>
        <v>k</v>
      </c>
      <c r="T126" t="str">
        <f ca="1"/>
        <v>l</v>
      </c>
      <c r="U126">
        <f ca="1"/>
        <v>2</v>
      </c>
      <c r="V126">
        <f ca="1"/>
        <v>9</v>
      </c>
    </row>
    <row r="127" spans="5:22" x14ac:dyDescent="0.2">
      <c r="E127">
        <v>126</v>
      </c>
      <c r="F127">
        <f ca="1"/>
        <v>0</v>
      </c>
      <c r="G127">
        <f ca="1"/>
        <v>0</v>
      </c>
      <c r="H127" t="str">
        <f ca="1"/>
        <v>Elijah Harris</v>
      </c>
      <c r="I127" t="str">
        <f ca="1"/>
        <v/>
      </c>
      <c r="J127" t="str">
        <f ca="1"/>
        <v/>
      </c>
      <c r="N127" t="str">
        <f ca="1"/>
        <v/>
      </c>
      <c r="O127" t="str">
        <f ca="1"/>
        <v/>
      </c>
      <c r="P127" t="str">
        <f ca="1"/>
        <v/>
      </c>
      <c r="Q127" t="str">
        <f ca="1"/>
        <v/>
      </c>
      <c r="R127" t="str">
        <f ca="1"/>
        <v/>
      </c>
      <c r="S127" t="str">
        <f ca="1"/>
        <v/>
      </c>
      <c r="T127" t="str">
        <f ca="1"/>
        <v/>
      </c>
      <c r="U127" t="str">
        <f ca="1"/>
        <v/>
      </c>
      <c r="V127" t="str">
        <f ca="1"/>
        <v/>
      </c>
    </row>
    <row r="128" spans="5:22" x14ac:dyDescent="0.2">
      <c r="E128">
        <v>127</v>
      </c>
      <c r="F128">
        <f ca="1"/>
        <v>0</v>
      </c>
      <c r="G128">
        <f ca="1"/>
        <v>1</v>
      </c>
      <c r="H128" t="str">
        <f ca="1"/>
        <v>Madison Anderson</v>
      </c>
      <c r="I128" t="str">
        <f ca="1"/>
        <v>Mdsnndrsn67@gmail.com</v>
      </c>
      <c r="J128" t="str">
        <f ca="1"/>
        <v>Yfj*r625</v>
      </c>
      <c r="N128">
        <f ca="1"/>
        <v>4</v>
      </c>
      <c r="O128">
        <f ca="1"/>
        <v>0</v>
      </c>
      <c r="P128" t="str">
        <f ca="1"/>
        <v>Y</v>
      </c>
      <c r="Q128" t="str">
        <f ca="1"/>
        <v>f</v>
      </c>
      <c r="R128" t="str">
        <f ca="1"/>
        <v>j</v>
      </c>
      <c r="S128" t="str">
        <f ca="1"/>
        <v>r</v>
      </c>
      <c r="T128">
        <f ca="1"/>
        <v>6</v>
      </c>
      <c r="U128">
        <f ca="1"/>
        <v>2</v>
      </c>
      <c r="V128">
        <f ca="1"/>
        <v>5</v>
      </c>
    </row>
    <row r="129" spans="5:22" x14ac:dyDescent="0.2">
      <c r="E129">
        <v>128</v>
      </c>
      <c r="F129">
        <f ca="1"/>
        <v>0</v>
      </c>
      <c r="G129">
        <f ca="1"/>
        <v>0</v>
      </c>
      <c r="H129" t="str">
        <f ca="1"/>
        <v>Avery Johnson</v>
      </c>
      <c r="I129" t="str">
        <f ca="1"/>
        <v/>
      </c>
      <c r="J129" t="str">
        <f ca="1"/>
        <v/>
      </c>
      <c r="N129" t="str">
        <f ca="1"/>
        <v/>
      </c>
      <c r="O129" t="str">
        <f ca="1"/>
        <v/>
      </c>
      <c r="P129" t="str">
        <f ca="1"/>
        <v/>
      </c>
      <c r="Q129" t="str">
        <f ca="1"/>
        <v/>
      </c>
      <c r="R129" t="str">
        <f ca="1"/>
        <v/>
      </c>
      <c r="S129" t="str">
        <f ca="1"/>
        <v/>
      </c>
      <c r="T129" t="str">
        <f ca="1"/>
        <v/>
      </c>
      <c r="U129" t="str">
        <f ca="1"/>
        <v/>
      </c>
      <c r="V129" t="str">
        <f ca="1"/>
        <v/>
      </c>
    </row>
    <row r="130" spans="5:22" x14ac:dyDescent="0.2">
      <c r="E130">
        <v>129</v>
      </c>
      <c r="F130">
        <f ca="1"/>
        <v>0</v>
      </c>
      <c r="G130">
        <f ca="1"/>
        <v>1</v>
      </c>
      <c r="H130" t="str">
        <f ca="1"/>
        <v>Avery Johnson</v>
      </c>
      <c r="I130" t="str">
        <f ca="1"/>
        <v>vryJnsn22@gmail.com</v>
      </c>
      <c r="J130" t="str">
        <f ca="1"/>
        <v>Ycd?wio6</v>
      </c>
      <c r="N130">
        <f ca="1"/>
        <v>6</v>
      </c>
      <c r="O130">
        <f ca="1"/>
        <v>0</v>
      </c>
      <c r="P130" t="str">
        <f ca="1"/>
        <v>Y</v>
      </c>
      <c r="Q130" t="str">
        <f ca="1"/>
        <v>c</v>
      </c>
      <c r="R130" t="str">
        <f ca="1"/>
        <v>d</v>
      </c>
      <c r="S130" t="str">
        <f ca="1"/>
        <v>w</v>
      </c>
      <c r="T130" t="str">
        <f ca="1"/>
        <v>i</v>
      </c>
      <c r="U130" t="str">
        <f ca="1"/>
        <v>o</v>
      </c>
      <c r="V130">
        <f ca="1"/>
        <v>6</v>
      </c>
    </row>
    <row r="131" spans="5:22" x14ac:dyDescent="0.2">
      <c r="E131">
        <v>130</v>
      </c>
      <c r="F131">
        <f ca="1"/>
        <v>0</v>
      </c>
      <c r="G131">
        <f ca="1"/>
        <v>0</v>
      </c>
      <c r="H131" t="str">
        <f ca="1"/>
        <v>Aiden Martin</v>
      </c>
      <c r="I131" t="str">
        <f ca="1"/>
        <v/>
      </c>
      <c r="J131" t="str">
        <f ca="1"/>
        <v/>
      </c>
      <c r="N131" t="str">
        <f ca="1"/>
        <v/>
      </c>
      <c r="O131" t="str">
        <f ca="1"/>
        <v/>
      </c>
      <c r="P131" t="str">
        <f ca="1"/>
        <v/>
      </c>
      <c r="Q131" t="str">
        <f ca="1"/>
        <v/>
      </c>
      <c r="R131" t="str">
        <f ca="1"/>
        <v/>
      </c>
      <c r="S131" t="str">
        <f ca="1"/>
        <v/>
      </c>
      <c r="T131" t="str">
        <f ca="1"/>
        <v/>
      </c>
      <c r="U131" t="str">
        <f ca="1"/>
        <v/>
      </c>
      <c r="V131" t="str">
        <f ca="1"/>
        <v/>
      </c>
    </row>
    <row r="132" spans="5:22" x14ac:dyDescent="0.2">
      <c r="E132">
        <v>131</v>
      </c>
      <c r="F132">
        <f ca="1"/>
        <v>0</v>
      </c>
      <c r="G132">
        <f ca="1"/>
        <v>1</v>
      </c>
      <c r="H132" t="str">
        <f ca="1"/>
        <v>Olivia Vigdorovitch</v>
      </c>
      <c r="I132" t="str">
        <f ca="1"/>
        <v>lvVgdrvtc01@gmail.com</v>
      </c>
      <c r="J132" t="str">
        <f ca="1"/>
        <v>Fdd2174$</v>
      </c>
      <c r="N132">
        <f ca="1"/>
        <v>3</v>
      </c>
      <c r="O132">
        <f ca="1"/>
        <v>1</v>
      </c>
      <c r="P132" t="str">
        <f ca="1"/>
        <v>F</v>
      </c>
      <c r="Q132" t="str">
        <f ca="1"/>
        <v>d</v>
      </c>
      <c r="R132" t="str">
        <f ca="1"/>
        <v>d</v>
      </c>
      <c r="S132">
        <f ca="1"/>
        <v>2</v>
      </c>
      <c r="T132">
        <f ca="1"/>
        <v>1</v>
      </c>
      <c r="U132">
        <f ca="1"/>
        <v>7</v>
      </c>
      <c r="V132">
        <f ca="1"/>
        <v>4</v>
      </c>
    </row>
    <row r="133" spans="5:22" x14ac:dyDescent="0.2">
      <c r="E133">
        <v>132</v>
      </c>
      <c r="F133">
        <f ca="1"/>
        <v>0</v>
      </c>
      <c r="G133">
        <f ca="1"/>
        <v>0</v>
      </c>
      <c r="H133" t="str">
        <f ca="1"/>
        <v>Ofek Lopez</v>
      </c>
      <c r="I133" t="str">
        <f ca="1"/>
        <v/>
      </c>
      <c r="J133" t="str">
        <f ca="1"/>
        <v/>
      </c>
      <c r="N133" t="str">
        <f ca="1"/>
        <v/>
      </c>
      <c r="O133" t="str">
        <f ca="1"/>
        <v/>
      </c>
      <c r="P133" t="str">
        <f ca="1"/>
        <v/>
      </c>
      <c r="Q133" t="str">
        <f ca="1"/>
        <v/>
      </c>
      <c r="R133" t="str">
        <f ca="1"/>
        <v/>
      </c>
      <c r="S133" t="str">
        <f ca="1"/>
        <v/>
      </c>
      <c r="T133" t="str">
        <f ca="1"/>
        <v/>
      </c>
      <c r="U133" t="str">
        <f ca="1"/>
        <v/>
      </c>
      <c r="V133" t="str">
        <f ca="1"/>
        <v/>
      </c>
    </row>
    <row r="134" spans="5:22" x14ac:dyDescent="0.2">
      <c r="E134">
        <v>133</v>
      </c>
      <c r="F134">
        <f ca="1"/>
        <v>0</v>
      </c>
      <c r="G134">
        <f ca="1"/>
        <v>0</v>
      </c>
      <c r="H134" t="str">
        <f ca="1"/>
        <v>Sophia Jones</v>
      </c>
      <c r="I134" t="str">
        <f ca="1"/>
        <v/>
      </c>
      <c r="J134" t="str">
        <f ca="1"/>
        <v/>
      </c>
      <c r="N134" t="str">
        <f ca="1"/>
        <v/>
      </c>
      <c r="O134" t="str">
        <f ca="1"/>
        <v/>
      </c>
      <c r="P134" t="str">
        <f ca="1"/>
        <v/>
      </c>
      <c r="Q134" t="str">
        <f ca="1"/>
        <v/>
      </c>
      <c r="R134" t="str">
        <f ca="1"/>
        <v/>
      </c>
      <c r="S134" t="str">
        <f ca="1"/>
        <v/>
      </c>
      <c r="T134" t="str">
        <f ca="1"/>
        <v/>
      </c>
      <c r="U134" t="str">
        <f ca="1"/>
        <v/>
      </c>
      <c r="V134" t="str">
        <f ca="1"/>
        <v/>
      </c>
    </row>
    <row r="135" spans="5:22" x14ac:dyDescent="0.2">
      <c r="E135">
        <v>134</v>
      </c>
      <c r="F135">
        <f ca="1"/>
        <v>0</v>
      </c>
      <c r="G135">
        <f ca="1"/>
        <v>0</v>
      </c>
      <c r="H135" t="str">
        <f ca="1"/>
        <v>Noah Lewis</v>
      </c>
      <c r="I135" t="str">
        <f ca="1"/>
        <v/>
      </c>
      <c r="J135" t="str">
        <f ca="1"/>
        <v/>
      </c>
      <c r="N135" t="str">
        <f ca="1"/>
        <v/>
      </c>
      <c r="O135" t="str">
        <f ca="1"/>
        <v/>
      </c>
      <c r="P135" t="str">
        <f ca="1"/>
        <v/>
      </c>
      <c r="Q135" t="str">
        <f ca="1"/>
        <v/>
      </c>
      <c r="R135" t="str">
        <f ca="1"/>
        <v/>
      </c>
      <c r="S135" t="str">
        <f ca="1"/>
        <v/>
      </c>
      <c r="T135" t="str">
        <f ca="1"/>
        <v/>
      </c>
      <c r="U135" t="str">
        <f ca="1"/>
        <v/>
      </c>
      <c r="V135" t="str">
        <f ca="1"/>
        <v/>
      </c>
    </row>
    <row r="136" spans="5:22" x14ac:dyDescent="0.2">
      <c r="E136">
        <v>135</v>
      </c>
      <c r="F136">
        <f ca="1"/>
        <v>0</v>
      </c>
      <c r="G136">
        <f ca="1"/>
        <v>0</v>
      </c>
      <c r="H136" t="str">
        <f ca="1"/>
        <v>Amelia Jackson</v>
      </c>
      <c r="I136" t="str">
        <f ca="1"/>
        <v/>
      </c>
      <c r="J136" t="str">
        <f ca="1"/>
        <v/>
      </c>
      <c r="N136" t="str">
        <f ca="1"/>
        <v/>
      </c>
      <c r="O136" t="str">
        <f ca="1"/>
        <v/>
      </c>
      <c r="P136" t="str">
        <f ca="1"/>
        <v/>
      </c>
      <c r="Q136" t="str">
        <f ca="1"/>
        <v/>
      </c>
      <c r="R136" t="str">
        <f ca="1"/>
        <v/>
      </c>
      <c r="S136" t="str">
        <f ca="1"/>
        <v/>
      </c>
      <c r="T136" t="str">
        <f ca="1"/>
        <v/>
      </c>
      <c r="U136" t="str">
        <f ca="1"/>
        <v/>
      </c>
      <c r="V136" t="str">
        <f ca="1"/>
        <v/>
      </c>
    </row>
    <row r="137" spans="5:22" x14ac:dyDescent="0.2">
      <c r="E137">
        <v>136</v>
      </c>
      <c r="F137">
        <f ca="1"/>
        <v>0</v>
      </c>
      <c r="G137">
        <f ca="1"/>
        <v>0</v>
      </c>
      <c r="H137" t="str">
        <f ca="1"/>
        <v>Ofri Jones</v>
      </c>
      <c r="I137" t="str">
        <f ca="1"/>
        <v/>
      </c>
      <c r="J137" t="str">
        <f ca="1"/>
        <v/>
      </c>
      <c r="N137" t="str">
        <f ca="1"/>
        <v/>
      </c>
      <c r="O137" t="str">
        <f ca="1"/>
        <v/>
      </c>
      <c r="P137" t="str">
        <f ca="1"/>
        <v/>
      </c>
      <c r="Q137" t="str">
        <f ca="1"/>
        <v/>
      </c>
      <c r="R137" t="str">
        <f ca="1"/>
        <v/>
      </c>
      <c r="S137" t="str">
        <f ca="1"/>
        <v/>
      </c>
      <c r="T137" t="str">
        <f ca="1"/>
        <v/>
      </c>
      <c r="U137" t="str">
        <f ca="1"/>
        <v/>
      </c>
      <c r="V137" t="str">
        <f ca="1"/>
        <v/>
      </c>
    </row>
    <row r="138" spans="5:22" x14ac:dyDescent="0.2">
      <c r="E138">
        <v>137</v>
      </c>
      <c r="F138">
        <f ca="1"/>
        <v>1</v>
      </c>
      <c r="G138">
        <f ca="1"/>
        <v>1</v>
      </c>
      <c r="H138" t="str">
        <f ca="1"/>
        <v>Sophia Charles Katz</v>
      </c>
      <c r="I138" t="str">
        <f ca="1"/>
        <v>SpCrlsKtz02@gmail.com</v>
      </c>
      <c r="J138" t="str">
        <f ca="1"/>
        <v>Ehkr907$</v>
      </c>
      <c r="N138">
        <f ca="1"/>
        <v>4</v>
      </c>
      <c r="O138">
        <f ca="1"/>
        <v>1</v>
      </c>
      <c r="P138" t="str">
        <f ca="1"/>
        <v>E</v>
      </c>
      <c r="Q138" t="str">
        <f ca="1"/>
        <v>h</v>
      </c>
      <c r="R138" t="str">
        <f ca="1"/>
        <v>k</v>
      </c>
      <c r="S138" t="str">
        <f ca="1"/>
        <v>r</v>
      </c>
      <c r="T138">
        <f ca="1"/>
        <v>9</v>
      </c>
      <c r="U138">
        <f ca="1"/>
        <v>0</v>
      </c>
      <c r="V138">
        <f ca="1"/>
        <v>7</v>
      </c>
    </row>
    <row r="139" spans="5:22" x14ac:dyDescent="0.2">
      <c r="E139">
        <v>138</v>
      </c>
      <c r="F139">
        <f ca="1"/>
        <v>0</v>
      </c>
      <c r="G139">
        <f ca="1"/>
        <v>1</v>
      </c>
      <c r="H139" t="str">
        <f ca="1"/>
        <v>Ethan Gonzalez</v>
      </c>
      <c r="I139" t="str">
        <f ca="1"/>
        <v>tnGnzlz33@gmail.com</v>
      </c>
      <c r="J139" t="str">
        <f ca="1"/>
        <v>Zcx+8408</v>
      </c>
      <c r="N139">
        <f ca="1"/>
        <v>3</v>
      </c>
      <c r="O139">
        <f ca="1"/>
        <v>0</v>
      </c>
      <c r="P139" t="str">
        <f ca="1"/>
        <v>Z</v>
      </c>
      <c r="Q139" t="str">
        <f ca="1"/>
        <v>c</v>
      </c>
      <c r="R139" t="str">
        <f ca="1"/>
        <v>x</v>
      </c>
      <c r="S139">
        <f ca="1"/>
        <v>8</v>
      </c>
      <c r="T139">
        <f ca="1"/>
        <v>4</v>
      </c>
      <c r="U139">
        <f ca="1"/>
        <v>0</v>
      </c>
      <c r="V139">
        <f ca="1"/>
        <v>8</v>
      </c>
    </row>
    <row r="140" spans="5:22" x14ac:dyDescent="0.2">
      <c r="E140">
        <v>139</v>
      </c>
      <c r="F140">
        <f ca="1"/>
        <v>0</v>
      </c>
      <c r="G140">
        <f ca="1"/>
        <v>1</v>
      </c>
      <c r="H140" t="str">
        <f ca="1"/>
        <v>Ofri Sanchez</v>
      </c>
      <c r="I140" t="str">
        <f ca="1"/>
        <v>frSncz09@gmail.com</v>
      </c>
      <c r="J140" t="str">
        <f ca="1"/>
        <v>Vwcj456?</v>
      </c>
      <c r="N140">
        <f ca="1"/>
        <v>4</v>
      </c>
      <c r="O140">
        <f ca="1"/>
        <v>1</v>
      </c>
      <c r="P140" t="str">
        <f ca="1"/>
        <v>V</v>
      </c>
      <c r="Q140" t="str">
        <f ca="1"/>
        <v>w</v>
      </c>
      <c r="R140" t="str">
        <f ca="1"/>
        <v>c</v>
      </c>
      <c r="S140" t="str">
        <f ca="1"/>
        <v>j</v>
      </c>
      <c r="T140">
        <f ca="1"/>
        <v>4</v>
      </c>
      <c r="U140">
        <f ca="1"/>
        <v>5</v>
      </c>
      <c r="V140">
        <f ca="1"/>
        <v>6</v>
      </c>
    </row>
    <row r="141" spans="5:22" x14ac:dyDescent="0.2">
      <c r="E141">
        <v>140</v>
      </c>
      <c r="F141">
        <f ca="1"/>
        <v>0</v>
      </c>
      <c r="G141">
        <f ca="1"/>
        <v>1</v>
      </c>
      <c r="H141" t="str">
        <f ca="1"/>
        <v>Abigail Cohen</v>
      </c>
      <c r="I141" t="str">
        <f ca="1"/>
        <v>bglCn72@gmail.com</v>
      </c>
      <c r="J141" t="str">
        <f ca="1"/>
        <v>Dau$r130</v>
      </c>
      <c r="N141">
        <f ca="1"/>
        <v>4</v>
      </c>
      <c r="O141">
        <f ca="1"/>
        <v>0</v>
      </c>
      <c r="P141" t="str">
        <f ca="1"/>
        <v>D</v>
      </c>
      <c r="Q141" t="str">
        <f ca="1"/>
        <v>a</v>
      </c>
      <c r="R141" t="str">
        <f ca="1"/>
        <v>u</v>
      </c>
      <c r="S141" t="str">
        <f ca="1"/>
        <v>r</v>
      </c>
      <c r="T141">
        <f ca="1"/>
        <v>1</v>
      </c>
      <c r="U141">
        <f ca="1"/>
        <v>3</v>
      </c>
      <c r="V141">
        <f ca="1"/>
        <v>0</v>
      </c>
    </row>
    <row r="142" spans="5:22" x14ac:dyDescent="0.2">
      <c r="E142">
        <v>141</v>
      </c>
      <c r="F142">
        <f ca="1"/>
        <v>0</v>
      </c>
      <c r="G142">
        <f ca="1"/>
        <v>0</v>
      </c>
      <c r="H142" t="str">
        <f ca="1"/>
        <v>Dor Harris</v>
      </c>
      <c r="I142" t="str">
        <f ca="1"/>
        <v/>
      </c>
      <c r="J142" t="str">
        <f ca="1"/>
        <v/>
      </c>
      <c r="N142" t="str">
        <f ca="1"/>
        <v/>
      </c>
      <c r="O142" t="str">
        <f ca="1"/>
        <v/>
      </c>
      <c r="P142" t="str">
        <f ca="1"/>
        <v/>
      </c>
      <c r="Q142" t="str">
        <f ca="1"/>
        <v/>
      </c>
      <c r="R142" t="str">
        <f ca="1"/>
        <v/>
      </c>
      <c r="S142" t="str">
        <f ca="1"/>
        <v/>
      </c>
      <c r="T142" t="str">
        <f ca="1"/>
        <v/>
      </c>
      <c r="U142" t="str">
        <f ca="1"/>
        <v/>
      </c>
      <c r="V142" t="str">
        <f ca="1"/>
        <v/>
      </c>
    </row>
    <row r="143" spans="5:22" x14ac:dyDescent="0.2">
      <c r="E143">
        <v>142</v>
      </c>
      <c r="F143">
        <f ca="1"/>
        <v>1</v>
      </c>
      <c r="G143">
        <f ca="1"/>
        <v>0</v>
      </c>
      <c r="H143" t="str">
        <f ca="1"/>
        <v>Jacob Lee Jones</v>
      </c>
      <c r="I143" t="str">
        <f ca="1"/>
        <v/>
      </c>
      <c r="J143" t="str">
        <f ca="1"/>
        <v/>
      </c>
      <c r="N143" t="str">
        <f ca="1"/>
        <v/>
      </c>
      <c r="O143" t="str">
        <f ca="1"/>
        <v/>
      </c>
      <c r="P143" t="str">
        <f ca="1"/>
        <v/>
      </c>
      <c r="Q143" t="str">
        <f ca="1"/>
        <v/>
      </c>
      <c r="R143" t="str">
        <f ca="1"/>
        <v/>
      </c>
      <c r="S143" t="str">
        <f ca="1"/>
        <v/>
      </c>
      <c r="T143" t="str">
        <f ca="1"/>
        <v/>
      </c>
      <c r="U143" t="str">
        <f ca="1"/>
        <v/>
      </c>
      <c r="V143" t="str">
        <f ca="1"/>
        <v/>
      </c>
    </row>
    <row r="144" spans="5:22" x14ac:dyDescent="0.2">
      <c r="E144">
        <v>143</v>
      </c>
      <c r="F144">
        <f ca="1"/>
        <v>0</v>
      </c>
      <c r="G144">
        <f ca="1"/>
        <v>0</v>
      </c>
      <c r="H144" t="str">
        <f ca="1"/>
        <v>James Sanchez</v>
      </c>
      <c r="I144" t="str">
        <f ca="1"/>
        <v/>
      </c>
      <c r="J144" t="str">
        <f ca="1"/>
        <v/>
      </c>
      <c r="N144" t="str">
        <f ca="1"/>
        <v/>
      </c>
      <c r="O144" t="str">
        <f ca="1"/>
        <v/>
      </c>
      <c r="P144" t="str">
        <f ca="1"/>
        <v/>
      </c>
      <c r="Q144" t="str">
        <f ca="1"/>
        <v/>
      </c>
      <c r="R144" t="str">
        <f ca="1"/>
        <v/>
      </c>
      <c r="S144" t="str">
        <f ca="1"/>
        <v/>
      </c>
      <c r="T144" t="str">
        <f ca="1"/>
        <v/>
      </c>
      <c r="U144" t="str">
        <f ca="1"/>
        <v/>
      </c>
      <c r="V144" t="str">
        <f ca="1"/>
        <v/>
      </c>
    </row>
    <row r="145" spans="5:22" x14ac:dyDescent="0.2">
      <c r="E145">
        <v>144</v>
      </c>
      <c r="F145">
        <f ca="1"/>
        <v>1</v>
      </c>
      <c r="G145">
        <f ca="1"/>
        <v>1</v>
      </c>
      <c r="H145" t="str">
        <f ca="1"/>
        <v>Sophia Lynn Vigdorovitch</v>
      </c>
      <c r="I145" t="str">
        <f ca="1"/>
        <v>SpLynnVgdrvtc65@gmail.com</v>
      </c>
      <c r="J145" t="str">
        <f ca="1"/>
        <v>Lrk@3489</v>
      </c>
      <c r="N145">
        <f ca="1"/>
        <v>3</v>
      </c>
      <c r="O145">
        <f ca="1"/>
        <v>0</v>
      </c>
      <c r="P145" t="str">
        <f ca="1"/>
        <v>L</v>
      </c>
      <c r="Q145" t="str">
        <f ca="1"/>
        <v>r</v>
      </c>
      <c r="R145" t="str">
        <f ca="1"/>
        <v>k</v>
      </c>
      <c r="S145">
        <f ca="1"/>
        <v>3</v>
      </c>
      <c r="T145">
        <f ca="1"/>
        <v>4</v>
      </c>
      <c r="U145">
        <f ca="1"/>
        <v>8</v>
      </c>
      <c r="V145">
        <f ca="1"/>
        <v>9</v>
      </c>
    </row>
    <row r="146" spans="5:22" x14ac:dyDescent="0.2">
      <c r="E146">
        <v>145</v>
      </c>
      <c r="F146">
        <f ca="1"/>
        <v>0</v>
      </c>
      <c r="G146">
        <f ca="1"/>
        <v>0</v>
      </c>
      <c r="H146" t="str">
        <f ca="1"/>
        <v>Madison Moore</v>
      </c>
      <c r="I146" t="str">
        <f ca="1"/>
        <v/>
      </c>
      <c r="J146" t="str">
        <f ca="1"/>
        <v/>
      </c>
      <c r="N146" t="str">
        <f ca="1"/>
        <v/>
      </c>
      <c r="O146" t="str">
        <f ca="1"/>
        <v/>
      </c>
      <c r="P146" t="str">
        <f ca="1"/>
        <v/>
      </c>
      <c r="Q146" t="str">
        <f ca="1"/>
        <v/>
      </c>
      <c r="R146" t="str">
        <f ca="1"/>
        <v/>
      </c>
      <c r="S146" t="str">
        <f ca="1"/>
        <v/>
      </c>
      <c r="T146" t="str">
        <f ca="1"/>
        <v/>
      </c>
      <c r="U146" t="str">
        <f ca="1"/>
        <v/>
      </c>
      <c r="V146" t="str">
        <f ca="1"/>
        <v/>
      </c>
    </row>
    <row r="147" spans="5:22" x14ac:dyDescent="0.2">
      <c r="E147">
        <v>146</v>
      </c>
      <c r="F147">
        <f ca="1"/>
        <v>1</v>
      </c>
      <c r="G147">
        <f ca="1"/>
        <v>0</v>
      </c>
      <c r="H147" t="str">
        <f ca="1"/>
        <v>Michael John Johnson</v>
      </c>
      <c r="I147" t="str">
        <f ca="1"/>
        <v/>
      </c>
      <c r="J147" t="str">
        <f ca="1"/>
        <v/>
      </c>
      <c r="N147" t="str">
        <f ca="1"/>
        <v/>
      </c>
      <c r="O147" t="str">
        <f ca="1"/>
        <v/>
      </c>
      <c r="P147" t="str">
        <f ca="1"/>
        <v/>
      </c>
      <c r="Q147" t="str">
        <f ca="1"/>
        <v/>
      </c>
      <c r="R147" t="str">
        <f ca="1"/>
        <v/>
      </c>
      <c r="S147" t="str">
        <f ca="1"/>
        <v/>
      </c>
      <c r="T147" t="str">
        <f ca="1"/>
        <v/>
      </c>
      <c r="U147" t="str">
        <f ca="1"/>
        <v/>
      </c>
      <c r="V147" t="str">
        <f ca="1"/>
        <v/>
      </c>
    </row>
    <row r="148" spans="5:22" x14ac:dyDescent="0.2">
      <c r="E148">
        <v>147</v>
      </c>
      <c r="F148">
        <f ca="1"/>
        <v>0</v>
      </c>
      <c r="G148">
        <f ca="1"/>
        <v>0</v>
      </c>
      <c r="H148" t="str">
        <f ca="1"/>
        <v>Amelia Vigdorovitch</v>
      </c>
      <c r="I148" t="str">
        <f ca="1"/>
        <v/>
      </c>
      <c r="J148" t="str">
        <f ca="1"/>
        <v/>
      </c>
      <c r="N148" t="str">
        <f ca="1"/>
        <v/>
      </c>
      <c r="O148" t="str">
        <f ca="1"/>
        <v/>
      </c>
      <c r="P148" t="str">
        <f ca="1"/>
        <v/>
      </c>
      <c r="Q148" t="str">
        <f ca="1"/>
        <v/>
      </c>
      <c r="R148" t="str">
        <f ca="1"/>
        <v/>
      </c>
      <c r="S148" t="str">
        <f ca="1"/>
        <v/>
      </c>
      <c r="T148" t="str">
        <f ca="1"/>
        <v/>
      </c>
      <c r="U148" t="str">
        <f ca="1"/>
        <v/>
      </c>
      <c r="V148" t="str">
        <f ca="1"/>
        <v/>
      </c>
    </row>
    <row r="149" spans="5:22" x14ac:dyDescent="0.2">
      <c r="E149">
        <v>148</v>
      </c>
      <c r="F149">
        <f ca="1"/>
        <v>0</v>
      </c>
      <c r="G149">
        <f ca="1"/>
        <v>1</v>
      </c>
      <c r="H149" t="str">
        <f ca="1"/>
        <v>Julie Danilov</v>
      </c>
      <c r="I149" t="str">
        <f ca="1"/>
        <v>JlDnlv15@gmail.com</v>
      </c>
      <c r="J149" t="str">
        <f ca="1"/>
        <v>Ern0158+</v>
      </c>
      <c r="N149">
        <f ca="1"/>
        <v>3</v>
      </c>
      <c r="O149">
        <f ca="1"/>
        <v>1</v>
      </c>
      <c r="P149" t="str">
        <f ca="1"/>
        <v>E</v>
      </c>
      <c r="Q149" t="str">
        <f ca="1"/>
        <v>r</v>
      </c>
      <c r="R149" t="str">
        <f ca="1"/>
        <v>n</v>
      </c>
      <c r="S149">
        <f ca="1"/>
        <v>0</v>
      </c>
      <c r="T149">
        <f ca="1"/>
        <v>1</v>
      </c>
      <c r="U149">
        <f ca="1"/>
        <v>5</v>
      </c>
      <c r="V149">
        <f ca="1"/>
        <v>8</v>
      </c>
    </row>
    <row r="150" spans="5:22" x14ac:dyDescent="0.2">
      <c r="E150">
        <v>149</v>
      </c>
      <c r="F150">
        <f ca="1"/>
        <v>1</v>
      </c>
      <c r="G150">
        <f ca="1"/>
        <v>0</v>
      </c>
      <c r="H150" t="str">
        <f ca="1"/>
        <v>Dror Marie Robinson</v>
      </c>
      <c r="I150" t="str">
        <f ca="1"/>
        <v/>
      </c>
      <c r="J150" t="str">
        <f ca="1"/>
        <v/>
      </c>
      <c r="N150" t="str">
        <f ca="1"/>
        <v/>
      </c>
      <c r="O150" t="str">
        <f ca="1"/>
        <v/>
      </c>
      <c r="P150" t="str">
        <f ca="1"/>
        <v/>
      </c>
      <c r="Q150" t="str">
        <f ca="1"/>
        <v/>
      </c>
      <c r="R150" t="str">
        <f ca="1"/>
        <v/>
      </c>
      <c r="S150" t="str">
        <f ca="1"/>
        <v/>
      </c>
      <c r="T150" t="str">
        <f ca="1"/>
        <v/>
      </c>
      <c r="U150" t="str">
        <f ca="1"/>
        <v/>
      </c>
      <c r="V150" t="str">
        <f ca="1"/>
        <v/>
      </c>
    </row>
    <row r="151" spans="5:22" x14ac:dyDescent="0.2">
      <c r="E151">
        <v>150</v>
      </c>
      <c r="F151">
        <f ca="1"/>
        <v>0</v>
      </c>
      <c r="G151">
        <f ca="1"/>
        <v>1</v>
      </c>
      <c r="H151" t="str">
        <f ca="1"/>
        <v>Madison Mizrahi</v>
      </c>
      <c r="I151" t="str">
        <f ca="1"/>
        <v>MdsnMzr83@gmail.com</v>
      </c>
      <c r="J151" t="str">
        <f ca="1"/>
        <v>Bfa$uk06</v>
      </c>
      <c r="N151">
        <f ca="1"/>
        <v>5</v>
      </c>
      <c r="O151">
        <f ca="1"/>
        <v>0</v>
      </c>
      <c r="P151" t="str">
        <f ca="1"/>
        <v>B</v>
      </c>
      <c r="Q151" t="str">
        <f ca="1"/>
        <v>f</v>
      </c>
      <c r="R151" t="str">
        <f ca="1"/>
        <v>a</v>
      </c>
      <c r="S151" t="str">
        <f ca="1"/>
        <v>u</v>
      </c>
      <c r="T151" t="str">
        <f ca="1"/>
        <v>k</v>
      </c>
      <c r="U151">
        <f ca="1"/>
        <v>0</v>
      </c>
      <c r="V151">
        <f ca="1"/>
        <v>6</v>
      </c>
    </row>
    <row r="152" spans="5:22" x14ac:dyDescent="0.2">
      <c r="E152">
        <v>151</v>
      </c>
      <c r="F152">
        <f ca="1"/>
        <v>1</v>
      </c>
      <c r="G152">
        <f ca="1"/>
        <v>1</v>
      </c>
      <c r="H152" t="str">
        <f ca="1"/>
        <v>Sophia Chai Wilson</v>
      </c>
      <c r="I152" t="str">
        <f ca="1"/>
        <v>SpCWlsn38@gmail.com</v>
      </c>
      <c r="J152" t="str">
        <f ca="1"/>
        <v>Raj#8936</v>
      </c>
      <c r="N152">
        <f ca="1"/>
        <v>3</v>
      </c>
      <c r="O152">
        <f ca="1"/>
        <v>0</v>
      </c>
      <c r="P152" t="str">
        <f ca="1"/>
        <v>R</v>
      </c>
      <c r="Q152" t="str">
        <f ca="1"/>
        <v>a</v>
      </c>
      <c r="R152" t="str">
        <f ca="1"/>
        <v>j</v>
      </c>
      <c r="S152">
        <f ca="1"/>
        <v>8</v>
      </c>
      <c r="T152">
        <f ca="1"/>
        <v>9</v>
      </c>
      <c r="U152">
        <f ca="1"/>
        <v>3</v>
      </c>
      <c r="V152">
        <f ca="1"/>
        <v>6</v>
      </c>
    </row>
    <row r="153" spans="5:22" x14ac:dyDescent="0.2">
      <c r="E153">
        <v>152</v>
      </c>
      <c r="F153">
        <f ca="1"/>
        <v>0</v>
      </c>
      <c r="G153">
        <f ca="1"/>
        <v>0</v>
      </c>
      <c r="H153" t="str">
        <f ca="1"/>
        <v>Mia Ramirez</v>
      </c>
      <c r="I153" t="str">
        <f ca="1"/>
        <v/>
      </c>
      <c r="J153" t="str">
        <f ca="1"/>
        <v/>
      </c>
      <c r="N153" t="str">
        <f ca="1"/>
        <v/>
      </c>
      <c r="O153" t="str">
        <f ca="1"/>
        <v/>
      </c>
      <c r="P153" t="str">
        <f ca="1"/>
        <v/>
      </c>
      <c r="Q153" t="str">
        <f ca="1"/>
        <v/>
      </c>
      <c r="R153" t="str">
        <f ca="1"/>
        <v/>
      </c>
      <c r="S153" t="str">
        <f ca="1"/>
        <v/>
      </c>
      <c r="T153" t="str">
        <f ca="1"/>
        <v/>
      </c>
      <c r="U153" t="str">
        <f ca="1"/>
        <v/>
      </c>
      <c r="V153" t="str">
        <f ca="1"/>
        <v/>
      </c>
    </row>
    <row r="154" spans="5:22" x14ac:dyDescent="0.2">
      <c r="E154">
        <v>153</v>
      </c>
      <c r="F154">
        <f ca="1"/>
        <v>0</v>
      </c>
      <c r="G154">
        <f ca="1"/>
        <v>1</v>
      </c>
      <c r="H154" t="str">
        <f ca="1"/>
        <v>Noah Lopez</v>
      </c>
      <c r="I154" t="str">
        <f ca="1"/>
        <v>NLpz67@gmail.com</v>
      </c>
      <c r="J154" t="str">
        <f ca="1"/>
        <v>Qagz061+</v>
      </c>
      <c r="N154">
        <f ca="1"/>
        <v>4</v>
      </c>
      <c r="O154">
        <f ca="1"/>
        <v>1</v>
      </c>
      <c r="P154" t="str">
        <f ca="1"/>
        <v>Q</v>
      </c>
      <c r="Q154" t="str">
        <f ca="1"/>
        <v>a</v>
      </c>
      <c r="R154" t="str">
        <f ca="1"/>
        <v>g</v>
      </c>
      <c r="S154" t="str">
        <f ca="1"/>
        <v>z</v>
      </c>
      <c r="T154">
        <f ca="1"/>
        <v>0</v>
      </c>
      <c r="U154">
        <f ca="1"/>
        <v>6</v>
      </c>
      <c r="V154">
        <f ca="1"/>
        <v>1</v>
      </c>
    </row>
    <row r="155" spans="5:22" x14ac:dyDescent="0.2">
      <c r="E155">
        <v>154</v>
      </c>
      <c r="F155">
        <f ca="1"/>
        <v>0</v>
      </c>
      <c r="G155">
        <f ca="1"/>
        <v>1</v>
      </c>
      <c r="H155" t="str">
        <f ca="1"/>
        <v>Charlotte Dahan</v>
      </c>
      <c r="I155" t="str">
        <f ca="1"/>
        <v>CrlttDn45@gmail.com</v>
      </c>
      <c r="J155" t="str">
        <f ca="1"/>
        <v>Giu?7600</v>
      </c>
      <c r="N155">
        <f ca="1"/>
        <v>3</v>
      </c>
      <c r="O155">
        <f ca="1"/>
        <v>0</v>
      </c>
      <c r="P155" t="str">
        <f ca="1"/>
        <v>G</v>
      </c>
      <c r="Q155" t="str">
        <f ca="1"/>
        <v>i</v>
      </c>
      <c r="R155" t="str">
        <f ca="1"/>
        <v>u</v>
      </c>
      <c r="S155">
        <f ca="1"/>
        <v>7</v>
      </c>
      <c r="T155">
        <f ca="1"/>
        <v>6</v>
      </c>
      <c r="U155">
        <f ca="1"/>
        <v>0</v>
      </c>
      <c r="V155">
        <f ca="1"/>
        <v>0</v>
      </c>
    </row>
    <row r="156" spans="5:22" x14ac:dyDescent="0.2">
      <c r="E156">
        <v>155</v>
      </c>
      <c r="F156">
        <f ca="1"/>
        <v>0</v>
      </c>
      <c r="G156">
        <f ca="1"/>
        <v>1</v>
      </c>
      <c r="H156" t="str">
        <f ca="1"/>
        <v>Harper Hernandez</v>
      </c>
      <c r="I156" t="str">
        <f ca="1"/>
        <v>rprrnndz09@gmail.com</v>
      </c>
      <c r="J156" t="str">
        <f ca="1"/>
        <v>Yjq&amp;n526</v>
      </c>
      <c r="N156">
        <f ca="1"/>
        <v>4</v>
      </c>
      <c r="O156">
        <f ca="1"/>
        <v>0</v>
      </c>
      <c r="P156" t="str">
        <f ca="1"/>
        <v>Y</v>
      </c>
      <c r="Q156" t="str">
        <f ca="1"/>
        <v>j</v>
      </c>
      <c r="R156" t="str">
        <f ca="1"/>
        <v>q</v>
      </c>
      <c r="S156" t="str">
        <f ca="1"/>
        <v>n</v>
      </c>
      <c r="T156">
        <f ca="1"/>
        <v>5</v>
      </c>
      <c r="U156">
        <f ca="1"/>
        <v>2</v>
      </c>
      <c r="V156">
        <f ca="1"/>
        <v>6</v>
      </c>
    </row>
    <row r="157" spans="5:22" x14ac:dyDescent="0.2">
      <c r="E157">
        <v>156</v>
      </c>
      <c r="F157">
        <f ca="1"/>
        <v>0</v>
      </c>
      <c r="G157">
        <f ca="1"/>
        <v>1</v>
      </c>
      <c r="H157" t="str">
        <f ca="1"/>
        <v>Alexander Wilson</v>
      </c>
      <c r="I157" t="str">
        <f ca="1"/>
        <v>lxndrWlsn71@gmail.com</v>
      </c>
      <c r="J157" t="str">
        <f ca="1"/>
        <v>Ezg@7728</v>
      </c>
      <c r="N157">
        <f ca="1"/>
        <v>3</v>
      </c>
      <c r="O157">
        <f ca="1"/>
        <v>0</v>
      </c>
      <c r="P157" t="str">
        <f ca="1"/>
        <v>E</v>
      </c>
      <c r="Q157" t="str">
        <f ca="1"/>
        <v>z</v>
      </c>
      <c r="R157" t="str">
        <f ca="1"/>
        <v>g</v>
      </c>
      <c r="S157">
        <f ca="1"/>
        <v>7</v>
      </c>
      <c r="T157">
        <f ca="1"/>
        <v>7</v>
      </c>
      <c r="U157">
        <f ca="1"/>
        <v>2</v>
      </c>
      <c r="V157">
        <f ca="1"/>
        <v>8</v>
      </c>
    </row>
    <row r="158" spans="5:22" x14ac:dyDescent="0.2">
      <c r="E158">
        <v>157</v>
      </c>
      <c r="F158">
        <f ca="1"/>
        <v>1</v>
      </c>
      <c r="G158">
        <f ca="1"/>
        <v>1</v>
      </c>
      <c r="H158" t="str">
        <f ca="1"/>
        <v>Emma James Harris</v>
      </c>
      <c r="I158" t="str">
        <f ca="1"/>
        <v>mmJmsrrs92@gmail.com</v>
      </c>
      <c r="J158" t="str">
        <f ca="1"/>
        <v>Quvvv14+</v>
      </c>
      <c r="N158">
        <f ca="1"/>
        <v>5</v>
      </c>
      <c r="O158">
        <f ca="1"/>
        <v>1</v>
      </c>
      <c r="P158" t="str">
        <f ca="1"/>
        <v>Q</v>
      </c>
      <c r="Q158" t="str">
        <f ca="1"/>
        <v>u</v>
      </c>
      <c r="R158" t="str">
        <f ca="1"/>
        <v>v</v>
      </c>
      <c r="S158" t="str">
        <f ca="1"/>
        <v>v</v>
      </c>
      <c r="T158" t="str">
        <f ca="1"/>
        <v>v</v>
      </c>
      <c r="U158">
        <f ca="1"/>
        <v>1</v>
      </c>
      <c r="V158">
        <f ca="1"/>
        <v>4</v>
      </c>
    </row>
    <row r="159" spans="5:22" x14ac:dyDescent="0.2">
      <c r="E159">
        <v>158</v>
      </c>
      <c r="F159">
        <f ca="1"/>
        <v>0</v>
      </c>
      <c r="G159">
        <f ca="1"/>
        <v>1</v>
      </c>
      <c r="H159" t="str">
        <f ca="1"/>
        <v>Tom Clark</v>
      </c>
      <c r="I159" t="str">
        <f ca="1"/>
        <v>TmClrk14@gmail.com</v>
      </c>
      <c r="J159" t="str">
        <f ca="1"/>
        <v>Sik%q778</v>
      </c>
      <c r="N159">
        <f ca="1"/>
        <v>4</v>
      </c>
      <c r="O159">
        <f ca="1"/>
        <v>0</v>
      </c>
      <c r="P159" t="str">
        <f ca="1"/>
        <v>S</v>
      </c>
      <c r="Q159" t="str">
        <f ca="1"/>
        <v>i</v>
      </c>
      <c r="R159" t="str">
        <f ca="1"/>
        <v>k</v>
      </c>
      <c r="S159" t="str">
        <f ca="1"/>
        <v>q</v>
      </c>
      <c r="T159">
        <f ca="1"/>
        <v>7</v>
      </c>
      <c r="U159">
        <f ca="1"/>
        <v>7</v>
      </c>
      <c r="V159">
        <f ca="1"/>
        <v>8</v>
      </c>
    </row>
    <row r="160" spans="5:22" x14ac:dyDescent="0.2">
      <c r="E160">
        <v>159</v>
      </c>
      <c r="F160">
        <f ca="1"/>
        <v>0</v>
      </c>
      <c r="G160">
        <f ca="1"/>
        <v>0</v>
      </c>
      <c r="H160" t="str">
        <f ca="1"/>
        <v>Mason Jackson</v>
      </c>
      <c r="I160" t="str">
        <f ca="1"/>
        <v/>
      </c>
      <c r="J160" t="str">
        <f ca="1"/>
        <v/>
      </c>
      <c r="N160" t="str">
        <f ca="1"/>
        <v/>
      </c>
      <c r="O160" t="str">
        <f ca="1"/>
        <v/>
      </c>
      <c r="P160" t="str">
        <f ca="1"/>
        <v/>
      </c>
      <c r="Q160" t="str">
        <f ca="1"/>
        <v/>
      </c>
      <c r="R160" t="str">
        <f ca="1"/>
        <v/>
      </c>
      <c r="S160" t="str">
        <f ca="1"/>
        <v/>
      </c>
      <c r="T160" t="str">
        <f ca="1"/>
        <v/>
      </c>
      <c r="U160" t="str">
        <f ca="1"/>
        <v/>
      </c>
      <c r="V160" t="str">
        <f ca="1"/>
        <v/>
      </c>
    </row>
    <row r="161" spans="5:22" x14ac:dyDescent="0.2">
      <c r="E161">
        <v>160</v>
      </c>
      <c r="F161">
        <f ca="1"/>
        <v>1</v>
      </c>
      <c r="G161">
        <f ca="1"/>
        <v>0</v>
      </c>
      <c r="H161" t="str">
        <f ca="1"/>
        <v>Dror John Anderson</v>
      </c>
      <c r="I161" t="str">
        <f ca="1"/>
        <v/>
      </c>
      <c r="J161" t="str">
        <f ca="1"/>
        <v/>
      </c>
      <c r="N161" t="str">
        <f ca="1"/>
        <v/>
      </c>
      <c r="O161" t="str">
        <f ca="1"/>
        <v/>
      </c>
      <c r="P161" t="str">
        <f ca="1"/>
        <v/>
      </c>
      <c r="Q161" t="str">
        <f ca="1"/>
        <v/>
      </c>
      <c r="R161" t="str">
        <f ca="1"/>
        <v/>
      </c>
      <c r="S161" t="str">
        <f ca="1"/>
        <v/>
      </c>
      <c r="T161" t="str">
        <f ca="1"/>
        <v/>
      </c>
      <c r="U161" t="str">
        <f ca="1"/>
        <v/>
      </c>
      <c r="V161" t="str">
        <f ca="1"/>
        <v/>
      </c>
    </row>
    <row r="162" spans="5:22" x14ac:dyDescent="0.2">
      <c r="E162">
        <v>161</v>
      </c>
      <c r="F162">
        <f ca="1"/>
        <v>1</v>
      </c>
      <c r="G162">
        <f ca="1"/>
        <v>1</v>
      </c>
      <c r="H162" t="str">
        <f ca="1"/>
        <v>Ethan Lynn Clark</v>
      </c>
      <c r="I162" t="str">
        <f ca="1"/>
        <v>tnLynnClrk08@gmail.com</v>
      </c>
      <c r="J162" t="str">
        <f ca="1"/>
        <v>Unzn746*</v>
      </c>
      <c r="N162">
        <f ca="1"/>
        <v>4</v>
      </c>
      <c r="O162">
        <f ca="1"/>
        <v>1</v>
      </c>
      <c r="P162" t="str">
        <f ca="1"/>
        <v>U</v>
      </c>
      <c r="Q162" t="str">
        <f ca="1"/>
        <v>n</v>
      </c>
      <c r="R162" t="str">
        <f ca="1"/>
        <v>z</v>
      </c>
      <c r="S162" t="str">
        <f ca="1"/>
        <v>n</v>
      </c>
      <c r="T162">
        <f ca="1"/>
        <v>7</v>
      </c>
      <c r="U162">
        <f ca="1"/>
        <v>4</v>
      </c>
      <c r="V162">
        <f ca="1"/>
        <v>6</v>
      </c>
    </row>
    <row r="163" spans="5:22" x14ac:dyDescent="0.2">
      <c r="E163">
        <v>162</v>
      </c>
      <c r="F163">
        <f ca="1"/>
        <v>1</v>
      </c>
      <c r="G163">
        <f ca="1"/>
        <v>1</v>
      </c>
      <c r="H163" t="str">
        <f ca="1"/>
        <v>Dor Chai White</v>
      </c>
      <c r="I163" t="str">
        <f ca="1"/>
        <v>DrCWt86@gmail.com</v>
      </c>
      <c r="J163" t="str">
        <f ca="1"/>
        <v>Lgd#r927</v>
      </c>
      <c r="N163">
        <f ca="1"/>
        <v>4</v>
      </c>
      <c r="O163">
        <f ca="1"/>
        <v>0</v>
      </c>
      <c r="P163" t="str">
        <f ca="1"/>
        <v>L</v>
      </c>
      <c r="Q163" t="str">
        <f ca="1"/>
        <v>g</v>
      </c>
      <c r="R163" t="str">
        <f ca="1"/>
        <v>d</v>
      </c>
      <c r="S163" t="str">
        <f ca="1"/>
        <v>r</v>
      </c>
      <c r="T163">
        <f ca="1"/>
        <v>9</v>
      </c>
      <c r="U163">
        <f ca="1"/>
        <v>2</v>
      </c>
      <c r="V163">
        <f ca="1"/>
        <v>7</v>
      </c>
    </row>
    <row r="164" spans="5:22" x14ac:dyDescent="0.2">
      <c r="E164">
        <v>163</v>
      </c>
      <c r="F164">
        <f ca="1"/>
        <v>0</v>
      </c>
      <c r="G164">
        <f ca="1"/>
        <v>0</v>
      </c>
      <c r="H164" t="str">
        <f ca="1"/>
        <v>Olivia Anderson</v>
      </c>
      <c r="I164" t="str">
        <f ca="1"/>
        <v/>
      </c>
      <c r="J164" t="str">
        <f ca="1"/>
        <v/>
      </c>
      <c r="N164" t="str">
        <f ca="1"/>
        <v/>
      </c>
      <c r="O164" t="str">
        <f ca="1"/>
        <v/>
      </c>
      <c r="P164" t="str">
        <f ca="1"/>
        <v/>
      </c>
      <c r="Q164" t="str">
        <f ca="1"/>
        <v/>
      </c>
      <c r="R164" t="str">
        <f ca="1"/>
        <v/>
      </c>
      <c r="S164" t="str">
        <f ca="1"/>
        <v/>
      </c>
      <c r="T164" t="str">
        <f ca="1"/>
        <v/>
      </c>
      <c r="U164" t="str">
        <f ca="1"/>
        <v/>
      </c>
      <c r="V164" t="str">
        <f ca="1"/>
        <v/>
      </c>
    </row>
    <row r="165" spans="5:22" x14ac:dyDescent="0.2">
      <c r="E165">
        <v>164</v>
      </c>
      <c r="F165">
        <f ca="1"/>
        <v>0</v>
      </c>
      <c r="G165">
        <f ca="1"/>
        <v>1</v>
      </c>
      <c r="H165" t="str">
        <f ca="1"/>
        <v>Mia Moore</v>
      </c>
      <c r="I165" t="str">
        <f ca="1"/>
        <v>MMr81@gmail.com</v>
      </c>
      <c r="J165" t="str">
        <f ca="1"/>
        <v>Kdxl438+</v>
      </c>
      <c r="N165">
        <f ca="1"/>
        <v>4</v>
      </c>
      <c r="O165">
        <f ca="1"/>
        <v>1</v>
      </c>
      <c r="P165" t="str">
        <f ca="1"/>
        <v>K</v>
      </c>
      <c r="Q165" t="str">
        <f ca="1"/>
        <v>d</v>
      </c>
      <c r="R165" t="str">
        <f ca="1"/>
        <v>x</v>
      </c>
      <c r="S165" t="str">
        <f ca="1"/>
        <v>l</v>
      </c>
      <c r="T165">
        <f ca="1"/>
        <v>4</v>
      </c>
      <c r="U165">
        <f ca="1"/>
        <v>3</v>
      </c>
      <c r="V165">
        <f ca="1"/>
        <v>8</v>
      </c>
    </row>
    <row r="166" spans="5:22" x14ac:dyDescent="0.2">
      <c r="E166">
        <v>165</v>
      </c>
      <c r="F166">
        <f ca="1"/>
        <v>0</v>
      </c>
      <c r="G166">
        <f ca="1"/>
        <v>0</v>
      </c>
      <c r="H166" t="str">
        <f ca="1"/>
        <v>Avery Cohen</v>
      </c>
      <c r="I166" t="str">
        <f ca="1"/>
        <v/>
      </c>
      <c r="J166" t="str">
        <f ca="1"/>
        <v/>
      </c>
      <c r="N166" t="str">
        <f ca="1"/>
        <v/>
      </c>
      <c r="O166" t="str">
        <f ca="1"/>
        <v/>
      </c>
      <c r="P166" t="str">
        <f ca="1"/>
        <v/>
      </c>
      <c r="Q166" t="str">
        <f ca="1"/>
        <v/>
      </c>
      <c r="R166" t="str">
        <f ca="1"/>
        <v/>
      </c>
      <c r="S166" t="str">
        <f ca="1"/>
        <v/>
      </c>
      <c r="T166" t="str">
        <f ca="1"/>
        <v/>
      </c>
      <c r="U166" t="str">
        <f ca="1"/>
        <v/>
      </c>
      <c r="V166" t="str">
        <f ca="1"/>
        <v/>
      </c>
    </row>
    <row r="167" spans="5:22" x14ac:dyDescent="0.2">
      <c r="E167">
        <v>166</v>
      </c>
      <c r="F167">
        <f ca="1"/>
        <v>0</v>
      </c>
      <c r="G167">
        <f ca="1"/>
        <v>0</v>
      </c>
      <c r="H167" t="str">
        <f ca="1"/>
        <v>Ava Garcia</v>
      </c>
      <c r="I167" t="str">
        <f ca="1"/>
        <v/>
      </c>
      <c r="J167" t="str">
        <f ca="1"/>
        <v/>
      </c>
      <c r="N167" t="str">
        <f ca="1"/>
        <v/>
      </c>
      <c r="O167" t="str">
        <f ca="1"/>
        <v/>
      </c>
      <c r="P167" t="str">
        <f ca="1"/>
        <v/>
      </c>
      <c r="Q167" t="str">
        <f ca="1"/>
        <v/>
      </c>
      <c r="R167" t="str">
        <f ca="1"/>
        <v/>
      </c>
      <c r="S167" t="str">
        <f ca="1"/>
        <v/>
      </c>
      <c r="T167" t="str">
        <f ca="1"/>
        <v/>
      </c>
      <c r="U167" t="str">
        <f ca="1"/>
        <v/>
      </c>
      <c r="V167" t="str">
        <f ca="1"/>
        <v/>
      </c>
    </row>
    <row r="168" spans="5:22" x14ac:dyDescent="0.2">
      <c r="E168">
        <v>167</v>
      </c>
      <c r="F168">
        <f ca="1"/>
        <v>0</v>
      </c>
      <c r="G168">
        <f ca="1"/>
        <v>1</v>
      </c>
      <c r="H168" t="str">
        <f ca="1"/>
        <v>Julie Sanchez</v>
      </c>
      <c r="I168" t="str">
        <f ca="1"/>
        <v>JlSncz11@gmail.com</v>
      </c>
      <c r="J168" t="str">
        <f ca="1"/>
        <v>Poi@ytl1</v>
      </c>
      <c r="N168">
        <f ca="1"/>
        <v>6</v>
      </c>
      <c r="O168">
        <f ca="1"/>
        <v>0</v>
      </c>
      <c r="P168" t="str">
        <f ca="1"/>
        <v>P</v>
      </c>
      <c r="Q168" t="str">
        <f ca="1"/>
        <v>o</v>
      </c>
      <c r="R168" t="str">
        <f ca="1"/>
        <v>i</v>
      </c>
      <c r="S168" t="str">
        <f ca="1"/>
        <v>y</v>
      </c>
      <c r="T168" t="str">
        <f ca="1"/>
        <v>t</v>
      </c>
      <c r="U168" t="str">
        <f ca="1"/>
        <v>l</v>
      </c>
      <c r="V168">
        <f ca="1"/>
        <v>1</v>
      </c>
    </row>
    <row r="169" spans="5:22" x14ac:dyDescent="0.2">
      <c r="E169">
        <v>168</v>
      </c>
      <c r="F169">
        <f ca="1"/>
        <v>0</v>
      </c>
      <c r="G169">
        <f ca="1"/>
        <v>0</v>
      </c>
      <c r="H169" t="str">
        <f ca="1"/>
        <v>Jackson Moore</v>
      </c>
      <c r="I169" t="str">
        <f ca="1"/>
        <v/>
      </c>
      <c r="J169" t="str">
        <f ca="1"/>
        <v/>
      </c>
      <c r="N169" t="str">
        <f ca="1"/>
        <v/>
      </c>
      <c r="O169" t="str">
        <f ca="1"/>
        <v/>
      </c>
      <c r="P169" t="str">
        <f ca="1"/>
        <v/>
      </c>
      <c r="Q169" t="str">
        <f ca="1"/>
        <v/>
      </c>
      <c r="R169" t="str">
        <f ca="1"/>
        <v/>
      </c>
      <c r="S169" t="str">
        <f ca="1"/>
        <v/>
      </c>
      <c r="T169" t="str">
        <f ca="1"/>
        <v/>
      </c>
      <c r="U169" t="str">
        <f ca="1"/>
        <v/>
      </c>
      <c r="V169" t="str">
        <f ca="1"/>
        <v/>
      </c>
    </row>
    <row r="170" spans="5:22" x14ac:dyDescent="0.2">
      <c r="E170">
        <v>169</v>
      </c>
      <c r="F170">
        <f ca="1"/>
        <v>1</v>
      </c>
      <c r="G170">
        <f ca="1"/>
        <v>1</v>
      </c>
      <c r="H170" t="str">
        <f ca="1"/>
        <v>Jacob Malca Robinson</v>
      </c>
      <c r="I170" t="str">
        <f ca="1"/>
        <v>JcbMlcRbnsn69@gmail.com</v>
      </c>
      <c r="J170" t="str">
        <f ca="1"/>
        <v>Fsn$i383</v>
      </c>
      <c r="N170">
        <f ca="1"/>
        <v>4</v>
      </c>
      <c r="O170">
        <f ca="1"/>
        <v>0</v>
      </c>
      <c r="P170" t="str">
        <f ca="1"/>
        <v>F</v>
      </c>
      <c r="Q170" t="str">
        <f ca="1"/>
        <v>s</v>
      </c>
      <c r="R170" t="str">
        <f ca="1"/>
        <v>n</v>
      </c>
      <c r="S170" t="str">
        <f ca="1"/>
        <v>i</v>
      </c>
      <c r="T170">
        <f ca="1"/>
        <v>3</v>
      </c>
      <c r="U170">
        <f ca="1"/>
        <v>8</v>
      </c>
      <c r="V170">
        <f ca="1"/>
        <v>3</v>
      </c>
    </row>
    <row r="171" spans="5:22" x14ac:dyDescent="0.2">
      <c r="E171">
        <v>170</v>
      </c>
      <c r="F171">
        <f ca="1"/>
        <v>0</v>
      </c>
      <c r="G171">
        <f ca="1"/>
        <v>0</v>
      </c>
      <c r="H171" t="str">
        <f ca="1"/>
        <v>Harper Weizman</v>
      </c>
      <c r="I171" t="str">
        <f ca="1"/>
        <v/>
      </c>
      <c r="J171" t="str">
        <f ca="1"/>
        <v/>
      </c>
      <c r="N171" t="str">
        <f ca="1"/>
        <v/>
      </c>
      <c r="O171" t="str">
        <f ca="1"/>
        <v/>
      </c>
      <c r="P171" t="str">
        <f ca="1"/>
        <v/>
      </c>
      <c r="Q171" t="str">
        <f ca="1"/>
        <v/>
      </c>
      <c r="R171" t="str">
        <f ca="1"/>
        <v/>
      </c>
      <c r="S171" t="str">
        <f ca="1"/>
        <v/>
      </c>
      <c r="T171" t="str">
        <f ca="1"/>
        <v/>
      </c>
      <c r="U171" t="str">
        <f ca="1"/>
        <v/>
      </c>
      <c r="V171" t="str">
        <f ca="1"/>
        <v/>
      </c>
    </row>
    <row r="172" spans="5:22" x14ac:dyDescent="0.2">
      <c r="E172">
        <v>171</v>
      </c>
      <c r="F172">
        <f ca="1"/>
        <v>0</v>
      </c>
      <c r="G172">
        <f ca="1"/>
        <v>1</v>
      </c>
      <c r="H172" t="str">
        <f ca="1"/>
        <v>Jackson Hernandez</v>
      </c>
      <c r="I172" t="str">
        <f ca="1"/>
        <v>Jcksnrnndz58@gmail.com</v>
      </c>
      <c r="J172" t="str">
        <f ca="1"/>
        <v>Dii%it46</v>
      </c>
      <c r="N172">
        <f ca="1"/>
        <v>5</v>
      </c>
      <c r="O172">
        <f ca="1"/>
        <v>0</v>
      </c>
      <c r="P172" t="str">
        <f ca="1"/>
        <v>D</v>
      </c>
      <c r="Q172" t="str">
        <f ca="1"/>
        <v>i</v>
      </c>
      <c r="R172" t="str">
        <f ca="1"/>
        <v>i</v>
      </c>
      <c r="S172" t="str">
        <f ca="1"/>
        <v>i</v>
      </c>
      <c r="T172" t="str">
        <f ca="1"/>
        <v>t</v>
      </c>
      <c r="U172">
        <f ca="1"/>
        <v>4</v>
      </c>
      <c r="V172">
        <f ca="1"/>
        <v>6</v>
      </c>
    </row>
    <row r="173" spans="5:22" x14ac:dyDescent="0.2">
      <c r="E173">
        <v>172</v>
      </c>
      <c r="F173">
        <f ca="1"/>
        <v>0</v>
      </c>
      <c r="G173">
        <f ca="1"/>
        <v>1</v>
      </c>
      <c r="H173" t="str">
        <f ca="1"/>
        <v>Sophia Rodriguez</v>
      </c>
      <c r="I173" t="str">
        <f ca="1"/>
        <v>SpRdrgz24@gmail.com</v>
      </c>
      <c r="J173" t="str">
        <f ca="1"/>
        <v>Swo&amp;qf78</v>
      </c>
      <c r="N173">
        <f ca="1"/>
        <v>5</v>
      </c>
      <c r="O173">
        <f ca="1"/>
        <v>0</v>
      </c>
      <c r="P173" t="str">
        <f ca="1"/>
        <v>S</v>
      </c>
      <c r="Q173" t="str">
        <f ca="1"/>
        <v>w</v>
      </c>
      <c r="R173" t="str">
        <f ca="1"/>
        <v>o</v>
      </c>
      <c r="S173" t="str">
        <f ca="1"/>
        <v>q</v>
      </c>
      <c r="T173" t="str">
        <f ca="1"/>
        <v>f</v>
      </c>
      <c r="U173">
        <f ca="1"/>
        <v>7</v>
      </c>
      <c r="V173">
        <f ca="1"/>
        <v>8</v>
      </c>
    </row>
    <row r="174" spans="5:22" x14ac:dyDescent="0.2">
      <c r="E174">
        <v>173</v>
      </c>
      <c r="F174">
        <f ca="1"/>
        <v>0</v>
      </c>
      <c r="G174">
        <f ca="1"/>
        <v>1</v>
      </c>
      <c r="H174" t="str">
        <f ca="1"/>
        <v>Elijah Brown</v>
      </c>
      <c r="I174" t="str">
        <f ca="1"/>
        <v>ljBrwn80@gmail.com</v>
      </c>
      <c r="J174" t="str">
        <f ca="1"/>
        <v>Euc+0878</v>
      </c>
      <c r="N174">
        <f ca="1"/>
        <v>3</v>
      </c>
      <c r="O174">
        <f ca="1"/>
        <v>0</v>
      </c>
      <c r="P174" t="str">
        <f ca="1"/>
        <v>E</v>
      </c>
      <c r="Q174" t="str">
        <f ca="1"/>
        <v>u</v>
      </c>
      <c r="R174" t="str">
        <f ca="1"/>
        <v>c</v>
      </c>
      <c r="S174">
        <f ca="1"/>
        <v>0</v>
      </c>
      <c r="T174">
        <f ca="1"/>
        <v>8</v>
      </c>
      <c r="U174">
        <f ca="1"/>
        <v>7</v>
      </c>
      <c r="V174">
        <f ca="1"/>
        <v>8</v>
      </c>
    </row>
    <row r="175" spans="5:22" x14ac:dyDescent="0.2">
      <c r="E175">
        <v>174</v>
      </c>
      <c r="F175">
        <f ca="1"/>
        <v>0</v>
      </c>
      <c r="G175">
        <f ca="1"/>
        <v>1</v>
      </c>
      <c r="H175" t="str">
        <f ca="1"/>
        <v>Oren Thompson</v>
      </c>
      <c r="I175" t="str">
        <f ca="1"/>
        <v>rnTmpsn29@gmail.com</v>
      </c>
      <c r="J175" t="str">
        <f ca="1"/>
        <v>Csn%4000</v>
      </c>
      <c r="N175">
        <f ca="1"/>
        <v>3</v>
      </c>
      <c r="O175">
        <f ca="1"/>
        <v>0</v>
      </c>
      <c r="P175" t="str">
        <f ca="1"/>
        <v>C</v>
      </c>
      <c r="Q175" t="str">
        <f ca="1"/>
        <v>s</v>
      </c>
      <c r="R175" t="str">
        <f ca="1"/>
        <v>n</v>
      </c>
      <c r="S175">
        <f ca="1"/>
        <v>4</v>
      </c>
      <c r="T175">
        <f ca="1"/>
        <v>0</v>
      </c>
      <c r="U175">
        <f ca="1"/>
        <v>0</v>
      </c>
      <c r="V175">
        <f ca="1"/>
        <v>0</v>
      </c>
    </row>
    <row r="176" spans="5:22" x14ac:dyDescent="0.2">
      <c r="E176">
        <v>175</v>
      </c>
      <c r="F176">
        <f ca="1"/>
        <v>1</v>
      </c>
      <c r="G176">
        <f ca="1"/>
        <v>1</v>
      </c>
      <c r="H176" t="str">
        <f ca="1"/>
        <v>Ethan Ann Garcia</v>
      </c>
      <c r="I176" t="str">
        <f ca="1"/>
        <v>tnnnGrc49@gmail.com</v>
      </c>
      <c r="J176" t="str">
        <f ca="1"/>
        <v>Qfv*b058</v>
      </c>
      <c r="N176">
        <f ca="1"/>
        <v>4</v>
      </c>
      <c r="O176">
        <f ca="1"/>
        <v>0</v>
      </c>
      <c r="P176" t="str">
        <f ca="1"/>
        <v>Q</v>
      </c>
      <c r="Q176" t="str">
        <f ca="1"/>
        <v>f</v>
      </c>
      <c r="R176" t="str">
        <f ca="1"/>
        <v>v</v>
      </c>
      <c r="S176" t="str">
        <f ca="1"/>
        <v>b</v>
      </c>
      <c r="T176">
        <f ca="1"/>
        <v>0</v>
      </c>
      <c r="U176">
        <f ca="1"/>
        <v>5</v>
      </c>
      <c r="V176">
        <f ca="1"/>
        <v>8</v>
      </c>
    </row>
    <row r="177" spans="5:22" x14ac:dyDescent="0.2">
      <c r="E177">
        <v>176</v>
      </c>
      <c r="F177">
        <f ca="1"/>
        <v>1</v>
      </c>
      <c r="G177">
        <f ca="1"/>
        <v>1</v>
      </c>
      <c r="H177" t="str">
        <f ca="1"/>
        <v>Alexander Ann Sanchez</v>
      </c>
      <c r="I177" t="str">
        <f ca="1"/>
        <v>lxndrnnSncz74@gmail.com</v>
      </c>
      <c r="J177" t="str">
        <f ca="1"/>
        <v>Yro@6221</v>
      </c>
      <c r="N177">
        <f ca="1"/>
        <v>3</v>
      </c>
      <c r="O177">
        <f ca="1"/>
        <v>0</v>
      </c>
      <c r="P177" t="str">
        <f ca="1"/>
        <v>Y</v>
      </c>
      <c r="Q177" t="str">
        <f ca="1"/>
        <v>r</v>
      </c>
      <c r="R177" t="str">
        <f ca="1"/>
        <v>o</v>
      </c>
      <c r="S177">
        <f ca="1"/>
        <v>6</v>
      </c>
      <c r="T177">
        <f ca="1"/>
        <v>2</v>
      </c>
      <c r="U177">
        <f ca="1"/>
        <v>2</v>
      </c>
      <c r="V177">
        <f ca="1"/>
        <v>1</v>
      </c>
    </row>
    <row r="178" spans="5:22" x14ac:dyDescent="0.2">
      <c r="E178">
        <v>177</v>
      </c>
      <c r="F178">
        <f ca="1"/>
        <v>0</v>
      </c>
      <c r="G178">
        <f ca="1"/>
        <v>1</v>
      </c>
      <c r="H178" t="str">
        <f ca="1"/>
        <v>Harper Robinson</v>
      </c>
      <c r="I178" t="str">
        <f ca="1"/>
        <v>rprRbnsn24@gmail.com</v>
      </c>
      <c r="J178" t="str">
        <f ca="1"/>
        <v>Zvl*j803</v>
      </c>
      <c r="N178">
        <f ca="1"/>
        <v>4</v>
      </c>
      <c r="O178">
        <f ca="1"/>
        <v>0</v>
      </c>
      <c r="P178" t="str">
        <f ca="1"/>
        <v>Z</v>
      </c>
      <c r="Q178" t="str">
        <f ca="1"/>
        <v>v</v>
      </c>
      <c r="R178" t="str">
        <f ca="1"/>
        <v>l</v>
      </c>
      <c r="S178" t="str">
        <f ca="1"/>
        <v>j</v>
      </c>
      <c r="T178">
        <f ca="1"/>
        <v>8</v>
      </c>
      <c r="U178">
        <f ca="1"/>
        <v>0</v>
      </c>
      <c r="V178">
        <f ca="1"/>
        <v>3</v>
      </c>
    </row>
    <row r="179" spans="5:22" x14ac:dyDescent="0.2">
      <c r="E179">
        <v>178</v>
      </c>
      <c r="F179">
        <f ca="1"/>
        <v>0</v>
      </c>
      <c r="G179">
        <f ca="1"/>
        <v>0</v>
      </c>
      <c r="H179" t="str">
        <f ca="1"/>
        <v>Dror Ramirez</v>
      </c>
      <c r="I179" t="str">
        <f ca="1"/>
        <v/>
      </c>
      <c r="J179" t="str">
        <f ca="1"/>
        <v/>
      </c>
      <c r="N179" t="str">
        <f ca="1"/>
        <v/>
      </c>
      <c r="O179" t="str">
        <f ca="1"/>
        <v/>
      </c>
      <c r="P179" t="str">
        <f ca="1"/>
        <v/>
      </c>
      <c r="Q179" t="str">
        <f ca="1"/>
        <v/>
      </c>
      <c r="R179" t="str">
        <f ca="1"/>
        <v/>
      </c>
      <c r="S179" t="str">
        <f ca="1"/>
        <v/>
      </c>
      <c r="T179" t="str">
        <f ca="1"/>
        <v/>
      </c>
      <c r="U179" t="str">
        <f ca="1"/>
        <v/>
      </c>
      <c r="V179" t="str">
        <f ca="1"/>
        <v/>
      </c>
    </row>
    <row r="180" spans="5:22" x14ac:dyDescent="0.2">
      <c r="E180">
        <v>179</v>
      </c>
      <c r="F180">
        <f ca="1"/>
        <v>0</v>
      </c>
      <c r="G180">
        <f ca="1"/>
        <v>1</v>
      </c>
      <c r="H180" t="str">
        <f ca="1"/>
        <v>Tom Levy</v>
      </c>
      <c r="I180" t="str">
        <f ca="1"/>
        <v>TmLvy37@gmail.com</v>
      </c>
      <c r="J180" t="str">
        <f ca="1"/>
        <v>Qhm@j531</v>
      </c>
      <c r="N180">
        <f ca="1"/>
        <v>4</v>
      </c>
      <c r="O180">
        <f ca="1"/>
        <v>0</v>
      </c>
      <c r="P180" t="str">
        <f ca="1"/>
        <v>Q</v>
      </c>
      <c r="Q180" t="str">
        <f ca="1"/>
        <v>h</v>
      </c>
      <c r="R180" t="str">
        <f ca="1"/>
        <v>m</v>
      </c>
      <c r="S180" t="str">
        <f ca="1"/>
        <v>j</v>
      </c>
      <c r="T180">
        <f ca="1"/>
        <v>5</v>
      </c>
      <c r="U180">
        <f ca="1"/>
        <v>3</v>
      </c>
      <c r="V180">
        <f ca="1"/>
        <v>1</v>
      </c>
    </row>
    <row r="181" spans="5:22" x14ac:dyDescent="0.2">
      <c r="E181">
        <v>180</v>
      </c>
      <c r="F181">
        <f ca="1"/>
        <v>0</v>
      </c>
      <c r="G181">
        <f ca="1"/>
        <v>1</v>
      </c>
      <c r="H181" t="str">
        <f ca="1"/>
        <v>Noah Mizrahi</v>
      </c>
      <c r="I181" t="str">
        <f ca="1"/>
        <v>NMzr20@gmail.com</v>
      </c>
      <c r="J181" t="str">
        <f ca="1"/>
        <v>Lkn*t060</v>
      </c>
      <c r="N181">
        <f ca="1"/>
        <v>4</v>
      </c>
      <c r="O181">
        <f ca="1"/>
        <v>0</v>
      </c>
      <c r="P181" t="str">
        <f ca="1"/>
        <v>L</v>
      </c>
      <c r="Q181" t="str">
        <f ca="1"/>
        <v>k</v>
      </c>
      <c r="R181" t="str">
        <f ca="1"/>
        <v>n</v>
      </c>
      <c r="S181" t="str">
        <f ca="1"/>
        <v>t</v>
      </c>
      <c r="T181">
        <f ca="1"/>
        <v>0</v>
      </c>
      <c r="U181">
        <f ca="1"/>
        <v>6</v>
      </c>
      <c r="V181">
        <f ca="1"/>
        <v>0</v>
      </c>
    </row>
    <row r="182" spans="5:22" x14ac:dyDescent="0.2">
      <c r="E182">
        <v>181</v>
      </c>
      <c r="F182">
        <f ca="1"/>
        <v>0</v>
      </c>
      <c r="G182">
        <f ca="1"/>
        <v>0</v>
      </c>
      <c r="H182" t="str">
        <f ca="1"/>
        <v>James Robinson</v>
      </c>
      <c r="I182" t="str">
        <f ca="1"/>
        <v/>
      </c>
      <c r="J182" t="str">
        <f ca="1"/>
        <v/>
      </c>
      <c r="N182" t="str">
        <f ca="1"/>
        <v/>
      </c>
      <c r="O182" t="str">
        <f ca="1"/>
        <v/>
      </c>
      <c r="P182" t="str">
        <f ca="1"/>
        <v/>
      </c>
      <c r="Q182" t="str">
        <f ca="1"/>
        <v/>
      </c>
      <c r="R182" t="str">
        <f ca="1"/>
        <v/>
      </c>
      <c r="S182" t="str">
        <f ca="1"/>
        <v/>
      </c>
      <c r="T182" t="str">
        <f ca="1"/>
        <v/>
      </c>
      <c r="U182" t="str">
        <f ca="1"/>
        <v/>
      </c>
      <c r="V182" t="str">
        <f ca="1"/>
        <v/>
      </c>
    </row>
    <row r="183" spans="5:22" x14ac:dyDescent="0.2">
      <c r="E183">
        <v>182</v>
      </c>
      <c r="F183">
        <f ca="1"/>
        <v>1</v>
      </c>
      <c r="G183">
        <f ca="1"/>
        <v>1</v>
      </c>
      <c r="H183" t="str">
        <f ca="1"/>
        <v>Tom Rose Weizman</v>
      </c>
      <c r="I183" t="str">
        <f ca="1"/>
        <v>TmRsWzmn24@gmail.com</v>
      </c>
      <c r="J183" t="str">
        <f ca="1"/>
        <v>Cdu@mq26</v>
      </c>
      <c r="N183">
        <f ca="1"/>
        <v>5</v>
      </c>
      <c r="O183">
        <f ca="1"/>
        <v>0</v>
      </c>
      <c r="P183" t="str">
        <f ca="1"/>
        <v>C</v>
      </c>
      <c r="Q183" t="str">
        <f ca="1"/>
        <v>d</v>
      </c>
      <c r="R183" t="str">
        <f ca="1"/>
        <v>u</v>
      </c>
      <c r="S183" t="str">
        <f ca="1"/>
        <v>m</v>
      </c>
      <c r="T183" t="str">
        <f ca="1"/>
        <v>q</v>
      </c>
      <c r="U183">
        <f ca="1"/>
        <v>2</v>
      </c>
      <c r="V183">
        <f ca="1"/>
        <v>6</v>
      </c>
    </row>
    <row r="184" spans="5:22" x14ac:dyDescent="0.2">
      <c r="E184">
        <v>183</v>
      </c>
      <c r="F184">
        <f ca="1"/>
        <v>0</v>
      </c>
      <c r="G184">
        <f ca="1"/>
        <v>1</v>
      </c>
      <c r="H184" t="str">
        <f ca="1"/>
        <v>Tom Rodriguez</v>
      </c>
      <c r="I184" t="str">
        <f ca="1"/>
        <v>TmRdrgz55@gmail.com</v>
      </c>
      <c r="J184" t="str">
        <f ca="1"/>
        <v>Rvu@cv33</v>
      </c>
      <c r="N184">
        <f ca="1"/>
        <v>5</v>
      </c>
      <c r="O184">
        <f ca="1"/>
        <v>0</v>
      </c>
      <c r="P184" t="str">
        <f ca="1"/>
        <v>R</v>
      </c>
      <c r="Q184" t="str">
        <f ca="1"/>
        <v>v</v>
      </c>
      <c r="R184" t="str">
        <f ca="1"/>
        <v>u</v>
      </c>
      <c r="S184" t="str">
        <f ca="1"/>
        <v>c</v>
      </c>
      <c r="T184" t="str">
        <f ca="1"/>
        <v>v</v>
      </c>
      <c r="U184">
        <f ca="1"/>
        <v>3</v>
      </c>
      <c r="V184">
        <f ca="1"/>
        <v>3</v>
      </c>
    </row>
    <row r="185" spans="5:22" x14ac:dyDescent="0.2">
      <c r="E185">
        <v>184</v>
      </c>
      <c r="F185">
        <f ca="1"/>
        <v>0</v>
      </c>
      <c r="G185">
        <f ca="1"/>
        <v>1</v>
      </c>
      <c r="H185" t="str">
        <f ca="1"/>
        <v>Mia Anderson</v>
      </c>
      <c r="I185" t="str">
        <f ca="1"/>
        <v>Mndrsn67@gmail.com</v>
      </c>
      <c r="J185" t="str">
        <f ca="1"/>
        <v>Jev$x026</v>
      </c>
      <c r="N185">
        <f ca="1"/>
        <v>4</v>
      </c>
      <c r="O185">
        <f ca="1"/>
        <v>0</v>
      </c>
      <c r="P185" t="str">
        <f ca="1"/>
        <v>J</v>
      </c>
      <c r="Q185" t="str">
        <f ca="1"/>
        <v>e</v>
      </c>
      <c r="R185" t="str">
        <f ca="1"/>
        <v>v</v>
      </c>
      <c r="S185" t="str">
        <f ca="1"/>
        <v>x</v>
      </c>
      <c r="T185">
        <f ca="1"/>
        <v>0</v>
      </c>
      <c r="U185">
        <f ca="1"/>
        <v>2</v>
      </c>
      <c r="V185">
        <f ca="1"/>
        <v>6</v>
      </c>
    </row>
    <row r="186" spans="5:22" x14ac:dyDescent="0.2">
      <c r="E186">
        <v>185</v>
      </c>
      <c r="F186">
        <f ca="1"/>
        <v>0</v>
      </c>
      <c r="G186">
        <f ca="1"/>
        <v>1</v>
      </c>
      <c r="H186" t="str">
        <f ca="1"/>
        <v>Michael Ramirez</v>
      </c>
      <c r="I186" t="str">
        <f ca="1"/>
        <v>MclRmrz46@gmail.com</v>
      </c>
      <c r="J186" t="str">
        <f ca="1"/>
        <v>Jjv8169&amp;</v>
      </c>
      <c r="N186">
        <f ca="1"/>
        <v>3</v>
      </c>
      <c r="O186">
        <f ca="1"/>
        <v>1</v>
      </c>
      <c r="P186" t="str">
        <f ca="1"/>
        <v>J</v>
      </c>
      <c r="Q186" t="str">
        <f ca="1"/>
        <v>j</v>
      </c>
      <c r="R186" t="str">
        <f ca="1"/>
        <v>v</v>
      </c>
      <c r="S186">
        <f ca="1"/>
        <v>8</v>
      </c>
      <c r="T186">
        <f ca="1"/>
        <v>1</v>
      </c>
      <c r="U186">
        <f ca="1"/>
        <v>6</v>
      </c>
      <c r="V186">
        <f ca="1"/>
        <v>9</v>
      </c>
    </row>
    <row r="187" spans="5:22" x14ac:dyDescent="0.2">
      <c r="E187">
        <v>186</v>
      </c>
      <c r="F187">
        <f ca="1"/>
        <v>0</v>
      </c>
      <c r="G187">
        <f ca="1"/>
        <v>1</v>
      </c>
      <c r="H187" t="str">
        <f ca="1"/>
        <v>Evelyn Davis</v>
      </c>
      <c r="I187" t="str">
        <f ca="1"/>
        <v>vlynDvs56@gmail.com</v>
      </c>
      <c r="J187" t="str">
        <f ca="1"/>
        <v>Mfq+7008</v>
      </c>
      <c r="N187">
        <f ca="1"/>
        <v>3</v>
      </c>
      <c r="O187">
        <f ca="1"/>
        <v>0</v>
      </c>
      <c r="P187" t="str">
        <f ca="1"/>
        <v>M</v>
      </c>
      <c r="Q187" t="str">
        <f ca="1"/>
        <v>f</v>
      </c>
      <c r="R187" t="str">
        <f ca="1"/>
        <v>q</v>
      </c>
      <c r="S187">
        <f ca="1"/>
        <v>7</v>
      </c>
      <c r="T187">
        <f ca="1"/>
        <v>0</v>
      </c>
      <c r="U187">
        <f ca="1"/>
        <v>0</v>
      </c>
      <c r="V187">
        <f ca="1"/>
        <v>8</v>
      </c>
    </row>
    <row r="188" spans="5:22" x14ac:dyDescent="0.2">
      <c r="E188">
        <v>187</v>
      </c>
      <c r="F188">
        <f ca="1"/>
        <v>0</v>
      </c>
      <c r="G188">
        <f ca="1"/>
        <v>1</v>
      </c>
      <c r="H188" t="str">
        <f ca="1"/>
        <v>Sophia Smith</v>
      </c>
      <c r="I188" t="str">
        <f ca="1"/>
        <v>SpSmt11@gmail.com</v>
      </c>
      <c r="J188" t="str">
        <f ca="1"/>
        <v>Ixc3385*</v>
      </c>
      <c r="N188">
        <f ca="1"/>
        <v>3</v>
      </c>
      <c r="O188">
        <f ca="1"/>
        <v>1</v>
      </c>
      <c r="P188" t="str">
        <f ca="1"/>
        <v>I</v>
      </c>
      <c r="Q188" t="str">
        <f ca="1"/>
        <v>x</v>
      </c>
      <c r="R188" t="str">
        <f ca="1"/>
        <v>c</v>
      </c>
      <c r="S188">
        <f ca="1"/>
        <v>3</v>
      </c>
      <c r="T188">
        <f ca="1"/>
        <v>3</v>
      </c>
      <c r="U188">
        <f ca="1"/>
        <v>8</v>
      </c>
      <c r="V188">
        <f ca="1"/>
        <v>5</v>
      </c>
    </row>
    <row r="189" spans="5:22" x14ac:dyDescent="0.2">
      <c r="E189">
        <v>188</v>
      </c>
      <c r="F189">
        <f ca="1"/>
        <v>0</v>
      </c>
      <c r="G189">
        <f ca="1"/>
        <v>1</v>
      </c>
      <c r="H189" t="str">
        <f ca="1"/>
        <v>Isabella Jones</v>
      </c>
      <c r="I189" t="str">
        <f ca="1"/>
        <v>sbllJns42@gmail.com</v>
      </c>
      <c r="J189" t="str">
        <f ca="1"/>
        <v>Otbb858+</v>
      </c>
      <c r="N189">
        <f ca="1"/>
        <v>4</v>
      </c>
      <c r="O189">
        <f ca="1"/>
        <v>1</v>
      </c>
      <c r="P189" t="str">
        <f ca="1"/>
        <v>O</v>
      </c>
      <c r="Q189" t="str">
        <f ca="1"/>
        <v>t</v>
      </c>
      <c r="R189" t="str">
        <f ca="1"/>
        <v>b</v>
      </c>
      <c r="S189" t="str">
        <f ca="1"/>
        <v>b</v>
      </c>
      <c r="T189">
        <f ca="1"/>
        <v>8</v>
      </c>
      <c r="U189">
        <f ca="1"/>
        <v>5</v>
      </c>
      <c r="V189">
        <f ca="1"/>
        <v>8</v>
      </c>
    </row>
    <row r="190" spans="5:22" x14ac:dyDescent="0.2">
      <c r="E190">
        <v>189</v>
      </c>
      <c r="F190">
        <f ca="1"/>
        <v>1</v>
      </c>
      <c r="G190">
        <f ca="1"/>
        <v>0</v>
      </c>
      <c r="H190" t="str">
        <f ca="1"/>
        <v>Tom Grace Danilov</v>
      </c>
      <c r="I190" t="str">
        <f ca="1"/>
        <v/>
      </c>
      <c r="J190" t="str">
        <f ca="1"/>
        <v/>
      </c>
      <c r="N190" t="str">
        <f ca="1"/>
        <v/>
      </c>
      <c r="O190" t="str">
        <f ca="1"/>
        <v/>
      </c>
      <c r="P190" t="str">
        <f ca="1"/>
        <v/>
      </c>
      <c r="Q190" t="str">
        <f ca="1"/>
        <v/>
      </c>
      <c r="R190" t="str">
        <f ca="1"/>
        <v/>
      </c>
      <c r="S190" t="str">
        <f ca="1"/>
        <v/>
      </c>
      <c r="T190" t="str">
        <f ca="1"/>
        <v/>
      </c>
      <c r="U190" t="str">
        <f ca="1"/>
        <v/>
      </c>
      <c r="V190" t="str">
        <f ca="1"/>
        <v/>
      </c>
    </row>
    <row r="191" spans="5:22" x14ac:dyDescent="0.2">
      <c r="E191">
        <v>190</v>
      </c>
      <c r="F191">
        <f ca="1"/>
        <v>1</v>
      </c>
      <c r="G191">
        <f ca="1"/>
        <v>1</v>
      </c>
      <c r="H191" t="str">
        <f ca="1"/>
        <v>Madison Lee Ramirez</v>
      </c>
      <c r="I191" t="str">
        <f ca="1"/>
        <v>MdsnLRmrz45@gmail.com</v>
      </c>
      <c r="J191" t="str">
        <f ca="1"/>
        <v>Ncfa273%</v>
      </c>
      <c r="N191">
        <f ca="1"/>
        <v>4</v>
      </c>
      <c r="O191">
        <f ca="1"/>
        <v>1</v>
      </c>
      <c r="P191" t="str">
        <f ca="1"/>
        <v>N</v>
      </c>
      <c r="Q191" t="str">
        <f ca="1"/>
        <v>c</v>
      </c>
      <c r="R191" t="str">
        <f ca="1"/>
        <v>f</v>
      </c>
      <c r="S191" t="str">
        <f ca="1"/>
        <v>a</v>
      </c>
      <c r="T191">
        <f ca="1"/>
        <v>2</v>
      </c>
      <c r="U191">
        <f ca="1"/>
        <v>7</v>
      </c>
      <c r="V191">
        <f ca="1"/>
        <v>3</v>
      </c>
    </row>
    <row r="192" spans="5:22" x14ac:dyDescent="0.2">
      <c r="E192">
        <v>191</v>
      </c>
      <c r="F192">
        <f ca="1"/>
        <v>1</v>
      </c>
      <c r="G192">
        <f ca="1"/>
        <v>1</v>
      </c>
      <c r="H192" t="str">
        <f ca="1"/>
        <v>Noah Elizabeth Ramirez</v>
      </c>
      <c r="I192" t="str">
        <f ca="1"/>
        <v>NlzbtRmrz35@gmail.com</v>
      </c>
      <c r="J192" t="str">
        <f ca="1"/>
        <v>Uvzo914@</v>
      </c>
      <c r="N192">
        <f ca="1"/>
        <v>4</v>
      </c>
      <c r="O192">
        <f ca="1"/>
        <v>1</v>
      </c>
      <c r="P192" t="str">
        <f ca="1"/>
        <v>U</v>
      </c>
      <c r="Q192" t="str">
        <f ca="1"/>
        <v>v</v>
      </c>
      <c r="R192" t="str">
        <f ca="1"/>
        <v>z</v>
      </c>
      <c r="S192" t="str">
        <f ca="1"/>
        <v>o</v>
      </c>
      <c r="T192">
        <f ca="1"/>
        <v>9</v>
      </c>
      <c r="U192">
        <f ca="1"/>
        <v>1</v>
      </c>
      <c r="V192">
        <f ca="1"/>
        <v>4</v>
      </c>
    </row>
    <row r="193" spans="5:22" x14ac:dyDescent="0.2">
      <c r="E193">
        <v>192</v>
      </c>
      <c r="F193">
        <f ca="1"/>
        <v>1</v>
      </c>
      <c r="G193">
        <f ca="1"/>
        <v>1</v>
      </c>
      <c r="H193" t="str">
        <f ca="1"/>
        <v>Tom Rose Williams</v>
      </c>
      <c r="I193" t="str">
        <f ca="1"/>
        <v>TmRsWllms23@gmail.com</v>
      </c>
      <c r="J193" t="str">
        <f ca="1"/>
        <v>Eta?h466</v>
      </c>
      <c r="N193">
        <f ca="1"/>
        <v>4</v>
      </c>
      <c r="O193">
        <f ca="1"/>
        <v>0</v>
      </c>
      <c r="P193" t="str">
        <f ca="1"/>
        <v>E</v>
      </c>
      <c r="Q193" t="str">
        <f ca="1"/>
        <v>t</v>
      </c>
      <c r="R193" t="str">
        <f ca="1"/>
        <v>a</v>
      </c>
      <c r="S193" t="str">
        <f ca="1"/>
        <v>h</v>
      </c>
      <c r="T193">
        <f ca="1"/>
        <v>4</v>
      </c>
      <c r="U193">
        <f ca="1"/>
        <v>6</v>
      </c>
      <c r="V193">
        <f ca="1"/>
        <v>6</v>
      </c>
    </row>
    <row r="194" spans="5:22" x14ac:dyDescent="0.2">
      <c r="E194">
        <v>193</v>
      </c>
      <c r="F194">
        <f ca="1"/>
        <v>0</v>
      </c>
      <c r="G194">
        <f ca="1"/>
        <v>1</v>
      </c>
      <c r="H194" t="str">
        <f ca="1"/>
        <v>Mia Lewis</v>
      </c>
      <c r="I194" t="str">
        <f ca="1"/>
        <v>MLws19@gmail.com</v>
      </c>
      <c r="J194" t="str">
        <f ca="1"/>
        <v>Issor18#</v>
      </c>
      <c r="N194">
        <f ca="1"/>
        <v>5</v>
      </c>
      <c r="O194">
        <f ca="1"/>
        <v>1</v>
      </c>
      <c r="P194" t="str">
        <f ca="1"/>
        <v>I</v>
      </c>
      <c r="Q194" t="str">
        <f ca="1"/>
        <v>s</v>
      </c>
      <c r="R194" t="str">
        <f ca="1"/>
        <v>s</v>
      </c>
      <c r="S194" t="str">
        <f ca="1"/>
        <v>o</v>
      </c>
      <c r="T194" t="str">
        <f ca="1"/>
        <v>r</v>
      </c>
      <c r="U194">
        <f ca="1"/>
        <v>1</v>
      </c>
      <c r="V194">
        <f ca="1"/>
        <v>8</v>
      </c>
    </row>
    <row r="195" spans="5:22" x14ac:dyDescent="0.2">
      <c r="E195">
        <v>194</v>
      </c>
      <c r="F195">
        <f ca="1"/>
        <v>0</v>
      </c>
      <c r="G195">
        <f ca="1"/>
        <v>1</v>
      </c>
      <c r="H195" t="str">
        <f ca="1"/>
        <v>Benjamin Lee</v>
      </c>
      <c r="I195" t="str">
        <f ca="1"/>
        <v>BnjmnL31@gmail.com</v>
      </c>
      <c r="J195" t="str">
        <f ca="1"/>
        <v>Fch$h954</v>
      </c>
      <c r="N195">
        <f ca="1"/>
        <v>4</v>
      </c>
      <c r="O195">
        <f ca="1"/>
        <v>0</v>
      </c>
      <c r="P195" t="str">
        <f ca="1"/>
        <v>F</v>
      </c>
      <c r="Q195" t="str">
        <f ca="1"/>
        <v>c</v>
      </c>
      <c r="R195" t="str">
        <f ca="1"/>
        <v>h</v>
      </c>
      <c r="S195" t="str">
        <f ca="1"/>
        <v>h</v>
      </c>
      <c r="T195">
        <f ca="1"/>
        <v>9</v>
      </c>
      <c r="U195">
        <f ca="1"/>
        <v>5</v>
      </c>
      <c r="V195">
        <f ca="1"/>
        <v>4</v>
      </c>
    </row>
    <row r="196" spans="5:22" x14ac:dyDescent="0.2">
      <c r="E196">
        <v>195</v>
      </c>
      <c r="F196">
        <f ca="1"/>
        <v>0</v>
      </c>
      <c r="G196">
        <f ca="1"/>
        <v>0</v>
      </c>
      <c r="H196" t="str">
        <f ca="1"/>
        <v>Isabella Perez</v>
      </c>
      <c r="I196" t="str">
        <f ca="1"/>
        <v/>
      </c>
      <c r="J196" t="str">
        <f ca="1"/>
        <v/>
      </c>
      <c r="N196" t="str">
        <f ca="1"/>
        <v/>
      </c>
      <c r="O196" t="str">
        <f ca="1"/>
        <v/>
      </c>
      <c r="P196" t="str">
        <f ca="1"/>
        <v/>
      </c>
      <c r="Q196" t="str">
        <f ca="1"/>
        <v/>
      </c>
      <c r="R196" t="str">
        <f ca="1"/>
        <v/>
      </c>
      <c r="S196" t="str">
        <f ca="1"/>
        <v/>
      </c>
      <c r="T196" t="str">
        <f ca="1"/>
        <v/>
      </c>
      <c r="U196" t="str">
        <f ca="1"/>
        <v/>
      </c>
      <c r="V196" t="str">
        <f ca="1"/>
        <v/>
      </c>
    </row>
    <row r="197" spans="5:22" x14ac:dyDescent="0.2">
      <c r="E197">
        <v>196</v>
      </c>
      <c r="F197">
        <f ca="1"/>
        <v>0</v>
      </c>
      <c r="G197">
        <f ca="1"/>
        <v>1</v>
      </c>
      <c r="H197" t="str">
        <f ca="1"/>
        <v>Liam Smith</v>
      </c>
      <c r="I197" t="str">
        <f ca="1"/>
        <v>LmSmt53@gmail.com</v>
      </c>
      <c r="J197" t="str">
        <f ca="1"/>
        <v>Kvf&amp;gak2</v>
      </c>
      <c r="N197">
        <f ca="1"/>
        <v>6</v>
      </c>
      <c r="O197">
        <f ca="1"/>
        <v>0</v>
      </c>
      <c r="P197" t="str">
        <f ca="1"/>
        <v>K</v>
      </c>
      <c r="Q197" t="str">
        <f ca="1"/>
        <v>v</v>
      </c>
      <c r="R197" t="str">
        <f ca="1"/>
        <v>f</v>
      </c>
      <c r="S197" t="str">
        <f ca="1"/>
        <v>g</v>
      </c>
      <c r="T197" t="str">
        <f ca="1"/>
        <v>a</v>
      </c>
      <c r="U197" t="str">
        <f ca="1"/>
        <v>k</v>
      </c>
      <c r="V197">
        <f ca="1"/>
        <v>2</v>
      </c>
    </row>
    <row r="198" spans="5:22" x14ac:dyDescent="0.2">
      <c r="E198">
        <v>197</v>
      </c>
      <c r="F198">
        <f ca="1"/>
        <v>1</v>
      </c>
      <c r="G198">
        <f ca="1"/>
        <v>0</v>
      </c>
      <c r="H198" t="str">
        <f ca="1"/>
        <v>Ofek Rose Robinson</v>
      </c>
      <c r="I198" t="str">
        <f ca="1"/>
        <v/>
      </c>
      <c r="J198" t="str">
        <f ca="1"/>
        <v/>
      </c>
      <c r="N198" t="str">
        <f ca="1"/>
        <v/>
      </c>
      <c r="O198" t="str">
        <f ca="1"/>
        <v/>
      </c>
      <c r="P198" t="str">
        <f ca="1"/>
        <v/>
      </c>
      <c r="Q198" t="str">
        <f ca="1"/>
        <v/>
      </c>
      <c r="R198" t="str">
        <f ca="1"/>
        <v/>
      </c>
      <c r="S198" t="str">
        <f ca="1"/>
        <v/>
      </c>
      <c r="T198" t="str">
        <f ca="1"/>
        <v/>
      </c>
      <c r="U198" t="str">
        <f ca="1"/>
        <v/>
      </c>
      <c r="V198" t="str">
        <f ca="1"/>
        <v/>
      </c>
    </row>
    <row r="199" spans="5:22" x14ac:dyDescent="0.2">
      <c r="E199">
        <v>198</v>
      </c>
      <c r="F199">
        <f ca="1"/>
        <v>0</v>
      </c>
      <c r="G199">
        <f ca="1"/>
        <v>0</v>
      </c>
      <c r="H199" t="str">
        <f ca="1"/>
        <v>Julie Lopez</v>
      </c>
      <c r="I199" t="str">
        <f ca="1"/>
        <v/>
      </c>
      <c r="J199" t="str">
        <f ca="1"/>
        <v/>
      </c>
      <c r="N199" t="str">
        <f ca="1"/>
        <v/>
      </c>
      <c r="O199" t="str">
        <f ca="1"/>
        <v/>
      </c>
      <c r="P199" t="str">
        <f ca="1"/>
        <v/>
      </c>
      <c r="Q199" t="str">
        <f ca="1"/>
        <v/>
      </c>
      <c r="R199" t="str">
        <f ca="1"/>
        <v/>
      </c>
      <c r="S199" t="str">
        <f ca="1"/>
        <v/>
      </c>
      <c r="T199" t="str">
        <f ca="1"/>
        <v/>
      </c>
      <c r="U199" t="str">
        <f ca="1"/>
        <v/>
      </c>
      <c r="V199" t="str">
        <f ca="1"/>
        <v/>
      </c>
    </row>
    <row r="200" spans="5:22" x14ac:dyDescent="0.2">
      <c r="E200">
        <v>199</v>
      </c>
      <c r="F200">
        <f ca="1"/>
        <v>0</v>
      </c>
      <c r="G200">
        <f ca="1"/>
        <v>0</v>
      </c>
      <c r="H200" t="str">
        <f ca="1"/>
        <v>Noah Danilov</v>
      </c>
      <c r="I200" t="str">
        <f ca="1"/>
        <v/>
      </c>
      <c r="J200" t="str">
        <f ca="1"/>
        <v/>
      </c>
      <c r="N200" t="str">
        <f ca="1"/>
        <v/>
      </c>
      <c r="O200" t="str">
        <f ca="1"/>
        <v/>
      </c>
      <c r="P200" t="str">
        <f ca="1"/>
        <v/>
      </c>
      <c r="Q200" t="str">
        <f ca="1"/>
        <v/>
      </c>
      <c r="R200" t="str">
        <f ca="1"/>
        <v/>
      </c>
      <c r="S200" t="str">
        <f ca="1"/>
        <v/>
      </c>
      <c r="T200" t="str">
        <f ca="1"/>
        <v/>
      </c>
      <c r="U200" t="str">
        <f ca="1"/>
        <v/>
      </c>
      <c r="V200" t="str">
        <f ca="1"/>
        <v/>
      </c>
    </row>
    <row r="201" spans="5:22" x14ac:dyDescent="0.2">
      <c r="E201">
        <v>200</v>
      </c>
      <c r="F201">
        <f ca="1"/>
        <v>0</v>
      </c>
      <c r="G201">
        <f ca="1"/>
        <v>1</v>
      </c>
      <c r="H201" t="str">
        <f ca="1"/>
        <v>Oren Wilson</v>
      </c>
      <c r="I201" t="str">
        <f ca="1"/>
        <v>rnWlsn68@gmail.com</v>
      </c>
      <c r="J201" t="str">
        <f ca="1"/>
        <v>Mfd$8692</v>
      </c>
      <c r="N201">
        <f ca="1"/>
        <v>3</v>
      </c>
      <c r="O201">
        <f ca="1"/>
        <v>0</v>
      </c>
      <c r="P201" t="str">
        <f ca="1"/>
        <v>M</v>
      </c>
      <c r="Q201" t="str">
        <f ca="1"/>
        <v>f</v>
      </c>
      <c r="R201" t="str">
        <f ca="1"/>
        <v>d</v>
      </c>
      <c r="S201">
        <f ca="1"/>
        <v>8</v>
      </c>
      <c r="T201">
        <f ca="1"/>
        <v>6</v>
      </c>
      <c r="U201">
        <f ca="1"/>
        <v>9</v>
      </c>
      <c r="V201">
        <f ca="1"/>
        <v>2</v>
      </c>
    </row>
    <row r="202" spans="5:22" x14ac:dyDescent="0.2">
      <c r="E202">
        <v>201</v>
      </c>
      <c r="F202">
        <f ca="1"/>
        <v>0</v>
      </c>
      <c r="G202">
        <f ca="1"/>
        <v>1</v>
      </c>
      <c r="H202" t="str">
        <f ca="1"/>
        <v>Isabella Mizrahi</v>
      </c>
      <c r="I202" t="str">
        <f ca="1"/>
        <v>sbllMzr43@gmail.com</v>
      </c>
      <c r="J202" t="str">
        <f ca="1"/>
        <v>Vpz$8782</v>
      </c>
      <c r="N202">
        <f ca="1"/>
        <v>3</v>
      </c>
      <c r="O202">
        <f ca="1"/>
        <v>0</v>
      </c>
      <c r="P202" t="str">
        <f ca="1"/>
        <v>V</v>
      </c>
      <c r="Q202" t="str">
        <f ca="1"/>
        <v>p</v>
      </c>
      <c r="R202" t="str">
        <f ca="1"/>
        <v>z</v>
      </c>
      <c r="S202">
        <f ca="1"/>
        <v>8</v>
      </c>
      <c r="T202">
        <f ca="1"/>
        <v>7</v>
      </c>
      <c r="U202">
        <f ca="1"/>
        <v>8</v>
      </c>
      <c r="V202">
        <f ca="1"/>
        <v>2</v>
      </c>
    </row>
    <row r="203" spans="5:22" x14ac:dyDescent="0.2">
      <c r="E203">
        <v>202</v>
      </c>
      <c r="F203">
        <f ca="1"/>
        <v>0</v>
      </c>
      <c r="G203">
        <f ca="1"/>
        <v>1</v>
      </c>
      <c r="H203" t="str">
        <f ca="1"/>
        <v>Noah Ramirez</v>
      </c>
      <c r="I203" t="str">
        <f ca="1"/>
        <v>NRmrz07@gmail.com</v>
      </c>
      <c r="J203" t="str">
        <f ca="1"/>
        <v>Nfp%3069</v>
      </c>
      <c r="N203">
        <f ca="1"/>
        <v>3</v>
      </c>
      <c r="O203">
        <f ca="1"/>
        <v>0</v>
      </c>
      <c r="P203" t="str">
        <f ca="1"/>
        <v>N</v>
      </c>
      <c r="Q203" t="str">
        <f ca="1"/>
        <v>f</v>
      </c>
      <c r="R203" t="str">
        <f ca="1"/>
        <v>p</v>
      </c>
      <c r="S203">
        <f ca="1"/>
        <v>3</v>
      </c>
      <c r="T203">
        <f ca="1"/>
        <v>0</v>
      </c>
      <c r="U203">
        <f ca="1"/>
        <v>6</v>
      </c>
      <c r="V203">
        <f ca="1"/>
        <v>9</v>
      </c>
    </row>
    <row r="204" spans="5:22" x14ac:dyDescent="0.2">
      <c r="E204">
        <v>203</v>
      </c>
      <c r="F204">
        <f ca="1"/>
        <v>0</v>
      </c>
      <c r="G204">
        <f ca="1"/>
        <v>1</v>
      </c>
      <c r="H204" t="str">
        <f ca="1"/>
        <v>Lucas Ramirez</v>
      </c>
      <c r="I204" t="str">
        <f ca="1"/>
        <v>LcsRmrz29@gmail.com</v>
      </c>
      <c r="J204" t="str">
        <f ca="1"/>
        <v>Zbr&amp;2051</v>
      </c>
      <c r="N204">
        <f ca="1"/>
        <v>3</v>
      </c>
      <c r="O204">
        <f ca="1"/>
        <v>0</v>
      </c>
      <c r="P204" t="str">
        <f ca="1"/>
        <v>Z</v>
      </c>
      <c r="Q204" t="str">
        <f ca="1"/>
        <v>b</v>
      </c>
      <c r="R204" t="str">
        <f ca="1"/>
        <v>r</v>
      </c>
      <c r="S204">
        <f ca="1"/>
        <v>2</v>
      </c>
      <c r="T204">
        <f ca="1"/>
        <v>0</v>
      </c>
      <c r="U204">
        <f ca="1"/>
        <v>5</v>
      </c>
      <c r="V204">
        <f ca="1"/>
        <v>1</v>
      </c>
    </row>
    <row r="205" spans="5:22" x14ac:dyDescent="0.2">
      <c r="E205">
        <v>204</v>
      </c>
      <c r="F205">
        <f ca="1"/>
        <v>0</v>
      </c>
      <c r="G205">
        <f ca="1"/>
        <v>0</v>
      </c>
      <c r="H205" t="str">
        <f ca="1"/>
        <v>Ava Mizrahi</v>
      </c>
      <c r="I205" t="str">
        <f ca="1"/>
        <v/>
      </c>
      <c r="J205" t="str">
        <f ca="1"/>
        <v/>
      </c>
      <c r="N205" t="str">
        <f ca="1"/>
        <v/>
      </c>
      <c r="O205" t="str">
        <f ca="1"/>
        <v/>
      </c>
      <c r="P205" t="str">
        <f ca="1"/>
        <v/>
      </c>
      <c r="Q205" t="str">
        <f ca="1"/>
        <v/>
      </c>
      <c r="R205" t="str">
        <f ca="1"/>
        <v/>
      </c>
      <c r="S205" t="str">
        <f ca="1"/>
        <v/>
      </c>
      <c r="T205" t="str">
        <f ca="1"/>
        <v/>
      </c>
      <c r="U205" t="str">
        <f ca="1"/>
        <v/>
      </c>
      <c r="V205" t="str">
        <f ca="1"/>
        <v/>
      </c>
    </row>
    <row r="206" spans="5:22" x14ac:dyDescent="0.2">
      <c r="E206">
        <v>205</v>
      </c>
      <c r="F206">
        <f ca="1"/>
        <v>0</v>
      </c>
      <c r="G206">
        <f ca="1"/>
        <v>0</v>
      </c>
      <c r="H206" t="str">
        <f ca="1"/>
        <v>Logan Anderson</v>
      </c>
      <c r="I206" t="str">
        <f ca="1"/>
        <v/>
      </c>
      <c r="J206" t="str">
        <f ca="1"/>
        <v/>
      </c>
      <c r="N206" t="str">
        <f ca="1"/>
        <v/>
      </c>
      <c r="O206" t="str">
        <f ca="1"/>
        <v/>
      </c>
      <c r="P206" t="str">
        <f ca="1"/>
        <v/>
      </c>
      <c r="Q206" t="str">
        <f ca="1"/>
        <v/>
      </c>
      <c r="R206" t="str">
        <f ca="1"/>
        <v/>
      </c>
      <c r="S206" t="str">
        <f ca="1"/>
        <v/>
      </c>
      <c r="T206" t="str">
        <f ca="1"/>
        <v/>
      </c>
      <c r="U206" t="str">
        <f ca="1"/>
        <v/>
      </c>
      <c r="V206" t="str">
        <f ca="1"/>
        <v/>
      </c>
    </row>
    <row r="207" spans="5:22" x14ac:dyDescent="0.2">
      <c r="E207">
        <v>206</v>
      </c>
      <c r="F207">
        <f ca="1"/>
        <v>0</v>
      </c>
      <c r="G207">
        <f ca="1"/>
        <v>1</v>
      </c>
      <c r="H207" t="str">
        <f ca="1"/>
        <v>Charlotte Levy</v>
      </c>
      <c r="I207" t="str">
        <f ca="1"/>
        <v>CrlttLvy23@gmail.com</v>
      </c>
      <c r="J207" t="str">
        <f ca="1"/>
        <v>Gye*9373</v>
      </c>
      <c r="N207">
        <f ca="1"/>
        <v>3</v>
      </c>
      <c r="O207">
        <f ca="1"/>
        <v>0</v>
      </c>
      <c r="P207" t="str">
        <f ca="1"/>
        <v>G</v>
      </c>
      <c r="Q207" t="str">
        <f ca="1"/>
        <v>y</v>
      </c>
      <c r="R207" t="str">
        <f ca="1"/>
        <v>e</v>
      </c>
      <c r="S207">
        <f ca="1"/>
        <v>9</v>
      </c>
      <c r="T207">
        <f ca="1"/>
        <v>3</v>
      </c>
      <c r="U207">
        <f ca="1"/>
        <v>7</v>
      </c>
      <c r="V207">
        <f ca="1"/>
        <v>3</v>
      </c>
    </row>
    <row r="208" spans="5:22" x14ac:dyDescent="0.2">
      <c r="E208">
        <v>207</v>
      </c>
      <c r="F208">
        <f ca="1"/>
        <v>0</v>
      </c>
      <c r="G208">
        <f ca="1"/>
        <v>1</v>
      </c>
      <c r="H208" t="str">
        <f ca="1"/>
        <v>Ofek Harris</v>
      </c>
      <c r="I208" t="str">
        <f ca="1"/>
        <v>fkrrs78@gmail.com</v>
      </c>
      <c r="J208" t="str">
        <f ca="1"/>
        <v>Dkdxg12$</v>
      </c>
      <c r="N208">
        <f ca="1"/>
        <v>5</v>
      </c>
      <c r="O208">
        <f ca="1"/>
        <v>1</v>
      </c>
      <c r="P208" t="str">
        <f ca="1"/>
        <v>D</v>
      </c>
      <c r="Q208" t="str">
        <f ca="1"/>
        <v>k</v>
      </c>
      <c r="R208" t="str">
        <f ca="1"/>
        <v>d</v>
      </c>
      <c r="S208" t="str">
        <f ca="1"/>
        <v>x</v>
      </c>
      <c r="T208" t="str">
        <f ca="1"/>
        <v>g</v>
      </c>
      <c r="U208">
        <f ca="1"/>
        <v>1</v>
      </c>
      <c r="V208">
        <f ca="1"/>
        <v>2</v>
      </c>
    </row>
    <row r="209" spans="5:22" x14ac:dyDescent="0.2">
      <c r="E209">
        <v>208</v>
      </c>
      <c r="F209">
        <f ca="1"/>
        <v>0</v>
      </c>
      <c r="G209">
        <f ca="1"/>
        <v>1</v>
      </c>
      <c r="H209" t="str">
        <f ca="1"/>
        <v>Elijah Wilson</v>
      </c>
      <c r="I209" t="str">
        <f ca="1"/>
        <v>ljWlsn34@gmail.com</v>
      </c>
      <c r="J209" t="str">
        <f ca="1"/>
        <v>Hawc485$</v>
      </c>
      <c r="N209">
        <f ca="1"/>
        <v>4</v>
      </c>
      <c r="O209">
        <f ca="1"/>
        <v>1</v>
      </c>
      <c r="P209" t="str">
        <f ca="1"/>
        <v>H</v>
      </c>
      <c r="Q209" t="str">
        <f ca="1"/>
        <v>a</v>
      </c>
      <c r="R209" t="str">
        <f ca="1"/>
        <v>w</v>
      </c>
      <c r="S209" t="str">
        <f ca="1"/>
        <v>c</v>
      </c>
      <c r="T209">
        <f ca="1"/>
        <v>4</v>
      </c>
      <c r="U209">
        <f ca="1"/>
        <v>8</v>
      </c>
      <c r="V209">
        <f ca="1"/>
        <v>5</v>
      </c>
    </row>
    <row r="210" spans="5:22" x14ac:dyDescent="0.2">
      <c r="E210">
        <v>209</v>
      </c>
      <c r="F210">
        <f ca="1"/>
        <v>1</v>
      </c>
      <c r="G210">
        <f ca="1"/>
        <v>1</v>
      </c>
      <c r="H210" t="str">
        <f ca="1"/>
        <v>Tom Elizabeth Gonzalez</v>
      </c>
      <c r="I210" t="str">
        <f ca="1"/>
        <v>TmlzbtGnzlz15@gmail.com</v>
      </c>
      <c r="J210" t="str">
        <f ca="1"/>
        <v>Melg757#</v>
      </c>
      <c r="N210">
        <f ca="1"/>
        <v>4</v>
      </c>
      <c r="O210">
        <f ca="1"/>
        <v>1</v>
      </c>
      <c r="P210" t="str">
        <f ca="1"/>
        <v>M</v>
      </c>
      <c r="Q210" t="str">
        <f ca="1"/>
        <v>e</v>
      </c>
      <c r="R210" t="str">
        <f ca="1"/>
        <v>l</v>
      </c>
      <c r="S210" t="str">
        <f ca="1"/>
        <v>g</v>
      </c>
      <c r="T210">
        <f ca="1"/>
        <v>7</v>
      </c>
      <c r="U210">
        <f ca="1"/>
        <v>5</v>
      </c>
      <c r="V210">
        <f ca="1"/>
        <v>7</v>
      </c>
    </row>
    <row r="211" spans="5:22" x14ac:dyDescent="0.2">
      <c r="E211">
        <v>210</v>
      </c>
      <c r="F211">
        <f ca="1"/>
        <v>0</v>
      </c>
      <c r="G211">
        <f ca="1"/>
        <v>0</v>
      </c>
      <c r="H211" t="str">
        <f ca="1"/>
        <v>Amelia Vigdorovitch</v>
      </c>
      <c r="I211" t="str">
        <f ca="1"/>
        <v/>
      </c>
      <c r="J211" t="str">
        <f ca="1"/>
        <v/>
      </c>
      <c r="N211" t="str">
        <f ca="1"/>
        <v/>
      </c>
      <c r="O211" t="str">
        <f ca="1"/>
        <v/>
      </c>
      <c r="P211" t="str">
        <f ca="1"/>
        <v/>
      </c>
      <c r="Q211" t="str">
        <f ca="1"/>
        <v/>
      </c>
      <c r="R211" t="str">
        <f ca="1"/>
        <v/>
      </c>
      <c r="S211" t="str">
        <f ca="1"/>
        <v/>
      </c>
      <c r="T211" t="str">
        <f ca="1"/>
        <v/>
      </c>
      <c r="U211" t="str">
        <f ca="1"/>
        <v/>
      </c>
      <c r="V211" t="str">
        <f ca="1"/>
        <v/>
      </c>
    </row>
    <row r="212" spans="5:22" x14ac:dyDescent="0.2">
      <c r="E212">
        <v>211</v>
      </c>
      <c r="F212">
        <f ca="1"/>
        <v>0</v>
      </c>
      <c r="G212">
        <f ca="1"/>
        <v>1</v>
      </c>
      <c r="H212" t="str">
        <f ca="1"/>
        <v>Abigail Robinson</v>
      </c>
      <c r="I212" t="str">
        <f ca="1"/>
        <v>bglRbnsn22@gmail.com</v>
      </c>
      <c r="J212" t="str">
        <f ca="1"/>
        <v>Yhm@b709</v>
      </c>
      <c r="N212">
        <f ca="1"/>
        <v>4</v>
      </c>
      <c r="O212">
        <f ca="1"/>
        <v>0</v>
      </c>
      <c r="P212" t="str">
        <f ca="1"/>
        <v>Y</v>
      </c>
      <c r="Q212" t="str">
        <f ca="1"/>
        <v>h</v>
      </c>
      <c r="R212" t="str">
        <f ca="1"/>
        <v>m</v>
      </c>
      <c r="S212" t="str">
        <f ca="1"/>
        <v>b</v>
      </c>
      <c r="T212">
        <f ca="1"/>
        <v>7</v>
      </c>
      <c r="U212">
        <f ca="1"/>
        <v>0</v>
      </c>
      <c r="V212">
        <f ca="1"/>
        <v>9</v>
      </c>
    </row>
    <row r="213" spans="5:22" x14ac:dyDescent="0.2">
      <c r="E213">
        <v>212</v>
      </c>
      <c r="F213">
        <f ca="1"/>
        <v>0</v>
      </c>
      <c r="G213">
        <f ca="1"/>
        <v>1</v>
      </c>
      <c r="H213" t="str">
        <f ca="1"/>
        <v>Abigail Robinson</v>
      </c>
      <c r="I213" t="str">
        <f ca="1"/>
        <v>bglRbnsn51@gmail.com</v>
      </c>
      <c r="J213" t="str">
        <f ca="1"/>
        <v>Bwev927+</v>
      </c>
      <c r="N213">
        <f ca="1"/>
        <v>4</v>
      </c>
      <c r="O213">
        <f ca="1"/>
        <v>1</v>
      </c>
      <c r="P213" t="str">
        <f ca="1"/>
        <v>B</v>
      </c>
      <c r="Q213" t="str">
        <f ca="1"/>
        <v>w</v>
      </c>
      <c r="R213" t="str">
        <f ca="1"/>
        <v>e</v>
      </c>
      <c r="S213" t="str">
        <f ca="1"/>
        <v>v</v>
      </c>
      <c r="T213">
        <f ca="1"/>
        <v>9</v>
      </c>
      <c r="U213">
        <f ca="1"/>
        <v>2</v>
      </c>
      <c r="V213">
        <f ca="1"/>
        <v>7</v>
      </c>
    </row>
    <row r="214" spans="5:22" x14ac:dyDescent="0.2">
      <c r="E214">
        <v>213</v>
      </c>
      <c r="F214">
        <f ca="1"/>
        <v>0</v>
      </c>
      <c r="G214">
        <f ca="1"/>
        <v>1</v>
      </c>
      <c r="H214" t="str">
        <f ca="1"/>
        <v>Madison Dahan</v>
      </c>
      <c r="I214" t="str">
        <f ca="1"/>
        <v>MdsnDn35@gmail.com</v>
      </c>
      <c r="J214" t="str">
        <f ca="1"/>
        <v>Usxk087?</v>
      </c>
      <c r="N214">
        <f ca="1"/>
        <v>4</v>
      </c>
      <c r="O214">
        <f ca="1"/>
        <v>1</v>
      </c>
      <c r="P214" t="str">
        <f ca="1"/>
        <v>U</v>
      </c>
      <c r="Q214" t="str">
        <f ca="1"/>
        <v>s</v>
      </c>
      <c r="R214" t="str">
        <f ca="1"/>
        <v>x</v>
      </c>
      <c r="S214" t="str">
        <f ca="1"/>
        <v>k</v>
      </c>
      <c r="T214">
        <f ca="1"/>
        <v>0</v>
      </c>
      <c r="U214">
        <f ca="1"/>
        <v>8</v>
      </c>
      <c r="V214">
        <f ca="1"/>
        <v>7</v>
      </c>
    </row>
    <row r="215" spans="5:22" x14ac:dyDescent="0.2">
      <c r="E215">
        <v>214</v>
      </c>
      <c r="F215">
        <f ca="1"/>
        <v>0</v>
      </c>
      <c r="G215">
        <f ca="1"/>
        <v>1</v>
      </c>
      <c r="H215" t="str">
        <f ca="1"/>
        <v>Dror Danilov</v>
      </c>
      <c r="I215" t="str">
        <f ca="1"/>
        <v>DrrDnlv21@gmail.com</v>
      </c>
      <c r="J215" t="str">
        <f ca="1"/>
        <v>Bhq%in95</v>
      </c>
      <c r="N215">
        <f ca="1"/>
        <v>5</v>
      </c>
      <c r="O215">
        <f ca="1"/>
        <v>0</v>
      </c>
      <c r="P215" t="str">
        <f ca="1"/>
        <v>B</v>
      </c>
      <c r="Q215" t="str">
        <f ca="1"/>
        <v>h</v>
      </c>
      <c r="R215" t="str">
        <f ca="1"/>
        <v>q</v>
      </c>
      <c r="S215" t="str">
        <f ca="1"/>
        <v>i</v>
      </c>
      <c r="T215" t="str">
        <f ca="1"/>
        <v>n</v>
      </c>
      <c r="U215">
        <f ca="1"/>
        <v>9</v>
      </c>
      <c r="V215">
        <f ca="1"/>
        <v>5</v>
      </c>
    </row>
    <row r="216" spans="5:22" x14ac:dyDescent="0.2">
      <c r="E216">
        <v>215</v>
      </c>
      <c r="F216">
        <f ca="1"/>
        <v>0</v>
      </c>
      <c r="G216">
        <f ca="1"/>
        <v>1</v>
      </c>
      <c r="H216" t="str">
        <f ca="1"/>
        <v>Sophia Garcia</v>
      </c>
      <c r="I216" t="str">
        <f ca="1"/>
        <v>SpGrc95@gmail.com</v>
      </c>
      <c r="J216" t="str">
        <f ca="1"/>
        <v>Ythu089#</v>
      </c>
      <c r="N216">
        <f ca="1"/>
        <v>4</v>
      </c>
      <c r="O216">
        <f ca="1"/>
        <v>1</v>
      </c>
      <c r="P216" t="str">
        <f ca="1"/>
        <v>Y</v>
      </c>
      <c r="Q216" t="str">
        <f ca="1"/>
        <v>t</v>
      </c>
      <c r="R216" t="str">
        <f ca="1"/>
        <v>h</v>
      </c>
      <c r="S216" t="str">
        <f ca="1"/>
        <v>u</v>
      </c>
      <c r="T216">
        <f ca="1"/>
        <v>0</v>
      </c>
      <c r="U216">
        <f ca="1"/>
        <v>8</v>
      </c>
      <c r="V216">
        <f ca="1"/>
        <v>9</v>
      </c>
    </row>
    <row r="217" spans="5:22" x14ac:dyDescent="0.2">
      <c r="E217">
        <v>216</v>
      </c>
      <c r="F217">
        <f ca="1"/>
        <v>0</v>
      </c>
      <c r="G217">
        <f ca="1"/>
        <v>0</v>
      </c>
      <c r="H217" t="str">
        <f ca="1"/>
        <v>Tom Wilson</v>
      </c>
      <c r="I217" t="str">
        <f ca="1"/>
        <v/>
      </c>
      <c r="J217" t="str">
        <f ca="1"/>
        <v/>
      </c>
      <c r="N217" t="str">
        <f ca="1"/>
        <v/>
      </c>
      <c r="O217" t="str">
        <f ca="1"/>
        <v/>
      </c>
      <c r="P217" t="str">
        <f ca="1"/>
        <v/>
      </c>
      <c r="Q217" t="str">
        <f ca="1"/>
        <v/>
      </c>
      <c r="R217" t="str">
        <f ca="1"/>
        <v/>
      </c>
      <c r="S217" t="str">
        <f ca="1"/>
        <v/>
      </c>
      <c r="T217" t="str">
        <f ca="1"/>
        <v/>
      </c>
      <c r="U217" t="str">
        <f ca="1"/>
        <v/>
      </c>
      <c r="V217" t="str">
        <f ca="1"/>
        <v/>
      </c>
    </row>
    <row r="218" spans="5:22" x14ac:dyDescent="0.2">
      <c r="E218">
        <v>217</v>
      </c>
      <c r="F218">
        <f ca="1"/>
        <v>0</v>
      </c>
      <c r="G218">
        <f ca="1"/>
        <v>0</v>
      </c>
      <c r="H218" t="str">
        <f ca="1"/>
        <v>Emma Johnson</v>
      </c>
      <c r="I218" t="str">
        <f ca="1"/>
        <v/>
      </c>
      <c r="J218" t="str">
        <f ca="1"/>
        <v/>
      </c>
      <c r="N218" t="str">
        <f ca="1"/>
        <v/>
      </c>
      <c r="O218" t="str">
        <f ca="1"/>
        <v/>
      </c>
      <c r="P218" t="str">
        <f ca="1"/>
        <v/>
      </c>
      <c r="Q218" t="str">
        <f ca="1"/>
        <v/>
      </c>
      <c r="R218" t="str">
        <f ca="1"/>
        <v/>
      </c>
      <c r="S218" t="str">
        <f ca="1"/>
        <v/>
      </c>
      <c r="T218" t="str">
        <f ca="1"/>
        <v/>
      </c>
      <c r="U218" t="str">
        <f ca="1"/>
        <v/>
      </c>
      <c r="V218" t="str">
        <f ca="1"/>
        <v/>
      </c>
    </row>
    <row r="219" spans="5:22" x14ac:dyDescent="0.2">
      <c r="E219">
        <v>218</v>
      </c>
      <c r="F219">
        <f ca="1"/>
        <v>0</v>
      </c>
      <c r="G219">
        <f ca="1"/>
        <v>1</v>
      </c>
      <c r="H219" t="str">
        <f ca="1"/>
        <v>Aiden Ramirez</v>
      </c>
      <c r="I219" t="str">
        <f ca="1"/>
        <v>dnRmrz95@gmail.com</v>
      </c>
      <c r="J219" t="str">
        <f ca="1"/>
        <v>Veel632#</v>
      </c>
      <c r="N219">
        <f ca="1"/>
        <v>4</v>
      </c>
      <c r="O219">
        <f ca="1"/>
        <v>1</v>
      </c>
      <c r="P219" t="str">
        <f ca="1"/>
        <v>V</v>
      </c>
      <c r="Q219" t="str">
        <f ca="1"/>
        <v>e</v>
      </c>
      <c r="R219" t="str">
        <f ca="1"/>
        <v>e</v>
      </c>
      <c r="S219" t="str">
        <f ca="1"/>
        <v>l</v>
      </c>
      <c r="T219">
        <f ca="1"/>
        <v>6</v>
      </c>
      <c r="U219">
        <f ca="1"/>
        <v>3</v>
      </c>
      <c r="V219">
        <f ca="1"/>
        <v>2</v>
      </c>
    </row>
    <row r="220" spans="5:22" x14ac:dyDescent="0.2">
      <c r="E220">
        <v>219</v>
      </c>
      <c r="F220">
        <f ca="1"/>
        <v>0</v>
      </c>
      <c r="G220">
        <f ca="1"/>
        <v>1</v>
      </c>
      <c r="H220" t="str">
        <f ca="1"/>
        <v>Emma Katz</v>
      </c>
      <c r="I220" t="str">
        <f ca="1"/>
        <v>mmKtz35@gmail.com</v>
      </c>
      <c r="J220" t="str">
        <f ca="1"/>
        <v>Luj6103$</v>
      </c>
      <c r="N220">
        <f ca="1"/>
        <v>3</v>
      </c>
      <c r="O220">
        <f ca="1"/>
        <v>1</v>
      </c>
      <c r="P220" t="str">
        <f ca="1"/>
        <v>L</v>
      </c>
      <c r="Q220" t="str">
        <f ca="1"/>
        <v>u</v>
      </c>
      <c r="R220" t="str">
        <f ca="1"/>
        <v>j</v>
      </c>
      <c r="S220">
        <f ca="1"/>
        <v>6</v>
      </c>
      <c r="T220">
        <f ca="1"/>
        <v>1</v>
      </c>
      <c r="U220">
        <f ca="1"/>
        <v>0</v>
      </c>
      <c r="V220">
        <f ca="1"/>
        <v>3</v>
      </c>
    </row>
    <row r="221" spans="5:22" x14ac:dyDescent="0.2">
      <c r="E221">
        <v>220</v>
      </c>
      <c r="F221">
        <f ca="1"/>
        <v>0</v>
      </c>
      <c r="G221">
        <f ca="1"/>
        <v>0</v>
      </c>
      <c r="H221" t="str">
        <f ca="1"/>
        <v>Ofek Jones</v>
      </c>
      <c r="I221" t="str">
        <f ca="1"/>
        <v/>
      </c>
      <c r="J221" t="str">
        <f ca="1"/>
        <v/>
      </c>
      <c r="N221" t="str">
        <f ca="1"/>
        <v/>
      </c>
      <c r="O221" t="str">
        <f ca="1"/>
        <v/>
      </c>
      <c r="P221" t="str">
        <f ca="1"/>
        <v/>
      </c>
      <c r="Q221" t="str">
        <f ca="1"/>
        <v/>
      </c>
      <c r="R221" t="str">
        <f ca="1"/>
        <v/>
      </c>
      <c r="S221" t="str">
        <f ca="1"/>
        <v/>
      </c>
      <c r="T221" t="str">
        <f ca="1"/>
        <v/>
      </c>
      <c r="U221" t="str">
        <f ca="1"/>
        <v/>
      </c>
      <c r="V221" t="str">
        <f ca="1"/>
        <v/>
      </c>
    </row>
    <row r="222" spans="5:22" x14ac:dyDescent="0.2">
      <c r="E222">
        <v>221</v>
      </c>
      <c r="F222">
        <f ca="1"/>
        <v>0</v>
      </c>
      <c r="G222">
        <f ca="1"/>
        <v>1</v>
      </c>
      <c r="H222" t="str">
        <f ca="1"/>
        <v>Ofri Lee</v>
      </c>
      <c r="I222" t="str">
        <f ca="1"/>
        <v>frL73@gmail.com</v>
      </c>
      <c r="J222" t="str">
        <f ca="1"/>
        <v>Ysj*sn53</v>
      </c>
      <c r="N222">
        <f ca="1"/>
        <v>5</v>
      </c>
      <c r="O222">
        <f ca="1"/>
        <v>0</v>
      </c>
      <c r="P222" t="str">
        <f ca="1"/>
        <v>Y</v>
      </c>
      <c r="Q222" t="str">
        <f ca="1"/>
        <v>s</v>
      </c>
      <c r="R222" t="str">
        <f ca="1"/>
        <v>j</v>
      </c>
      <c r="S222" t="str">
        <f ca="1"/>
        <v>s</v>
      </c>
      <c r="T222" t="str">
        <f ca="1"/>
        <v>n</v>
      </c>
      <c r="U222">
        <f ca="1"/>
        <v>5</v>
      </c>
      <c r="V222">
        <f ca="1"/>
        <v>3</v>
      </c>
    </row>
    <row r="223" spans="5:22" x14ac:dyDescent="0.2">
      <c r="E223">
        <v>222</v>
      </c>
      <c r="F223">
        <f ca="1"/>
        <v>1</v>
      </c>
      <c r="G223">
        <f ca="1"/>
        <v>1</v>
      </c>
      <c r="H223" t="str">
        <f ca="1"/>
        <v>Dor Marie Lopez</v>
      </c>
      <c r="I223" t="str">
        <f ca="1"/>
        <v>DrMrLpz54@gmail.com</v>
      </c>
      <c r="J223" t="str">
        <f ca="1"/>
        <v>Nid&amp;6572</v>
      </c>
      <c r="N223">
        <f ca="1"/>
        <v>3</v>
      </c>
      <c r="O223">
        <f ca="1"/>
        <v>0</v>
      </c>
      <c r="P223" t="str">
        <f ca="1"/>
        <v>N</v>
      </c>
      <c r="Q223" t="str">
        <f ca="1"/>
        <v>i</v>
      </c>
      <c r="R223" t="str">
        <f ca="1"/>
        <v>d</v>
      </c>
      <c r="S223">
        <f ca="1"/>
        <v>6</v>
      </c>
      <c r="T223">
        <f ca="1"/>
        <v>5</v>
      </c>
      <c r="U223">
        <f ca="1"/>
        <v>7</v>
      </c>
      <c r="V223">
        <f ca="1"/>
        <v>2</v>
      </c>
    </row>
    <row r="224" spans="5:22" x14ac:dyDescent="0.2">
      <c r="E224">
        <v>223</v>
      </c>
      <c r="F224">
        <f ca="1"/>
        <v>0</v>
      </c>
      <c r="G224">
        <f ca="1"/>
        <v>0</v>
      </c>
      <c r="H224" t="str">
        <f ca="1"/>
        <v>Sofia Anderson</v>
      </c>
      <c r="I224" t="str">
        <f ca="1"/>
        <v/>
      </c>
      <c r="J224" t="str">
        <f ca="1"/>
        <v/>
      </c>
      <c r="N224" t="str">
        <f ca="1"/>
        <v/>
      </c>
      <c r="O224" t="str">
        <f ca="1"/>
        <v/>
      </c>
      <c r="P224" t="str">
        <f ca="1"/>
        <v/>
      </c>
      <c r="Q224" t="str">
        <f ca="1"/>
        <v/>
      </c>
      <c r="R224" t="str">
        <f ca="1"/>
        <v/>
      </c>
      <c r="S224" t="str">
        <f ca="1"/>
        <v/>
      </c>
      <c r="T224" t="str">
        <f ca="1"/>
        <v/>
      </c>
      <c r="U224" t="str">
        <f ca="1"/>
        <v/>
      </c>
      <c r="V224" t="str">
        <f ca="1"/>
        <v/>
      </c>
    </row>
    <row r="225" spans="5:22" x14ac:dyDescent="0.2">
      <c r="E225">
        <v>224</v>
      </c>
      <c r="F225">
        <f ca="1"/>
        <v>0</v>
      </c>
      <c r="G225">
        <f ca="1"/>
        <v>1</v>
      </c>
      <c r="H225" t="str">
        <f ca="1"/>
        <v>Dror Anderson</v>
      </c>
      <c r="I225" t="str">
        <f ca="1"/>
        <v>Drrndrsn29@gmail.com</v>
      </c>
      <c r="J225" t="str">
        <f ca="1"/>
        <v>Cyrv164#</v>
      </c>
      <c r="N225">
        <f ca="1"/>
        <v>4</v>
      </c>
      <c r="O225">
        <f ca="1"/>
        <v>1</v>
      </c>
      <c r="P225" t="str">
        <f ca="1"/>
        <v>C</v>
      </c>
      <c r="Q225" t="str">
        <f ca="1"/>
        <v>y</v>
      </c>
      <c r="R225" t="str">
        <f ca="1"/>
        <v>r</v>
      </c>
      <c r="S225" t="str">
        <f ca="1"/>
        <v>v</v>
      </c>
      <c r="T225">
        <f ca="1"/>
        <v>1</v>
      </c>
      <c r="U225">
        <f ca="1"/>
        <v>6</v>
      </c>
      <c r="V225">
        <f ca="1"/>
        <v>4</v>
      </c>
    </row>
    <row r="226" spans="5:22" x14ac:dyDescent="0.2">
      <c r="E226">
        <v>225</v>
      </c>
      <c r="F226">
        <f ca="1"/>
        <v>0</v>
      </c>
      <c r="G226">
        <f ca="1"/>
        <v>1</v>
      </c>
      <c r="H226" t="str">
        <f ca="1"/>
        <v>Avery Vigdorovitch</v>
      </c>
      <c r="I226" t="str">
        <f ca="1"/>
        <v>vryVgdrvtc02@gmail.com</v>
      </c>
      <c r="J226" t="str">
        <f ca="1"/>
        <v>Bkn@0692</v>
      </c>
      <c r="N226">
        <f ca="1"/>
        <v>3</v>
      </c>
      <c r="O226">
        <f ca="1"/>
        <v>0</v>
      </c>
      <c r="P226" t="str">
        <f ca="1"/>
        <v>B</v>
      </c>
      <c r="Q226" t="str">
        <f ca="1"/>
        <v>k</v>
      </c>
      <c r="R226" t="str">
        <f ca="1"/>
        <v>n</v>
      </c>
      <c r="S226">
        <f ca="1"/>
        <v>0</v>
      </c>
      <c r="T226">
        <f ca="1"/>
        <v>6</v>
      </c>
      <c r="U226">
        <f ca="1"/>
        <v>9</v>
      </c>
      <c r="V226">
        <f ca="1"/>
        <v>2</v>
      </c>
    </row>
    <row r="227" spans="5:22" x14ac:dyDescent="0.2">
      <c r="E227">
        <v>226</v>
      </c>
      <c r="F227">
        <f ca="1"/>
        <v>0</v>
      </c>
      <c r="G227">
        <f ca="1"/>
        <v>1</v>
      </c>
      <c r="H227" t="str">
        <f ca="1"/>
        <v>Logan Thomas</v>
      </c>
      <c r="I227" t="str">
        <f ca="1"/>
        <v>LgnTms63@gmail.com</v>
      </c>
      <c r="J227" t="str">
        <f ca="1"/>
        <v>Etj@e026</v>
      </c>
      <c r="N227">
        <f ca="1"/>
        <v>4</v>
      </c>
      <c r="O227">
        <f ca="1"/>
        <v>0</v>
      </c>
      <c r="P227" t="str">
        <f ca="1"/>
        <v>E</v>
      </c>
      <c r="Q227" t="str">
        <f ca="1"/>
        <v>t</v>
      </c>
      <c r="R227" t="str">
        <f ca="1"/>
        <v>j</v>
      </c>
      <c r="S227" t="str">
        <f ca="1"/>
        <v>e</v>
      </c>
      <c r="T227">
        <f ca="1"/>
        <v>0</v>
      </c>
      <c r="U227">
        <f ca="1"/>
        <v>2</v>
      </c>
      <c r="V227">
        <f ca="1"/>
        <v>6</v>
      </c>
    </row>
    <row r="228" spans="5:22" x14ac:dyDescent="0.2">
      <c r="E228">
        <v>227</v>
      </c>
      <c r="F228">
        <f ca="1"/>
        <v>0</v>
      </c>
      <c r="G228">
        <f ca="1"/>
        <v>1</v>
      </c>
      <c r="H228" t="str">
        <f ca="1"/>
        <v>Aiden Hernandez</v>
      </c>
      <c r="I228" t="str">
        <f ca="1"/>
        <v>dnrnndz56@gmail.com</v>
      </c>
      <c r="J228" t="str">
        <f ca="1"/>
        <v>Sam+f024</v>
      </c>
      <c r="N228">
        <f ca="1"/>
        <v>4</v>
      </c>
      <c r="O228">
        <f ca="1"/>
        <v>0</v>
      </c>
      <c r="P228" t="str">
        <f ca="1"/>
        <v>S</v>
      </c>
      <c r="Q228" t="str">
        <f ca="1"/>
        <v>a</v>
      </c>
      <c r="R228" t="str">
        <f ca="1"/>
        <v>m</v>
      </c>
      <c r="S228" t="str">
        <f ca="1"/>
        <v>f</v>
      </c>
      <c r="T228">
        <f ca="1"/>
        <v>0</v>
      </c>
      <c r="U228">
        <f ca="1"/>
        <v>2</v>
      </c>
      <c r="V228">
        <f ca="1"/>
        <v>4</v>
      </c>
    </row>
    <row r="229" spans="5:22" x14ac:dyDescent="0.2">
      <c r="E229">
        <v>228</v>
      </c>
      <c r="F229">
        <f ca="1"/>
        <v>0</v>
      </c>
      <c r="G229">
        <f ca="1"/>
        <v>0</v>
      </c>
      <c r="H229" t="str">
        <f ca="1"/>
        <v>Dror Miller</v>
      </c>
      <c r="I229" t="str">
        <f ca="1"/>
        <v/>
      </c>
      <c r="J229" t="str">
        <f ca="1"/>
        <v/>
      </c>
      <c r="N229" t="str">
        <f ca="1"/>
        <v/>
      </c>
      <c r="O229" t="str">
        <f ca="1"/>
        <v/>
      </c>
      <c r="P229" t="str">
        <f ca="1"/>
        <v/>
      </c>
      <c r="Q229" t="str">
        <f ca="1"/>
        <v/>
      </c>
      <c r="R229" t="str">
        <f ca="1"/>
        <v/>
      </c>
      <c r="S229" t="str">
        <f ca="1"/>
        <v/>
      </c>
      <c r="T229" t="str">
        <f ca="1"/>
        <v/>
      </c>
      <c r="U229" t="str">
        <f ca="1"/>
        <v/>
      </c>
      <c r="V229" t="str">
        <f ca="1"/>
        <v/>
      </c>
    </row>
    <row r="230" spans="5:22" x14ac:dyDescent="0.2">
      <c r="E230">
        <v>229</v>
      </c>
      <c r="F230">
        <f ca="1"/>
        <v>0</v>
      </c>
      <c r="G230">
        <f ca="1"/>
        <v>1</v>
      </c>
      <c r="H230" t="str">
        <f ca="1"/>
        <v>Julie Gonzalez</v>
      </c>
      <c r="I230" t="str">
        <f ca="1"/>
        <v>JlGnzlz87@gmail.com</v>
      </c>
      <c r="J230" t="str">
        <f ca="1"/>
        <v>Trw&amp;ds87</v>
      </c>
      <c r="N230">
        <f ca="1"/>
        <v>5</v>
      </c>
      <c r="O230">
        <f ca="1"/>
        <v>0</v>
      </c>
      <c r="P230" t="str">
        <f ca="1"/>
        <v>T</v>
      </c>
      <c r="Q230" t="str">
        <f ca="1"/>
        <v>r</v>
      </c>
      <c r="R230" t="str">
        <f ca="1"/>
        <v>w</v>
      </c>
      <c r="S230" t="str">
        <f ca="1"/>
        <v>d</v>
      </c>
      <c r="T230" t="str">
        <f ca="1"/>
        <v>s</v>
      </c>
      <c r="U230">
        <f ca="1"/>
        <v>8</v>
      </c>
      <c r="V230">
        <f ca="1"/>
        <v>7</v>
      </c>
    </row>
    <row r="231" spans="5:22" x14ac:dyDescent="0.2">
      <c r="E231">
        <v>230</v>
      </c>
      <c r="F231">
        <f ca="1"/>
        <v>0</v>
      </c>
      <c r="G231">
        <f ca="1"/>
        <v>1</v>
      </c>
      <c r="H231" t="str">
        <f ca="1"/>
        <v>Oliver Katz</v>
      </c>
      <c r="I231" t="str">
        <f ca="1"/>
        <v>lvrKtz88@gmail.com</v>
      </c>
      <c r="J231" t="str">
        <f ca="1"/>
        <v>Xcs$vw54</v>
      </c>
      <c r="N231">
        <f ca="1"/>
        <v>5</v>
      </c>
      <c r="O231">
        <f ca="1"/>
        <v>0</v>
      </c>
      <c r="P231" t="str">
        <f ca="1"/>
        <v>X</v>
      </c>
      <c r="Q231" t="str">
        <f ca="1"/>
        <v>c</v>
      </c>
      <c r="R231" t="str">
        <f ca="1"/>
        <v>s</v>
      </c>
      <c r="S231" t="str">
        <f ca="1"/>
        <v>v</v>
      </c>
      <c r="T231" t="str">
        <f ca="1"/>
        <v>w</v>
      </c>
      <c r="U231">
        <f ca="1"/>
        <v>5</v>
      </c>
      <c r="V231">
        <f ca="1"/>
        <v>4</v>
      </c>
    </row>
    <row r="232" spans="5:22" x14ac:dyDescent="0.2">
      <c r="E232">
        <v>231</v>
      </c>
      <c r="F232">
        <f ca="1"/>
        <v>0</v>
      </c>
      <c r="G232">
        <f ca="1"/>
        <v>1</v>
      </c>
      <c r="H232" t="str">
        <f ca="1"/>
        <v>Benjamin Thompson</v>
      </c>
      <c r="I232" t="str">
        <f ca="1"/>
        <v>BnjmnTmpsn51@gmail.com</v>
      </c>
      <c r="J232" t="str">
        <f ca="1"/>
        <v>Jzsgt15*</v>
      </c>
      <c r="N232">
        <f ca="1"/>
        <v>5</v>
      </c>
      <c r="O232">
        <f ca="1"/>
        <v>1</v>
      </c>
      <c r="P232" t="str">
        <f ca="1"/>
        <v>J</v>
      </c>
      <c r="Q232" t="str">
        <f ca="1"/>
        <v>z</v>
      </c>
      <c r="R232" t="str">
        <f ca="1"/>
        <v>s</v>
      </c>
      <c r="S232" t="str">
        <f ca="1"/>
        <v>g</v>
      </c>
      <c r="T232" t="str">
        <f ca="1"/>
        <v>t</v>
      </c>
      <c r="U232">
        <f ca="1"/>
        <v>1</v>
      </c>
      <c r="V232">
        <f ca="1"/>
        <v>5</v>
      </c>
    </row>
    <row r="233" spans="5:22" x14ac:dyDescent="0.2">
      <c r="E233">
        <v>232</v>
      </c>
      <c r="F233">
        <f ca="1"/>
        <v>1</v>
      </c>
      <c r="G233">
        <f ca="1"/>
        <v>1</v>
      </c>
      <c r="H233" t="str">
        <f ca="1"/>
        <v>Aiden James Lee</v>
      </c>
      <c r="I233" t="str">
        <f ca="1"/>
        <v>dnJmsL99@gmail.com</v>
      </c>
      <c r="J233" t="str">
        <f ca="1"/>
        <v>Lhx?5906</v>
      </c>
      <c r="N233">
        <f ca="1"/>
        <v>3</v>
      </c>
      <c r="O233">
        <f ca="1"/>
        <v>0</v>
      </c>
      <c r="P233" t="str">
        <f ca="1"/>
        <v>L</v>
      </c>
      <c r="Q233" t="str">
        <f ca="1"/>
        <v>h</v>
      </c>
      <c r="R233" t="str">
        <f ca="1"/>
        <v>x</v>
      </c>
      <c r="S233">
        <f ca="1"/>
        <v>5</v>
      </c>
      <c r="T233">
        <f ca="1"/>
        <v>9</v>
      </c>
      <c r="U233">
        <f ca="1"/>
        <v>0</v>
      </c>
      <c r="V233">
        <f ca="1"/>
        <v>6</v>
      </c>
    </row>
    <row r="234" spans="5:22" x14ac:dyDescent="0.2">
      <c r="E234">
        <v>233</v>
      </c>
      <c r="F234">
        <f ca="1"/>
        <v>0</v>
      </c>
      <c r="G234">
        <f ca="1"/>
        <v>1</v>
      </c>
      <c r="H234" t="str">
        <f ca="1"/>
        <v>Dror Thompson</v>
      </c>
      <c r="I234" t="str">
        <f ca="1"/>
        <v>DrrTmpsn96@gmail.com</v>
      </c>
      <c r="J234" t="str">
        <f ca="1"/>
        <v>Oeq$i206</v>
      </c>
      <c r="N234">
        <f ca="1"/>
        <v>4</v>
      </c>
      <c r="O234">
        <f ca="1"/>
        <v>0</v>
      </c>
      <c r="P234" t="str">
        <f ca="1"/>
        <v>O</v>
      </c>
      <c r="Q234" t="str">
        <f ca="1"/>
        <v>e</v>
      </c>
      <c r="R234" t="str">
        <f ca="1"/>
        <v>q</v>
      </c>
      <c r="S234" t="str">
        <f ca="1"/>
        <v>i</v>
      </c>
      <c r="T234">
        <f ca="1"/>
        <v>2</v>
      </c>
      <c r="U234">
        <f ca="1"/>
        <v>0</v>
      </c>
      <c r="V234">
        <f ca="1"/>
        <v>6</v>
      </c>
    </row>
    <row r="235" spans="5:22" x14ac:dyDescent="0.2">
      <c r="E235">
        <v>234</v>
      </c>
      <c r="F235">
        <f ca="1"/>
        <v>0</v>
      </c>
      <c r="G235">
        <f ca="1"/>
        <v>1</v>
      </c>
      <c r="H235" t="str">
        <f ca="1"/>
        <v>Mason Lee</v>
      </c>
      <c r="I235" t="str">
        <f ca="1"/>
        <v>MsnL58@gmail.com</v>
      </c>
      <c r="J235" t="str">
        <f ca="1"/>
        <v>Cyass54*</v>
      </c>
      <c r="N235">
        <f ca="1"/>
        <v>5</v>
      </c>
      <c r="O235">
        <f ca="1"/>
        <v>1</v>
      </c>
      <c r="P235" t="str">
        <f ca="1"/>
        <v>C</v>
      </c>
      <c r="Q235" t="str">
        <f ca="1"/>
        <v>y</v>
      </c>
      <c r="R235" t="str">
        <f ca="1"/>
        <v>a</v>
      </c>
      <c r="S235" t="str">
        <f ca="1"/>
        <v>s</v>
      </c>
      <c r="T235" t="str">
        <f ca="1"/>
        <v>s</v>
      </c>
      <c r="U235">
        <f ca="1"/>
        <v>5</v>
      </c>
      <c r="V235">
        <f ca="1"/>
        <v>4</v>
      </c>
    </row>
    <row r="236" spans="5:22" x14ac:dyDescent="0.2">
      <c r="E236">
        <v>235</v>
      </c>
      <c r="F236">
        <f ca="1"/>
        <v>0</v>
      </c>
      <c r="G236">
        <f ca="1"/>
        <v>0</v>
      </c>
      <c r="H236" t="str">
        <f ca="1"/>
        <v>Lucas Thomas</v>
      </c>
      <c r="I236" t="str">
        <f ca="1"/>
        <v/>
      </c>
      <c r="J236" t="str">
        <f ca="1"/>
        <v/>
      </c>
      <c r="N236" t="str">
        <f ca="1"/>
        <v/>
      </c>
      <c r="O236" t="str">
        <f ca="1"/>
        <v/>
      </c>
      <c r="P236" t="str">
        <f ca="1"/>
        <v/>
      </c>
      <c r="Q236" t="str">
        <f ca="1"/>
        <v/>
      </c>
      <c r="R236" t="str">
        <f ca="1"/>
        <v/>
      </c>
      <c r="S236" t="str">
        <f ca="1"/>
        <v/>
      </c>
      <c r="T236" t="str">
        <f ca="1"/>
        <v/>
      </c>
      <c r="U236" t="str">
        <f ca="1"/>
        <v/>
      </c>
      <c r="V236" t="str">
        <f ca="1"/>
        <v/>
      </c>
    </row>
    <row r="237" spans="5:22" x14ac:dyDescent="0.2">
      <c r="E237">
        <v>236</v>
      </c>
      <c r="F237">
        <f ca="1"/>
        <v>0</v>
      </c>
      <c r="G237">
        <f ca="1"/>
        <v>0</v>
      </c>
      <c r="H237" t="str">
        <f ca="1"/>
        <v>Gefen Lewis</v>
      </c>
      <c r="I237" t="str">
        <f ca="1"/>
        <v/>
      </c>
      <c r="J237" t="str">
        <f ca="1"/>
        <v/>
      </c>
      <c r="N237" t="str">
        <f ca="1"/>
        <v/>
      </c>
      <c r="O237" t="str">
        <f ca="1"/>
        <v/>
      </c>
      <c r="P237" t="str">
        <f ca="1"/>
        <v/>
      </c>
      <c r="Q237" t="str">
        <f ca="1"/>
        <v/>
      </c>
      <c r="R237" t="str">
        <f ca="1"/>
        <v/>
      </c>
      <c r="S237" t="str">
        <f ca="1"/>
        <v/>
      </c>
      <c r="T237" t="str">
        <f ca="1"/>
        <v/>
      </c>
      <c r="U237" t="str">
        <f ca="1"/>
        <v/>
      </c>
      <c r="V237" t="str">
        <f ca="1"/>
        <v/>
      </c>
    </row>
    <row r="238" spans="5:22" x14ac:dyDescent="0.2">
      <c r="E238">
        <v>237</v>
      </c>
      <c r="F238">
        <f ca="1"/>
        <v>0</v>
      </c>
      <c r="G238">
        <f ca="1"/>
        <v>1</v>
      </c>
      <c r="H238" t="str">
        <f ca="1"/>
        <v>Elijah Levy</v>
      </c>
      <c r="I238" t="str">
        <f ca="1"/>
        <v>ljLvy53@gmail.com</v>
      </c>
      <c r="J238" t="str">
        <f ca="1"/>
        <v>Qsg#1330</v>
      </c>
      <c r="N238">
        <f ca="1"/>
        <v>3</v>
      </c>
      <c r="O238">
        <f ca="1"/>
        <v>0</v>
      </c>
      <c r="P238" t="str">
        <f ca="1"/>
        <v>Q</v>
      </c>
      <c r="Q238" t="str">
        <f ca="1"/>
        <v>s</v>
      </c>
      <c r="R238" t="str">
        <f ca="1"/>
        <v>g</v>
      </c>
      <c r="S238">
        <f ca="1"/>
        <v>1</v>
      </c>
      <c r="T238">
        <f ca="1"/>
        <v>3</v>
      </c>
      <c r="U238">
        <f ca="1"/>
        <v>3</v>
      </c>
      <c r="V238">
        <f ca="1"/>
        <v>0</v>
      </c>
    </row>
    <row r="239" spans="5:22" x14ac:dyDescent="0.2">
      <c r="E239">
        <v>238</v>
      </c>
      <c r="F239">
        <f ca="1"/>
        <v>0</v>
      </c>
      <c r="G239">
        <f ca="1"/>
        <v>0</v>
      </c>
      <c r="H239" t="str">
        <f ca="1"/>
        <v>Sofia Hernandez</v>
      </c>
      <c r="I239" t="str">
        <f ca="1"/>
        <v/>
      </c>
      <c r="J239" t="str">
        <f ca="1"/>
        <v/>
      </c>
      <c r="N239" t="str">
        <f ca="1"/>
        <v/>
      </c>
      <c r="O239" t="str">
        <f ca="1"/>
        <v/>
      </c>
      <c r="P239" t="str">
        <f ca="1"/>
        <v/>
      </c>
      <c r="Q239" t="str">
        <f ca="1"/>
        <v/>
      </c>
      <c r="R239" t="str">
        <f ca="1"/>
        <v/>
      </c>
      <c r="S239" t="str">
        <f ca="1"/>
        <v/>
      </c>
      <c r="T239" t="str">
        <f ca="1"/>
        <v/>
      </c>
      <c r="U239" t="str">
        <f ca="1"/>
        <v/>
      </c>
      <c r="V239" t="str">
        <f ca="1"/>
        <v/>
      </c>
    </row>
    <row r="240" spans="5:22" x14ac:dyDescent="0.2">
      <c r="E240">
        <v>239</v>
      </c>
      <c r="F240">
        <f ca="1"/>
        <v>0</v>
      </c>
      <c r="G240">
        <f ca="1"/>
        <v>0</v>
      </c>
      <c r="H240" t="str">
        <f ca="1"/>
        <v>Elijah Ramirez</v>
      </c>
      <c r="I240" t="str">
        <f ca="1"/>
        <v/>
      </c>
      <c r="J240" t="str">
        <f ca="1"/>
        <v/>
      </c>
      <c r="N240" t="str">
        <f ca="1"/>
        <v/>
      </c>
      <c r="O240" t="str">
        <f ca="1"/>
        <v/>
      </c>
      <c r="P240" t="str">
        <f ca="1"/>
        <v/>
      </c>
      <c r="Q240" t="str">
        <f ca="1"/>
        <v/>
      </c>
      <c r="R240" t="str">
        <f ca="1"/>
        <v/>
      </c>
      <c r="S240" t="str">
        <f ca="1"/>
        <v/>
      </c>
      <c r="T240" t="str">
        <f ca="1"/>
        <v/>
      </c>
      <c r="U240" t="str">
        <f ca="1"/>
        <v/>
      </c>
      <c r="V240" t="str">
        <f ca="1"/>
        <v/>
      </c>
    </row>
    <row r="241" spans="5:22" x14ac:dyDescent="0.2">
      <c r="E241">
        <v>240</v>
      </c>
      <c r="F241">
        <f ca="1"/>
        <v>1</v>
      </c>
      <c r="G241">
        <f ca="1"/>
        <v>1</v>
      </c>
      <c r="H241" t="str">
        <f ca="1"/>
        <v>Emily Joseph Taylor</v>
      </c>
      <c r="I241" t="str">
        <f ca="1"/>
        <v>mlyJspTylr63@gmail.com</v>
      </c>
      <c r="J241" t="str">
        <f ca="1"/>
        <v>Bzn6845&amp;</v>
      </c>
      <c r="N241">
        <f ca="1"/>
        <v>3</v>
      </c>
      <c r="O241">
        <f ca="1"/>
        <v>1</v>
      </c>
      <c r="P241" t="str">
        <f ca="1"/>
        <v>B</v>
      </c>
      <c r="Q241" t="str">
        <f ca="1"/>
        <v>z</v>
      </c>
      <c r="R241" t="str">
        <f ca="1"/>
        <v>n</v>
      </c>
      <c r="S241">
        <f ca="1"/>
        <v>6</v>
      </c>
      <c r="T241">
        <f ca="1"/>
        <v>8</v>
      </c>
      <c r="U241">
        <f ca="1"/>
        <v>4</v>
      </c>
      <c r="V241">
        <f ca="1"/>
        <v>5</v>
      </c>
    </row>
    <row r="242" spans="5:22" x14ac:dyDescent="0.2">
      <c r="E242">
        <v>241</v>
      </c>
      <c r="F242">
        <f ca="1"/>
        <v>1</v>
      </c>
      <c r="G242">
        <f ca="1"/>
        <v>0</v>
      </c>
      <c r="H242" t="str">
        <f ca="1"/>
        <v>Jacob James Gonzalez</v>
      </c>
      <c r="I242" t="str">
        <f ca="1"/>
        <v/>
      </c>
      <c r="J242" t="str">
        <f ca="1"/>
        <v/>
      </c>
      <c r="N242" t="str">
        <f ca="1"/>
        <v/>
      </c>
      <c r="O242" t="str">
        <f ca="1"/>
        <v/>
      </c>
      <c r="P242" t="str">
        <f ca="1"/>
        <v/>
      </c>
      <c r="Q242" t="str">
        <f ca="1"/>
        <v/>
      </c>
      <c r="R242" t="str">
        <f ca="1"/>
        <v/>
      </c>
      <c r="S242" t="str">
        <f ca="1"/>
        <v/>
      </c>
      <c r="T242" t="str">
        <f ca="1"/>
        <v/>
      </c>
      <c r="U242" t="str">
        <f ca="1"/>
        <v/>
      </c>
      <c r="V242" t="str">
        <f ca="1"/>
        <v/>
      </c>
    </row>
    <row r="243" spans="5:22" x14ac:dyDescent="0.2">
      <c r="E243">
        <v>242</v>
      </c>
      <c r="F243">
        <f ca="1"/>
        <v>0</v>
      </c>
      <c r="G243">
        <f ca="1"/>
        <v>0</v>
      </c>
      <c r="H243" t="str">
        <f ca="1"/>
        <v>Dor Hernandez</v>
      </c>
      <c r="I243" t="str">
        <f ca="1"/>
        <v/>
      </c>
      <c r="J243" t="str">
        <f ca="1"/>
        <v/>
      </c>
      <c r="N243" t="str">
        <f ca="1"/>
        <v/>
      </c>
      <c r="O243" t="str">
        <f ca="1"/>
        <v/>
      </c>
      <c r="P243" t="str">
        <f ca="1"/>
        <v/>
      </c>
      <c r="Q243" t="str">
        <f ca="1"/>
        <v/>
      </c>
      <c r="R243" t="str">
        <f ca="1"/>
        <v/>
      </c>
      <c r="S243" t="str">
        <f ca="1"/>
        <v/>
      </c>
      <c r="T243" t="str">
        <f ca="1"/>
        <v/>
      </c>
      <c r="U243" t="str">
        <f ca="1"/>
        <v/>
      </c>
      <c r="V243" t="str">
        <f ca="1"/>
        <v/>
      </c>
    </row>
    <row r="244" spans="5:22" x14ac:dyDescent="0.2">
      <c r="E244">
        <v>243</v>
      </c>
      <c r="F244">
        <f ca="1"/>
        <v>0</v>
      </c>
      <c r="G244">
        <f ca="1"/>
        <v>1</v>
      </c>
      <c r="H244" t="str">
        <f ca="1"/>
        <v>Charlotte Clark</v>
      </c>
      <c r="I244" t="str">
        <f ca="1"/>
        <v>CrlttClrk88@gmail.com</v>
      </c>
      <c r="J244" t="str">
        <f ca="1"/>
        <v>Legu354&amp;</v>
      </c>
      <c r="N244">
        <f ca="1"/>
        <v>4</v>
      </c>
      <c r="O244">
        <f ca="1"/>
        <v>1</v>
      </c>
      <c r="P244" t="str">
        <f ca="1"/>
        <v>L</v>
      </c>
      <c r="Q244" t="str">
        <f ca="1"/>
        <v>e</v>
      </c>
      <c r="R244" t="str">
        <f ca="1"/>
        <v>g</v>
      </c>
      <c r="S244" t="str">
        <f ca="1"/>
        <v>u</v>
      </c>
      <c r="T244">
        <f ca="1"/>
        <v>3</v>
      </c>
      <c r="U244">
        <f ca="1"/>
        <v>5</v>
      </c>
      <c r="V244">
        <f ca="1"/>
        <v>4</v>
      </c>
    </row>
    <row r="245" spans="5:22" x14ac:dyDescent="0.2">
      <c r="E245">
        <v>244</v>
      </c>
      <c r="F245">
        <f ca="1"/>
        <v>0</v>
      </c>
      <c r="G245">
        <f ca="1"/>
        <v>0</v>
      </c>
      <c r="H245" t="str">
        <f ca="1"/>
        <v>Ofek Geva</v>
      </c>
      <c r="I245" t="str">
        <f ca="1"/>
        <v/>
      </c>
      <c r="J245" t="str">
        <f ca="1"/>
        <v/>
      </c>
      <c r="N245" t="str">
        <f ca="1"/>
        <v/>
      </c>
      <c r="O245" t="str">
        <f ca="1"/>
        <v/>
      </c>
      <c r="P245" t="str">
        <f ca="1"/>
        <v/>
      </c>
      <c r="Q245" t="str">
        <f ca="1"/>
        <v/>
      </c>
      <c r="R245" t="str">
        <f ca="1"/>
        <v/>
      </c>
      <c r="S245" t="str">
        <f ca="1"/>
        <v/>
      </c>
      <c r="T245" t="str">
        <f ca="1"/>
        <v/>
      </c>
      <c r="U245" t="str">
        <f ca="1"/>
        <v/>
      </c>
      <c r="V245" t="str">
        <f ca="1"/>
        <v/>
      </c>
    </row>
    <row r="246" spans="5:22" x14ac:dyDescent="0.2">
      <c r="E246">
        <v>245</v>
      </c>
      <c r="F246">
        <f ca="1"/>
        <v>0</v>
      </c>
      <c r="G246">
        <f ca="1"/>
        <v>1</v>
      </c>
      <c r="H246" t="str">
        <f ca="1"/>
        <v>Noah Danilov</v>
      </c>
      <c r="I246" t="str">
        <f ca="1"/>
        <v>NDnlv27@gmail.com</v>
      </c>
      <c r="J246" t="str">
        <f ca="1"/>
        <v>Ozv+5295</v>
      </c>
      <c r="N246">
        <f ca="1"/>
        <v>3</v>
      </c>
      <c r="O246">
        <f ca="1"/>
        <v>0</v>
      </c>
      <c r="P246" t="str">
        <f ca="1"/>
        <v>O</v>
      </c>
      <c r="Q246" t="str">
        <f ca="1"/>
        <v>z</v>
      </c>
      <c r="R246" t="str">
        <f ca="1"/>
        <v>v</v>
      </c>
      <c r="S246">
        <f ca="1"/>
        <v>5</v>
      </c>
      <c r="T246">
        <f ca="1"/>
        <v>2</v>
      </c>
      <c r="U246">
        <f ca="1"/>
        <v>9</v>
      </c>
      <c r="V246">
        <f ca="1"/>
        <v>5</v>
      </c>
    </row>
    <row r="247" spans="5:22" x14ac:dyDescent="0.2">
      <c r="E247">
        <v>246</v>
      </c>
      <c r="F247">
        <f ca="1"/>
        <v>0</v>
      </c>
      <c r="G247">
        <f ca="1"/>
        <v>1</v>
      </c>
      <c r="H247" t="str">
        <f ca="1"/>
        <v>Ethan Johnson</v>
      </c>
      <c r="I247" t="str">
        <f ca="1"/>
        <v>tnJnsn56@gmail.com</v>
      </c>
      <c r="J247" t="str">
        <f ca="1"/>
        <v>Uaox612+</v>
      </c>
      <c r="N247">
        <f ca="1"/>
        <v>4</v>
      </c>
      <c r="O247">
        <f ca="1"/>
        <v>1</v>
      </c>
      <c r="P247" t="str">
        <f ca="1"/>
        <v>U</v>
      </c>
      <c r="Q247" t="str">
        <f ca="1"/>
        <v>a</v>
      </c>
      <c r="R247" t="str">
        <f ca="1"/>
        <v>o</v>
      </c>
      <c r="S247" t="str">
        <f ca="1"/>
        <v>x</v>
      </c>
      <c r="T247">
        <f ca="1"/>
        <v>6</v>
      </c>
      <c r="U247">
        <f ca="1"/>
        <v>1</v>
      </c>
      <c r="V247">
        <f ca="1"/>
        <v>2</v>
      </c>
    </row>
    <row r="248" spans="5:22" x14ac:dyDescent="0.2">
      <c r="E248">
        <v>247</v>
      </c>
      <c r="F248">
        <f ca="1"/>
        <v>0</v>
      </c>
      <c r="G248">
        <f ca="1"/>
        <v>1</v>
      </c>
      <c r="H248" t="str">
        <f ca="1"/>
        <v>Jackson Davis</v>
      </c>
      <c r="I248" t="str">
        <f ca="1"/>
        <v>JcksnDvs51@gmail.com</v>
      </c>
      <c r="J248" t="str">
        <f ca="1"/>
        <v>Jvr9535?</v>
      </c>
      <c r="N248">
        <f ca="1"/>
        <v>3</v>
      </c>
      <c r="O248">
        <f ca="1"/>
        <v>1</v>
      </c>
      <c r="P248" t="str">
        <f ca="1"/>
        <v>J</v>
      </c>
      <c r="Q248" t="str">
        <f ca="1"/>
        <v>v</v>
      </c>
      <c r="R248" t="str">
        <f ca="1"/>
        <v>r</v>
      </c>
      <c r="S248">
        <f ca="1"/>
        <v>9</v>
      </c>
      <c r="T248">
        <f ca="1"/>
        <v>5</v>
      </c>
      <c r="U248">
        <f ca="1"/>
        <v>3</v>
      </c>
      <c r="V248">
        <f ca="1"/>
        <v>5</v>
      </c>
    </row>
    <row r="249" spans="5:22" x14ac:dyDescent="0.2">
      <c r="E249">
        <v>248</v>
      </c>
      <c r="F249">
        <f ca="1"/>
        <v>0</v>
      </c>
      <c r="G249">
        <f ca="1"/>
        <v>1</v>
      </c>
      <c r="H249" t="str">
        <f ca="1"/>
        <v>Noah Cohen</v>
      </c>
      <c r="I249" t="str">
        <f ca="1"/>
        <v>NCn11@gmail.com</v>
      </c>
      <c r="J249" t="str">
        <f ca="1"/>
        <v>Xvq&amp;a404</v>
      </c>
      <c r="N249">
        <f ca="1"/>
        <v>4</v>
      </c>
      <c r="O249">
        <f ca="1"/>
        <v>0</v>
      </c>
      <c r="P249" t="str">
        <f ca="1"/>
        <v>X</v>
      </c>
      <c r="Q249" t="str">
        <f ca="1"/>
        <v>v</v>
      </c>
      <c r="R249" t="str">
        <f ca="1"/>
        <v>q</v>
      </c>
      <c r="S249" t="str">
        <f ca="1"/>
        <v>a</v>
      </c>
      <c r="T249">
        <f ca="1"/>
        <v>4</v>
      </c>
      <c r="U249">
        <f ca="1"/>
        <v>0</v>
      </c>
      <c r="V249">
        <f ca="1"/>
        <v>4</v>
      </c>
    </row>
    <row r="250" spans="5:22" x14ac:dyDescent="0.2">
      <c r="E250">
        <v>249</v>
      </c>
      <c r="F250">
        <f ca="1"/>
        <v>0</v>
      </c>
      <c r="G250">
        <f ca="1"/>
        <v>1</v>
      </c>
      <c r="H250" t="str">
        <f ca="1"/>
        <v>Mason Dahan</v>
      </c>
      <c r="I250" t="str">
        <f ca="1"/>
        <v>MsnDn78@gmail.com</v>
      </c>
      <c r="J250" t="str">
        <f ca="1"/>
        <v>Nlf@s163</v>
      </c>
      <c r="N250">
        <f ca="1"/>
        <v>4</v>
      </c>
      <c r="O250">
        <f ca="1"/>
        <v>0</v>
      </c>
      <c r="P250" t="str">
        <f ca="1"/>
        <v>N</v>
      </c>
      <c r="Q250" t="str">
        <f ca="1"/>
        <v>l</v>
      </c>
      <c r="R250" t="str">
        <f ca="1"/>
        <v>f</v>
      </c>
      <c r="S250" t="str">
        <f ca="1"/>
        <v>s</v>
      </c>
      <c r="T250">
        <f ca="1"/>
        <v>1</v>
      </c>
      <c r="U250">
        <f ca="1"/>
        <v>6</v>
      </c>
      <c r="V250">
        <f ca="1"/>
        <v>3</v>
      </c>
    </row>
    <row r="251" spans="5:22" x14ac:dyDescent="0.2">
      <c r="E251">
        <v>250</v>
      </c>
      <c r="F251">
        <f ca="1"/>
        <v>0</v>
      </c>
      <c r="G251">
        <f ca="1"/>
        <v>1</v>
      </c>
      <c r="H251" t="str">
        <f ca="1"/>
        <v>Julie Perez</v>
      </c>
      <c r="I251" t="str">
        <f ca="1"/>
        <v>JlPrz83@gmail.com</v>
      </c>
      <c r="J251" t="str">
        <f ca="1"/>
        <v>Qjid784&amp;</v>
      </c>
      <c r="N251">
        <f ca="1"/>
        <v>4</v>
      </c>
      <c r="O251">
        <f ca="1"/>
        <v>1</v>
      </c>
      <c r="P251" t="str">
        <f ca="1"/>
        <v>Q</v>
      </c>
      <c r="Q251" t="str">
        <f ca="1"/>
        <v>j</v>
      </c>
      <c r="R251" t="str">
        <f ca="1"/>
        <v>i</v>
      </c>
      <c r="S251" t="str">
        <f ca="1"/>
        <v>d</v>
      </c>
      <c r="T251">
        <f ca="1"/>
        <v>7</v>
      </c>
      <c r="U251">
        <f ca="1"/>
        <v>8</v>
      </c>
      <c r="V251">
        <f ca="1"/>
        <v>4</v>
      </c>
    </row>
    <row r="252" spans="5:22" x14ac:dyDescent="0.2">
      <c r="E252">
        <v>251</v>
      </c>
      <c r="F252">
        <f ca="1"/>
        <v>0</v>
      </c>
      <c r="G252">
        <f ca="1"/>
        <v>1</v>
      </c>
      <c r="H252" t="str">
        <f ca="1"/>
        <v>Emma Jones</v>
      </c>
      <c r="I252" t="str">
        <f ca="1"/>
        <v>mmJns52@gmail.com</v>
      </c>
      <c r="J252" t="str">
        <f ca="1"/>
        <v>Mgm2230$</v>
      </c>
      <c r="N252">
        <f ca="1"/>
        <v>3</v>
      </c>
      <c r="O252">
        <f ca="1"/>
        <v>1</v>
      </c>
      <c r="P252" t="str">
        <f ca="1"/>
        <v>M</v>
      </c>
      <c r="Q252" t="str">
        <f ca="1"/>
        <v>g</v>
      </c>
      <c r="R252" t="str">
        <f ca="1"/>
        <v>m</v>
      </c>
      <c r="S252">
        <f ca="1"/>
        <v>2</v>
      </c>
      <c r="T252">
        <f ca="1"/>
        <v>2</v>
      </c>
      <c r="U252">
        <f ca="1"/>
        <v>3</v>
      </c>
      <c r="V252">
        <f ca="1"/>
        <v>0</v>
      </c>
    </row>
    <row r="253" spans="5:22" x14ac:dyDescent="0.2">
      <c r="E253">
        <v>252</v>
      </c>
      <c r="F253">
        <f ca="1"/>
        <v>0</v>
      </c>
      <c r="G253">
        <f ca="1"/>
        <v>1</v>
      </c>
      <c r="H253" t="str">
        <f ca="1"/>
        <v>Harper Thompson</v>
      </c>
      <c r="I253" t="str">
        <f ca="1"/>
        <v>rprTmpsn33@gmail.com</v>
      </c>
      <c r="J253" t="str">
        <f ca="1"/>
        <v>Ggs#er94</v>
      </c>
      <c r="N253">
        <f ca="1"/>
        <v>5</v>
      </c>
      <c r="O253">
        <f ca="1"/>
        <v>0</v>
      </c>
      <c r="P253" t="str">
        <f ca="1"/>
        <v>G</v>
      </c>
      <c r="Q253" t="str">
        <f ca="1"/>
        <v>g</v>
      </c>
      <c r="R253" t="str">
        <f ca="1"/>
        <v>s</v>
      </c>
      <c r="S253" t="str">
        <f ca="1"/>
        <v>e</v>
      </c>
      <c r="T253" t="str">
        <f ca="1"/>
        <v>r</v>
      </c>
      <c r="U253">
        <f ca="1"/>
        <v>9</v>
      </c>
      <c r="V253">
        <f ca="1"/>
        <v>4</v>
      </c>
    </row>
    <row r="254" spans="5:22" x14ac:dyDescent="0.2">
      <c r="E254">
        <v>253</v>
      </c>
      <c r="F254">
        <f ca="1"/>
        <v>0</v>
      </c>
      <c r="G254">
        <f ca="1"/>
        <v>1</v>
      </c>
      <c r="H254" t="str">
        <f ca="1"/>
        <v>Harper Thompson</v>
      </c>
      <c r="I254" t="str">
        <f ca="1"/>
        <v>rprTmpsn13@gmail.com</v>
      </c>
      <c r="J254" t="str">
        <f ca="1"/>
        <v>Jcd#v701</v>
      </c>
      <c r="N254">
        <f ca="1"/>
        <v>4</v>
      </c>
      <c r="O254">
        <f ca="1"/>
        <v>0</v>
      </c>
      <c r="P254" t="str">
        <f ca="1"/>
        <v>J</v>
      </c>
      <c r="Q254" t="str">
        <f ca="1"/>
        <v>c</v>
      </c>
      <c r="R254" t="str">
        <f ca="1"/>
        <v>d</v>
      </c>
      <c r="S254" t="str">
        <f ca="1"/>
        <v>v</v>
      </c>
      <c r="T254">
        <f ca="1"/>
        <v>7</v>
      </c>
      <c r="U254">
        <f ca="1"/>
        <v>0</v>
      </c>
      <c r="V254">
        <f ca="1"/>
        <v>1</v>
      </c>
    </row>
    <row r="255" spans="5:22" x14ac:dyDescent="0.2">
      <c r="E255">
        <v>254</v>
      </c>
      <c r="F255">
        <f ca="1"/>
        <v>0</v>
      </c>
      <c r="G255">
        <f ca="1"/>
        <v>1</v>
      </c>
      <c r="H255" t="str">
        <f ca="1"/>
        <v>Elijah Friedman</v>
      </c>
      <c r="I255" t="str">
        <f ca="1"/>
        <v>ljFrdmn66@gmail.com</v>
      </c>
      <c r="J255" t="str">
        <f ca="1"/>
        <v>Erjt893@</v>
      </c>
      <c r="N255">
        <f ca="1"/>
        <v>4</v>
      </c>
      <c r="O255">
        <f ca="1"/>
        <v>1</v>
      </c>
      <c r="P255" t="str">
        <f ca="1"/>
        <v>E</v>
      </c>
      <c r="Q255" t="str">
        <f ca="1"/>
        <v>r</v>
      </c>
      <c r="R255" t="str">
        <f ca="1"/>
        <v>j</v>
      </c>
      <c r="S255" t="str">
        <f ca="1"/>
        <v>t</v>
      </c>
      <c r="T255">
        <f ca="1"/>
        <v>8</v>
      </c>
      <c r="U255">
        <f ca="1"/>
        <v>9</v>
      </c>
      <c r="V255">
        <f ca="1"/>
        <v>3</v>
      </c>
    </row>
    <row r="256" spans="5:22" x14ac:dyDescent="0.2">
      <c r="E256">
        <v>255</v>
      </c>
      <c r="F256">
        <f ca="1"/>
        <v>0</v>
      </c>
      <c r="G256">
        <f ca="1"/>
        <v>1</v>
      </c>
      <c r="H256" t="str">
        <f ca="1"/>
        <v>Julie Garcia</v>
      </c>
      <c r="I256" t="str">
        <f ca="1"/>
        <v>JlGrc83@gmail.com</v>
      </c>
      <c r="J256" t="str">
        <f ca="1"/>
        <v>Yoo6355@</v>
      </c>
      <c r="N256">
        <f ca="1"/>
        <v>3</v>
      </c>
      <c r="O256">
        <f ca="1"/>
        <v>1</v>
      </c>
      <c r="P256" t="str">
        <f ca="1"/>
        <v>Y</v>
      </c>
      <c r="Q256" t="str">
        <f ca="1"/>
        <v>o</v>
      </c>
      <c r="R256" t="str">
        <f ca="1"/>
        <v>o</v>
      </c>
      <c r="S256">
        <f ca="1"/>
        <v>6</v>
      </c>
      <c r="T256">
        <f ca="1"/>
        <v>3</v>
      </c>
      <c r="U256">
        <f ca="1"/>
        <v>5</v>
      </c>
      <c r="V256">
        <f ca="1"/>
        <v>5</v>
      </c>
    </row>
    <row r="257" spans="5:22" x14ac:dyDescent="0.2">
      <c r="E257">
        <v>256</v>
      </c>
      <c r="F257">
        <f ca="1"/>
        <v>0</v>
      </c>
      <c r="G257">
        <f ca="1"/>
        <v>1</v>
      </c>
      <c r="H257" t="str">
        <f ca="1"/>
        <v>Elijah Jackson</v>
      </c>
      <c r="I257" t="str">
        <f ca="1"/>
        <v>ljJcksn91@gmail.com</v>
      </c>
      <c r="J257" t="str">
        <f ca="1"/>
        <v>Nosf217?</v>
      </c>
      <c r="N257">
        <f ca="1"/>
        <v>4</v>
      </c>
      <c r="O257">
        <f ca="1"/>
        <v>1</v>
      </c>
      <c r="P257" t="str">
        <f ca="1"/>
        <v>N</v>
      </c>
      <c r="Q257" t="str">
        <f ca="1"/>
        <v>o</v>
      </c>
      <c r="R257" t="str">
        <f ca="1"/>
        <v>s</v>
      </c>
      <c r="S257" t="str">
        <f ca="1"/>
        <v>f</v>
      </c>
      <c r="T257">
        <f ca="1"/>
        <v>2</v>
      </c>
      <c r="U257">
        <f ca="1"/>
        <v>1</v>
      </c>
      <c r="V257">
        <f ca="1"/>
        <v>7</v>
      </c>
    </row>
    <row r="258" spans="5:22" x14ac:dyDescent="0.2">
      <c r="E258">
        <v>257</v>
      </c>
      <c r="F258">
        <f ca="1"/>
        <v>1</v>
      </c>
      <c r="G258">
        <f ca="1"/>
        <v>0</v>
      </c>
      <c r="H258" t="str">
        <f ca="1"/>
        <v>Tom Elizabeth Lewis</v>
      </c>
      <c r="I258" t="str">
        <f ca="1"/>
        <v/>
      </c>
      <c r="J258" t="str">
        <f ca="1"/>
        <v/>
      </c>
      <c r="N258" t="str">
        <f ca="1"/>
        <v/>
      </c>
      <c r="O258" t="str">
        <f ca="1"/>
        <v/>
      </c>
      <c r="P258" t="str">
        <f ca="1"/>
        <v/>
      </c>
      <c r="Q258" t="str">
        <f ca="1"/>
        <v/>
      </c>
      <c r="R258" t="str">
        <f ca="1"/>
        <v/>
      </c>
      <c r="S258" t="str">
        <f ca="1"/>
        <v/>
      </c>
      <c r="T258" t="str">
        <f ca="1"/>
        <v/>
      </c>
      <c r="U258" t="str">
        <f ca="1"/>
        <v/>
      </c>
      <c r="V258" t="str">
        <f ca="1"/>
        <v/>
      </c>
    </row>
    <row r="259" spans="5:22" x14ac:dyDescent="0.2">
      <c r="E259">
        <v>258</v>
      </c>
      <c r="F259">
        <f ca="1"/>
        <v>0</v>
      </c>
      <c r="G259">
        <f ca="1"/>
        <v>1</v>
      </c>
      <c r="H259" t="str">
        <f ca="1"/>
        <v>Liam Cohen</v>
      </c>
      <c r="I259" t="str">
        <f ca="1"/>
        <v>LmCn30@gmail.com</v>
      </c>
      <c r="J259" t="str">
        <f ca="1"/>
        <v>Uww6870%</v>
      </c>
      <c r="N259">
        <f ca="1"/>
        <v>3</v>
      </c>
      <c r="O259">
        <f ca="1"/>
        <v>1</v>
      </c>
      <c r="P259" t="str">
        <f ca="1"/>
        <v>U</v>
      </c>
      <c r="Q259" t="str">
        <f ca="1"/>
        <v>w</v>
      </c>
      <c r="R259" t="str">
        <f ca="1"/>
        <v>w</v>
      </c>
      <c r="S259">
        <f ca="1"/>
        <v>6</v>
      </c>
      <c r="T259">
        <f ca="1"/>
        <v>8</v>
      </c>
      <c r="U259">
        <f ca="1"/>
        <v>7</v>
      </c>
      <c r="V259">
        <f ca="1"/>
        <v>0</v>
      </c>
    </row>
    <row r="260" spans="5:22" x14ac:dyDescent="0.2">
      <c r="E260">
        <v>259</v>
      </c>
      <c r="F260">
        <f ca="1"/>
        <v>1</v>
      </c>
      <c r="G260">
        <f ca="1"/>
        <v>0</v>
      </c>
      <c r="H260" t="str">
        <f ca="1"/>
        <v>Emily Ann Moore</v>
      </c>
      <c r="I260" t="str">
        <f ca="1"/>
        <v/>
      </c>
      <c r="J260" t="str">
        <f ca="1"/>
        <v/>
      </c>
      <c r="N260" t="str">
        <f ca="1"/>
        <v/>
      </c>
      <c r="O260" t="str">
        <f ca="1"/>
        <v/>
      </c>
      <c r="P260" t="str">
        <f ca="1"/>
        <v/>
      </c>
      <c r="Q260" t="str">
        <f ca="1"/>
        <v/>
      </c>
      <c r="R260" t="str">
        <f ca="1"/>
        <v/>
      </c>
      <c r="S260" t="str">
        <f ca="1"/>
        <v/>
      </c>
      <c r="T260" t="str">
        <f ca="1"/>
        <v/>
      </c>
      <c r="U260" t="str">
        <f ca="1"/>
        <v/>
      </c>
      <c r="V260" t="str">
        <f ca="1"/>
        <v/>
      </c>
    </row>
    <row r="261" spans="5:22" x14ac:dyDescent="0.2">
      <c r="E261">
        <v>260</v>
      </c>
      <c r="F261">
        <f ca="1"/>
        <v>0</v>
      </c>
      <c r="G261">
        <f ca="1"/>
        <v>1</v>
      </c>
      <c r="H261" t="str">
        <f ca="1"/>
        <v>Elijah Wilson</v>
      </c>
      <c r="I261" t="str">
        <f ca="1"/>
        <v>ljWlsn58@gmail.com</v>
      </c>
      <c r="J261" t="str">
        <f ca="1"/>
        <v>Pxs3493$</v>
      </c>
      <c r="N261">
        <f ca="1"/>
        <v>3</v>
      </c>
      <c r="O261">
        <f ca="1"/>
        <v>1</v>
      </c>
      <c r="P261" t="str">
        <f ca="1"/>
        <v>P</v>
      </c>
      <c r="Q261" t="str">
        <f ca="1"/>
        <v>x</v>
      </c>
      <c r="R261" t="str">
        <f ca="1"/>
        <v>s</v>
      </c>
      <c r="S261">
        <f ca="1"/>
        <v>3</v>
      </c>
      <c r="T261">
        <f ca="1"/>
        <v>4</v>
      </c>
      <c r="U261">
        <f ca="1"/>
        <v>9</v>
      </c>
      <c r="V261">
        <f ca="1"/>
        <v>3</v>
      </c>
    </row>
    <row r="262" spans="5:22" x14ac:dyDescent="0.2">
      <c r="E262">
        <v>261</v>
      </c>
      <c r="F262">
        <f ca="1"/>
        <v>0</v>
      </c>
      <c r="G262">
        <f ca="1"/>
        <v>1</v>
      </c>
      <c r="H262" t="str">
        <f ca="1"/>
        <v>Michael Ramirez</v>
      </c>
      <c r="I262" t="str">
        <f ca="1"/>
        <v>MclRmrz05@gmail.com</v>
      </c>
      <c r="J262" t="str">
        <f ca="1"/>
        <v>Pwg@av16</v>
      </c>
      <c r="N262">
        <f ca="1"/>
        <v>5</v>
      </c>
      <c r="O262">
        <f ca="1"/>
        <v>0</v>
      </c>
      <c r="P262" t="str">
        <f ca="1"/>
        <v>P</v>
      </c>
      <c r="Q262" t="str">
        <f ca="1"/>
        <v>w</v>
      </c>
      <c r="R262" t="str">
        <f ca="1"/>
        <v>g</v>
      </c>
      <c r="S262" t="str">
        <f ca="1"/>
        <v>a</v>
      </c>
      <c r="T262" t="str">
        <f ca="1"/>
        <v>v</v>
      </c>
      <c r="U262">
        <f ca="1"/>
        <v>1</v>
      </c>
      <c r="V262">
        <f ca="1"/>
        <v>6</v>
      </c>
    </row>
    <row r="263" spans="5:22" x14ac:dyDescent="0.2">
      <c r="E263">
        <v>262</v>
      </c>
      <c r="F263">
        <f ca="1"/>
        <v>0</v>
      </c>
      <c r="G263">
        <f ca="1"/>
        <v>0</v>
      </c>
      <c r="H263" t="str">
        <f ca="1"/>
        <v>Jacob Perez</v>
      </c>
      <c r="I263" t="str">
        <f ca="1"/>
        <v/>
      </c>
      <c r="J263" t="str">
        <f ca="1"/>
        <v/>
      </c>
      <c r="N263" t="str">
        <f ca="1"/>
        <v/>
      </c>
      <c r="O263" t="str">
        <f ca="1"/>
        <v/>
      </c>
      <c r="P263" t="str">
        <f ca="1"/>
        <v/>
      </c>
      <c r="Q263" t="str">
        <f ca="1"/>
        <v/>
      </c>
      <c r="R263" t="str">
        <f ca="1"/>
        <v/>
      </c>
      <c r="S263" t="str">
        <f ca="1"/>
        <v/>
      </c>
      <c r="T263" t="str">
        <f ca="1"/>
        <v/>
      </c>
      <c r="U263" t="str">
        <f ca="1"/>
        <v/>
      </c>
      <c r="V263" t="str">
        <f ca="1"/>
        <v/>
      </c>
    </row>
    <row r="264" spans="5:22" x14ac:dyDescent="0.2">
      <c r="E264">
        <v>263</v>
      </c>
      <c r="F264">
        <f ca="1"/>
        <v>0</v>
      </c>
      <c r="G264">
        <f ca="1"/>
        <v>1</v>
      </c>
      <c r="H264" t="str">
        <f ca="1"/>
        <v>Dor Mizrahi</v>
      </c>
      <c r="I264" t="str">
        <f ca="1"/>
        <v>DrMzr91@gmail.com</v>
      </c>
      <c r="J264" t="str">
        <f ca="1"/>
        <v>Yox+5662</v>
      </c>
      <c r="N264">
        <f ca="1"/>
        <v>3</v>
      </c>
      <c r="O264">
        <f ca="1"/>
        <v>0</v>
      </c>
      <c r="P264" t="str">
        <f ca="1"/>
        <v>Y</v>
      </c>
      <c r="Q264" t="str">
        <f ca="1"/>
        <v>o</v>
      </c>
      <c r="R264" t="str">
        <f ca="1"/>
        <v>x</v>
      </c>
      <c r="S264">
        <f ca="1"/>
        <v>5</v>
      </c>
      <c r="T264">
        <f ca="1"/>
        <v>6</v>
      </c>
      <c r="U264">
        <f ca="1"/>
        <v>6</v>
      </c>
      <c r="V264">
        <f ca="1"/>
        <v>2</v>
      </c>
    </row>
    <row r="265" spans="5:22" x14ac:dyDescent="0.2">
      <c r="E265">
        <v>264</v>
      </c>
      <c r="F265">
        <f ca="1"/>
        <v>0</v>
      </c>
      <c r="G265">
        <f ca="1"/>
        <v>1</v>
      </c>
      <c r="H265" t="str">
        <f ca="1"/>
        <v>Aiden Martin</v>
      </c>
      <c r="I265" t="str">
        <f ca="1"/>
        <v>dnMrtn01@gmail.com</v>
      </c>
      <c r="J265" t="str">
        <f ca="1"/>
        <v>Hlz$8762</v>
      </c>
      <c r="N265">
        <f ca="1"/>
        <v>3</v>
      </c>
      <c r="O265">
        <f ca="1"/>
        <v>0</v>
      </c>
      <c r="P265" t="str">
        <f ca="1"/>
        <v>H</v>
      </c>
      <c r="Q265" t="str">
        <f ca="1"/>
        <v>l</v>
      </c>
      <c r="R265" t="str">
        <f ca="1"/>
        <v>z</v>
      </c>
      <c r="S265">
        <f ca="1"/>
        <v>8</v>
      </c>
      <c r="T265">
        <f ca="1"/>
        <v>7</v>
      </c>
      <c r="U265">
        <f ca="1"/>
        <v>6</v>
      </c>
      <c r="V265">
        <f ca="1"/>
        <v>2</v>
      </c>
    </row>
    <row r="266" spans="5:22" x14ac:dyDescent="0.2">
      <c r="E266">
        <v>265</v>
      </c>
      <c r="F266">
        <f ca="1"/>
        <v>0</v>
      </c>
      <c r="G266">
        <f ca="1"/>
        <v>0</v>
      </c>
      <c r="H266" t="str">
        <f ca="1"/>
        <v>Isabella Harris</v>
      </c>
      <c r="I266" t="str">
        <f ca="1"/>
        <v/>
      </c>
      <c r="J266" t="str">
        <f ca="1"/>
        <v/>
      </c>
      <c r="N266" t="str">
        <f ca="1"/>
        <v/>
      </c>
      <c r="O266" t="str">
        <f ca="1"/>
        <v/>
      </c>
      <c r="P266" t="str">
        <f ca="1"/>
        <v/>
      </c>
      <c r="Q266" t="str">
        <f ca="1"/>
        <v/>
      </c>
      <c r="R266" t="str">
        <f ca="1"/>
        <v/>
      </c>
      <c r="S266" t="str">
        <f ca="1"/>
        <v/>
      </c>
      <c r="T266" t="str">
        <f ca="1"/>
        <v/>
      </c>
      <c r="U266" t="str">
        <f ca="1"/>
        <v/>
      </c>
      <c r="V266" t="str">
        <f ca="1"/>
        <v/>
      </c>
    </row>
    <row r="267" spans="5:22" x14ac:dyDescent="0.2">
      <c r="E267">
        <v>266</v>
      </c>
      <c r="F267">
        <f ca="1"/>
        <v>0</v>
      </c>
      <c r="G267">
        <f ca="1"/>
        <v>1</v>
      </c>
      <c r="H267" t="str">
        <f ca="1"/>
        <v>James Davis</v>
      </c>
      <c r="I267" t="str">
        <f ca="1"/>
        <v>JmsDvs46@gmail.com</v>
      </c>
      <c r="J267" t="str">
        <f ca="1"/>
        <v>Ddr2217?</v>
      </c>
      <c r="N267">
        <f ca="1"/>
        <v>3</v>
      </c>
      <c r="O267">
        <f ca="1"/>
        <v>1</v>
      </c>
      <c r="P267" t="str">
        <f ca="1"/>
        <v>D</v>
      </c>
      <c r="Q267" t="str">
        <f ca="1"/>
        <v>d</v>
      </c>
      <c r="R267" t="str">
        <f ca="1"/>
        <v>r</v>
      </c>
      <c r="S267">
        <f ca="1"/>
        <v>2</v>
      </c>
      <c r="T267">
        <f ca="1"/>
        <v>2</v>
      </c>
      <c r="U267">
        <f ca="1"/>
        <v>1</v>
      </c>
      <c r="V267">
        <f ca="1"/>
        <v>7</v>
      </c>
    </row>
    <row r="268" spans="5:22" x14ac:dyDescent="0.2">
      <c r="E268">
        <v>267</v>
      </c>
      <c r="F268">
        <f ca="1"/>
        <v>0</v>
      </c>
      <c r="G268">
        <f ca="1"/>
        <v>0</v>
      </c>
      <c r="H268" t="str">
        <f ca="1"/>
        <v>Ava Jones</v>
      </c>
      <c r="I268" t="str">
        <f ca="1"/>
        <v/>
      </c>
      <c r="J268" t="str">
        <f ca="1"/>
        <v/>
      </c>
      <c r="N268" t="str">
        <f ca="1"/>
        <v/>
      </c>
      <c r="O268" t="str">
        <f ca="1"/>
        <v/>
      </c>
      <c r="P268" t="str">
        <f ca="1"/>
        <v/>
      </c>
      <c r="Q268" t="str">
        <f ca="1"/>
        <v/>
      </c>
      <c r="R268" t="str">
        <f ca="1"/>
        <v/>
      </c>
      <c r="S268" t="str">
        <f ca="1"/>
        <v/>
      </c>
      <c r="T268" t="str">
        <f ca="1"/>
        <v/>
      </c>
      <c r="U268" t="str">
        <f ca="1"/>
        <v/>
      </c>
      <c r="V268" t="str">
        <f ca="1"/>
        <v/>
      </c>
    </row>
    <row r="269" spans="5:22" x14ac:dyDescent="0.2">
      <c r="E269">
        <v>268</v>
      </c>
      <c r="F269">
        <f ca="1"/>
        <v>0</v>
      </c>
      <c r="G269">
        <f ca="1"/>
        <v>1</v>
      </c>
      <c r="H269" t="str">
        <f ca="1"/>
        <v>Julie Lopez</v>
      </c>
      <c r="I269" t="str">
        <f ca="1"/>
        <v>JlLpz26@gmail.com</v>
      </c>
      <c r="J269" t="str">
        <f ca="1"/>
        <v>Bdv3209#</v>
      </c>
      <c r="N269">
        <f ca="1"/>
        <v>3</v>
      </c>
      <c r="O269">
        <f ca="1"/>
        <v>1</v>
      </c>
      <c r="P269" t="str">
        <f ca="1"/>
        <v>B</v>
      </c>
      <c r="Q269" t="str">
        <f ca="1"/>
        <v>d</v>
      </c>
      <c r="R269" t="str">
        <f ca="1"/>
        <v>v</v>
      </c>
      <c r="S269">
        <f ca="1"/>
        <v>3</v>
      </c>
      <c r="T269">
        <f ca="1"/>
        <v>2</v>
      </c>
      <c r="U269">
        <f ca="1"/>
        <v>0</v>
      </c>
      <c r="V269">
        <f ca="1"/>
        <v>9</v>
      </c>
    </row>
    <row r="270" spans="5:22" x14ac:dyDescent="0.2">
      <c r="E270">
        <v>269</v>
      </c>
      <c r="F270">
        <f ca="1"/>
        <v>0</v>
      </c>
      <c r="G270">
        <f ca="1"/>
        <v>1</v>
      </c>
      <c r="H270" t="str">
        <f ca="1"/>
        <v>Ofri Danilov</v>
      </c>
      <c r="I270" t="str">
        <f ca="1"/>
        <v>frDnlv08@gmail.com</v>
      </c>
      <c r="J270" t="str">
        <f ca="1"/>
        <v>Egsk240&amp;</v>
      </c>
      <c r="N270">
        <f ca="1"/>
        <v>4</v>
      </c>
      <c r="O270">
        <f ca="1"/>
        <v>1</v>
      </c>
      <c r="P270" t="str">
        <f ca="1"/>
        <v>E</v>
      </c>
      <c r="Q270" t="str">
        <f ca="1"/>
        <v>g</v>
      </c>
      <c r="R270" t="str">
        <f ca="1"/>
        <v>s</v>
      </c>
      <c r="S270" t="str">
        <f ca="1"/>
        <v>k</v>
      </c>
      <c r="T270">
        <f ca="1"/>
        <v>2</v>
      </c>
      <c r="U270">
        <f ca="1"/>
        <v>4</v>
      </c>
      <c r="V270">
        <f ca="1"/>
        <v>0</v>
      </c>
    </row>
    <row r="271" spans="5:22" x14ac:dyDescent="0.2">
      <c r="E271">
        <v>270</v>
      </c>
      <c r="F271">
        <f ca="1"/>
        <v>0</v>
      </c>
      <c r="G271">
        <f ca="1"/>
        <v>0</v>
      </c>
      <c r="H271" t="str">
        <f ca="1"/>
        <v>Dror Clark</v>
      </c>
      <c r="I271" t="str">
        <f ca="1"/>
        <v/>
      </c>
      <c r="J271" t="str">
        <f ca="1"/>
        <v/>
      </c>
      <c r="N271" t="str">
        <f ca="1"/>
        <v/>
      </c>
      <c r="O271" t="str">
        <f ca="1"/>
        <v/>
      </c>
      <c r="P271" t="str">
        <f ca="1"/>
        <v/>
      </c>
      <c r="Q271" t="str">
        <f ca="1"/>
        <v/>
      </c>
      <c r="R271" t="str">
        <f ca="1"/>
        <v/>
      </c>
      <c r="S271" t="str">
        <f ca="1"/>
        <v/>
      </c>
      <c r="T271" t="str">
        <f ca="1"/>
        <v/>
      </c>
      <c r="U271" t="str">
        <f ca="1"/>
        <v/>
      </c>
      <c r="V271" t="str">
        <f ca="1"/>
        <v/>
      </c>
    </row>
    <row r="272" spans="5:22" x14ac:dyDescent="0.2">
      <c r="E272">
        <v>271</v>
      </c>
      <c r="F272">
        <f ca="1"/>
        <v>0</v>
      </c>
      <c r="G272">
        <f ca="1"/>
        <v>1</v>
      </c>
      <c r="H272" t="str">
        <f ca="1"/>
        <v>Sophia Ramirez</v>
      </c>
      <c r="I272" t="str">
        <f ca="1"/>
        <v>SpRmrz54@gmail.com</v>
      </c>
      <c r="J272" t="str">
        <f ca="1"/>
        <v>Aqkt159%</v>
      </c>
      <c r="N272">
        <f ca="1"/>
        <v>4</v>
      </c>
      <c r="O272">
        <f ca="1"/>
        <v>1</v>
      </c>
      <c r="P272" t="str">
        <f ca="1"/>
        <v>A</v>
      </c>
      <c r="Q272" t="str">
        <f ca="1"/>
        <v>q</v>
      </c>
      <c r="R272" t="str">
        <f ca="1"/>
        <v>k</v>
      </c>
      <c r="S272" t="str">
        <f ca="1"/>
        <v>t</v>
      </c>
      <c r="T272">
        <f ca="1"/>
        <v>1</v>
      </c>
      <c r="U272">
        <f ca="1"/>
        <v>5</v>
      </c>
      <c r="V272">
        <f ca="1"/>
        <v>9</v>
      </c>
    </row>
    <row r="273" spans="5:22" x14ac:dyDescent="0.2">
      <c r="E273">
        <v>272</v>
      </c>
      <c r="F273">
        <f ca="1"/>
        <v>0</v>
      </c>
      <c r="G273">
        <f ca="1"/>
        <v>1</v>
      </c>
      <c r="H273" t="str">
        <f ca="1"/>
        <v>Tom Katz</v>
      </c>
      <c r="I273" t="str">
        <f ca="1"/>
        <v>TmKtz16@gmail.com</v>
      </c>
      <c r="J273" t="str">
        <f ca="1"/>
        <v>Spb#7932</v>
      </c>
      <c r="N273">
        <f ca="1"/>
        <v>3</v>
      </c>
      <c r="O273">
        <f ca="1"/>
        <v>0</v>
      </c>
      <c r="P273" t="str">
        <f ca="1"/>
        <v>S</v>
      </c>
      <c r="Q273" t="str">
        <f ca="1"/>
        <v>p</v>
      </c>
      <c r="R273" t="str">
        <f ca="1"/>
        <v>b</v>
      </c>
      <c r="S273">
        <f ca="1"/>
        <v>7</v>
      </c>
      <c r="T273">
        <f ca="1"/>
        <v>9</v>
      </c>
      <c r="U273">
        <f ca="1"/>
        <v>3</v>
      </c>
      <c r="V273">
        <f ca="1"/>
        <v>2</v>
      </c>
    </row>
    <row r="274" spans="5:22" x14ac:dyDescent="0.2">
      <c r="E274">
        <v>273</v>
      </c>
      <c r="F274">
        <f ca="1"/>
        <v>0</v>
      </c>
      <c r="G274">
        <f ca="1"/>
        <v>1</v>
      </c>
      <c r="H274" t="str">
        <f ca="1"/>
        <v>Ava Wilson</v>
      </c>
      <c r="I274" t="str">
        <f ca="1"/>
        <v>vWlsn79@gmail.com</v>
      </c>
      <c r="J274" t="str">
        <f ca="1"/>
        <v>Glkrn15+</v>
      </c>
      <c r="N274">
        <f ca="1"/>
        <v>5</v>
      </c>
      <c r="O274">
        <f ca="1"/>
        <v>1</v>
      </c>
      <c r="P274" t="str">
        <f ca="1"/>
        <v>G</v>
      </c>
      <c r="Q274" t="str">
        <f ca="1"/>
        <v>l</v>
      </c>
      <c r="R274" t="str">
        <f ca="1"/>
        <v>k</v>
      </c>
      <c r="S274" t="str">
        <f ca="1"/>
        <v>r</v>
      </c>
      <c r="T274" t="str">
        <f ca="1"/>
        <v>n</v>
      </c>
      <c r="U274">
        <f ca="1"/>
        <v>1</v>
      </c>
      <c r="V274">
        <f ca="1"/>
        <v>5</v>
      </c>
    </row>
    <row r="275" spans="5:22" x14ac:dyDescent="0.2">
      <c r="E275">
        <v>274</v>
      </c>
      <c r="F275">
        <f ca="1"/>
        <v>0</v>
      </c>
      <c r="G275">
        <f ca="1"/>
        <v>1</v>
      </c>
      <c r="H275" t="str">
        <f ca="1"/>
        <v>Dor Sanchez</v>
      </c>
      <c r="I275" t="str">
        <f ca="1"/>
        <v>DrSncz43@gmail.com</v>
      </c>
      <c r="J275" t="str">
        <f ca="1"/>
        <v>Yuc@ml93</v>
      </c>
      <c r="N275">
        <f ca="1"/>
        <v>5</v>
      </c>
      <c r="O275">
        <f ca="1"/>
        <v>0</v>
      </c>
      <c r="P275" t="str">
        <f ca="1"/>
        <v>Y</v>
      </c>
      <c r="Q275" t="str">
        <f ca="1"/>
        <v>u</v>
      </c>
      <c r="R275" t="str">
        <f ca="1"/>
        <v>c</v>
      </c>
      <c r="S275" t="str">
        <f ca="1"/>
        <v>m</v>
      </c>
      <c r="T275" t="str">
        <f ca="1"/>
        <v>l</v>
      </c>
      <c r="U275">
        <f ca="1"/>
        <v>9</v>
      </c>
      <c r="V275">
        <f ca="1"/>
        <v>3</v>
      </c>
    </row>
    <row r="276" spans="5:22" x14ac:dyDescent="0.2">
      <c r="E276">
        <v>275</v>
      </c>
      <c r="F276">
        <f ca="1"/>
        <v>0</v>
      </c>
      <c r="G276">
        <f ca="1"/>
        <v>0</v>
      </c>
      <c r="H276" t="str">
        <f ca="1"/>
        <v>Evelyn Danilov</v>
      </c>
      <c r="I276" t="str">
        <f ca="1"/>
        <v/>
      </c>
      <c r="J276" t="str">
        <f ca="1"/>
        <v/>
      </c>
      <c r="N276" t="str">
        <f ca="1"/>
        <v/>
      </c>
      <c r="O276" t="str">
        <f ca="1"/>
        <v/>
      </c>
      <c r="P276" t="str">
        <f ca="1"/>
        <v/>
      </c>
      <c r="Q276" t="str">
        <f ca="1"/>
        <v/>
      </c>
      <c r="R276" t="str">
        <f ca="1"/>
        <v/>
      </c>
      <c r="S276" t="str">
        <f ca="1"/>
        <v/>
      </c>
      <c r="T276" t="str">
        <f ca="1"/>
        <v/>
      </c>
      <c r="U276" t="str">
        <f ca="1"/>
        <v/>
      </c>
      <c r="V276" t="str">
        <f ca="1"/>
        <v/>
      </c>
    </row>
    <row r="277" spans="5:22" x14ac:dyDescent="0.2">
      <c r="E277">
        <v>276</v>
      </c>
      <c r="F277">
        <f ca="1"/>
        <v>0</v>
      </c>
      <c r="G277">
        <f ca="1"/>
        <v>1</v>
      </c>
      <c r="H277" t="str">
        <f ca="1"/>
        <v>Oliver Martinez</v>
      </c>
      <c r="I277" t="str">
        <f ca="1"/>
        <v>lvrMrtnz82@gmail.com</v>
      </c>
      <c r="J277" t="str">
        <f ca="1"/>
        <v>Wqmg507*</v>
      </c>
      <c r="N277">
        <f ca="1"/>
        <v>4</v>
      </c>
      <c r="O277">
        <f ca="1"/>
        <v>1</v>
      </c>
      <c r="P277" t="str">
        <f ca="1"/>
        <v>W</v>
      </c>
      <c r="Q277" t="str">
        <f ca="1"/>
        <v>q</v>
      </c>
      <c r="R277" t="str">
        <f ca="1"/>
        <v>m</v>
      </c>
      <c r="S277" t="str">
        <f ca="1"/>
        <v>g</v>
      </c>
      <c r="T277">
        <f ca="1"/>
        <v>5</v>
      </c>
      <c r="U277">
        <f ca="1"/>
        <v>0</v>
      </c>
      <c r="V277">
        <f ca="1"/>
        <v>7</v>
      </c>
    </row>
    <row r="278" spans="5:22" x14ac:dyDescent="0.2">
      <c r="E278">
        <v>277</v>
      </c>
      <c r="F278">
        <f ca="1"/>
        <v>0</v>
      </c>
      <c r="G278">
        <f ca="1"/>
        <v>0</v>
      </c>
      <c r="H278" t="str">
        <f ca="1"/>
        <v>Sophia Jones</v>
      </c>
      <c r="I278" t="str">
        <f ca="1"/>
        <v/>
      </c>
      <c r="J278" t="str">
        <f ca="1"/>
        <v/>
      </c>
      <c r="N278" t="str">
        <f ca="1"/>
        <v/>
      </c>
      <c r="O278" t="str">
        <f ca="1"/>
        <v/>
      </c>
      <c r="P278" t="str">
        <f ca="1"/>
        <v/>
      </c>
      <c r="Q278" t="str">
        <f ca="1"/>
        <v/>
      </c>
      <c r="R278" t="str">
        <f ca="1"/>
        <v/>
      </c>
      <c r="S278" t="str">
        <f ca="1"/>
        <v/>
      </c>
      <c r="T278" t="str">
        <f ca="1"/>
        <v/>
      </c>
      <c r="U278" t="str">
        <f ca="1"/>
        <v/>
      </c>
      <c r="V278" t="str">
        <f ca="1"/>
        <v/>
      </c>
    </row>
    <row r="279" spans="5:22" x14ac:dyDescent="0.2">
      <c r="E279">
        <v>278</v>
      </c>
      <c r="F279">
        <f ca="1"/>
        <v>0</v>
      </c>
      <c r="G279">
        <f ca="1"/>
        <v>0</v>
      </c>
      <c r="H279" t="str">
        <f ca="1"/>
        <v>Isabella Sanchez</v>
      </c>
      <c r="I279" t="str">
        <f ca="1"/>
        <v/>
      </c>
      <c r="J279" t="str">
        <f ca="1"/>
        <v/>
      </c>
      <c r="N279" t="str">
        <f ca="1"/>
        <v/>
      </c>
      <c r="O279" t="str">
        <f ca="1"/>
        <v/>
      </c>
      <c r="P279" t="str">
        <f ca="1"/>
        <v/>
      </c>
      <c r="Q279" t="str">
        <f ca="1"/>
        <v/>
      </c>
      <c r="R279" t="str">
        <f ca="1"/>
        <v/>
      </c>
      <c r="S279" t="str">
        <f ca="1"/>
        <v/>
      </c>
      <c r="T279" t="str">
        <f ca="1"/>
        <v/>
      </c>
      <c r="U279" t="str">
        <f ca="1"/>
        <v/>
      </c>
      <c r="V279" t="str">
        <f ca="1"/>
        <v/>
      </c>
    </row>
    <row r="280" spans="5:22" x14ac:dyDescent="0.2">
      <c r="E280">
        <v>279</v>
      </c>
      <c r="F280">
        <f ca="1"/>
        <v>0</v>
      </c>
      <c r="G280">
        <f ca="1"/>
        <v>1</v>
      </c>
      <c r="H280" t="str">
        <f ca="1"/>
        <v>Liam Lewis</v>
      </c>
      <c r="I280" t="str">
        <f ca="1"/>
        <v>LmLws97@gmail.com</v>
      </c>
      <c r="J280" t="str">
        <f ca="1"/>
        <v>Hzi%h345</v>
      </c>
      <c r="N280">
        <f ca="1"/>
        <v>4</v>
      </c>
      <c r="O280">
        <f ca="1"/>
        <v>0</v>
      </c>
      <c r="P280" t="str">
        <f ca="1"/>
        <v>H</v>
      </c>
      <c r="Q280" t="str">
        <f ca="1"/>
        <v>z</v>
      </c>
      <c r="R280" t="str">
        <f ca="1"/>
        <v>i</v>
      </c>
      <c r="S280" t="str">
        <f ca="1"/>
        <v>h</v>
      </c>
      <c r="T280">
        <f ca="1"/>
        <v>3</v>
      </c>
      <c r="U280">
        <f ca="1"/>
        <v>4</v>
      </c>
      <c r="V280">
        <f ca="1"/>
        <v>5</v>
      </c>
    </row>
    <row r="281" spans="5:22" x14ac:dyDescent="0.2">
      <c r="E281">
        <v>280</v>
      </c>
      <c r="F281">
        <f ca="1"/>
        <v>0</v>
      </c>
      <c r="G281">
        <f ca="1"/>
        <v>1</v>
      </c>
      <c r="H281" t="str">
        <f ca="1"/>
        <v>Ori Anderson</v>
      </c>
      <c r="I281" t="str">
        <f ca="1"/>
        <v>rndrsn10@gmail.com</v>
      </c>
      <c r="J281" t="str">
        <f ca="1"/>
        <v>Antlz04%</v>
      </c>
      <c r="N281">
        <f ca="1"/>
        <v>5</v>
      </c>
      <c r="O281">
        <f ca="1"/>
        <v>1</v>
      </c>
      <c r="P281" t="str">
        <f ca="1"/>
        <v>A</v>
      </c>
      <c r="Q281" t="str">
        <f ca="1"/>
        <v>n</v>
      </c>
      <c r="R281" t="str">
        <f ca="1"/>
        <v>t</v>
      </c>
      <c r="S281" t="str">
        <f ca="1"/>
        <v>l</v>
      </c>
      <c r="T281" t="str">
        <f ca="1"/>
        <v>z</v>
      </c>
      <c r="U281">
        <f ca="1"/>
        <v>0</v>
      </c>
      <c r="V281">
        <f ca="1"/>
        <v>4</v>
      </c>
    </row>
    <row r="282" spans="5:22" x14ac:dyDescent="0.2">
      <c r="E282">
        <v>281</v>
      </c>
      <c r="F282">
        <f ca="1"/>
        <v>0</v>
      </c>
      <c r="G282">
        <f ca="1"/>
        <v>1</v>
      </c>
      <c r="H282" t="str">
        <f ca="1"/>
        <v>Dror Sanchez</v>
      </c>
      <c r="I282" t="str">
        <f ca="1"/>
        <v>DrrSncz40@gmail.com</v>
      </c>
      <c r="J282" t="str">
        <f ca="1"/>
        <v>Kae0060#</v>
      </c>
      <c r="N282">
        <f ca="1"/>
        <v>3</v>
      </c>
      <c r="O282">
        <f ca="1"/>
        <v>1</v>
      </c>
      <c r="P282" t="str">
        <f ca="1"/>
        <v>K</v>
      </c>
      <c r="Q282" t="str">
        <f ca="1"/>
        <v>a</v>
      </c>
      <c r="R282" t="str">
        <f ca="1"/>
        <v>e</v>
      </c>
      <c r="S282">
        <f ca="1"/>
        <v>0</v>
      </c>
      <c r="T282">
        <f ca="1"/>
        <v>0</v>
      </c>
      <c r="U282">
        <f ca="1"/>
        <v>6</v>
      </c>
      <c r="V282">
        <f ca="1"/>
        <v>0</v>
      </c>
    </row>
    <row r="283" spans="5:22" x14ac:dyDescent="0.2">
      <c r="E283">
        <v>282</v>
      </c>
      <c r="F283">
        <f ca="1"/>
        <v>0</v>
      </c>
      <c r="G283">
        <f ca="1"/>
        <v>1</v>
      </c>
      <c r="H283" t="str">
        <f ca="1"/>
        <v>Ethan Levy</v>
      </c>
      <c r="I283" t="str">
        <f ca="1"/>
        <v>tnLvy39@gmail.com</v>
      </c>
      <c r="J283" t="str">
        <f ca="1"/>
        <v>Kkd?lm82</v>
      </c>
      <c r="N283">
        <f ca="1"/>
        <v>5</v>
      </c>
      <c r="O283">
        <f ca="1"/>
        <v>0</v>
      </c>
      <c r="P283" t="str">
        <f ca="1"/>
        <v>K</v>
      </c>
      <c r="Q283" t="str">
        <f ca="1"/>
        <v>k</v>
      </c>
      <c r="R283" t="str">
        <f ca="1"/>
        <v>d</v>
      </c>
      <c r="S283" t="str">
        <f ca="1"/>
        <v>l</v>
      </c>
      <c r="T283" t="str">
        <f ca="1"/>
        <v>m</v>
      </c>
      <c r="U283">
        <f ca="1"/>
        <v>8</v>
      </c>
      <c r="V283">
        <f ca="1"/>
        <v>2</v>
      </c>
    </row>
    <row r="284" spans="5:22" x14ac:dyDescent="0.2">
      <c r="E284">
        <v>283</v>
      </c>
      <c r="F284">
        <f ca="1"/>
        <v>0</v>
      </c>
      <c r="G284">
        <f ca="1"/>
        <v>0</v>
      </c>
      <c r="H284" t="str">
        <f ca="1"/>
        <v>Isabella Robinson</v>
      </c>
      <c r="I284" t="str">
        <f ca="1"/>
        <v/>
      </c>
      <c r="J284" t="str">
        <f ca="1"/>
        <v/>
      </c>
      <c r="N284" t="str">
        <f ca="1"/>
        <v/>
      </c>
      <c r="O284" t="str">
        <f ca="1"/>
        <v/>
      </c>
      <c r="P284" t="str">
        <f ca="1"/>
        <v/>
      </c>
      <c r="Q284" t="str">
        <f ca="1"/>
        <v/>
      </c>
      <c r="R284" t="str">
        <f ca="1"/>
        <v/>
      </c>
      <c r="S284" t="str">
        <f ca="1"/>
        <v/>
      </c>
      <c r="T284" t="str">
        <f ca="1"/>
        <v/>
      </c>
      <c r="U284" t="str">
        <f ca="1"/>
        <v/>
      </c>
      <c r="V284" t="str">
        <f ca="1"/>
        <v/>
      </c>
    </row>
    <row r="285" spans="5:22" x14ac:dyDescent="0.2">
      <c r="E285">
        <v>284</v>
      </c>
      <c r="F285">
        <f ca="1"/>
        <v>0</v>
      </c>
      <c r="G285">
        <f ca="1"/>
        <v>1</v>
      </c>
      <c r="H285" t="str">
        <f ca="1"/>
        <v>Michael Katz</v>
      </c>
      <c r="I285" t="str">
        <f ca="1"/>
        <v>MclKtz77@gmail.com</v>
      </c>
      <c r="J285" t="str">
        <f ca="1"/>
        <v>Cez@a552</v>
      </c>
      <c r="N285">
        <f ca="1"/>
        <v>4</v>
      </c>
      <c r="O285">
        <f ca="1"/>
        <v>0</v>
      </c>
      <c r="P285" t="str">
        <f ca="1"/>
        <v>C</v>
      </c>
      <c r="Q285" t="str">
        <f ca="1"/>
        <v>e</v>
      </c>
      <c r="R285" t="str">
        <f ca="1"/>
        <v>z</v>
      </c>
      <c r="S285" t="str">
        <f ca="1"/>
        <v>a</v>
      </c>
      <c r="T285">
        <f ca="1"/>
        <v>5</v>
      </c>
      <c r="U285">
        <f ca="1"/>
        <v>5</v>
      </c>
      <c r="V285">
        <f ca="1"/>
        <v>2</v>
      </c>
    </row>
    <row r="286" spans="5:22" x14ac:dyDescent="0.2">
      <c r="E286">
        <v>285</v>
      </c>
      <c r="F286">
        <f ca="1"/>
        <v>0</v>
      </c>
      <c r="G286">
        <f ca="1"/>
        <v>1</v>
      </c>
      <c r="H286" t="str">
        <f ca="1"/>
        <v>Alexander Lopez</v>
      </c>
      <c r="I286" t="str">
        <f ca="1"/>
        <v>lxndrLpz43@gmail.com</v>
      </c>
      <c r="J286" t="str">
        <f ca="1"/>
        <v>Ixv%ka61</v>
      </c>
      <c r="N286">
        <f ca="1"/>
        <v>5</v>
      </c>
      <c r="O286">
        <f ca="1"/>
        <v>0</v>
      </c>
      <c r="P286" t="str">
        <f ca="1"/>
        <v>I</v>
      </c>
      <c r="Q286" t="str">
        <f ca="1"/>
        <v>x</v>
      </c>
      <c r="R286" t="str">
        <f ca="1"/>
        <v>v</v>
      </c>
      <c r="S286" t="str">
        <f ca="1"/>
        <v>k</v>
      </c>
      <c r="T286" t="str">
        <f ca="1"/>
        <v>a</v>
      </c>
      <c r="U286">
        <f ca="1"/>
        <v>6</v>
      </c>
      <c r="V286">
        <f ca="1"/>
        <v>1</v>
      </c>
    </row>
    <row r="287" spans="5:22" x14ac:dyDescent="0.2">
      <c r="E287">
        <v>286</v>
      </c>
      <c r="F287">
        <f ca="1"/>
        <v>0</v>
      </c>
      <c r="G287">
        <f ca="1"/>
        <v>1</v>
      </c>
      <c r="H287" t="str">
        <f ca="1"/>
        <v>Gefen Harris</v>
      </c>
      <c r="I287" t="str">
        <f ca="1"/>
        <v>Gfnrrs42@gmail.com</v>
      </c>
      <c r="J287" t="str">
        <f ca="1"/>
        <v>Hfr+q071</v>
      </c>
      <c r="N287">
        <f ca="1"/>
        <v>4</v>
      </c>
      <c r="O287">
        <f ca="1"/>
        <v>0</v>
      </c>
      <c r="P287" t="str">
        <f ca="1"/>
        <v>H</v>
      </c>
      <c r="Q287" t="str">
        <f ca="1"/>
        <v>f</v>
      </c>
      <c r="R287" t="str">
        <f ca="1"/>
        <v>r</v>
      </c>
      <c r="S287" t="str">
        <f ca="1"/>
        <v>q</v>
      </c>
      <c r="T287">
        <f ca="1"/>
        <v>0</v>
      </c>
      <c r="U287">
        <f ca="1"/>
        <v>7</v>
      </c>
      <c r="V287">
        <f ca="1"/>
        <v>1</v>
      </c>
    </row>
    <row r="288" spans="5:22" x14ac:dyDescent="0.2">
      <c r="E288">
        <v>287</v>
      </c>
      <c r="F288">
        <f ca="1"/>
        <v>0</v>
      </c>
      <c r="G288">
        <f ca="1"/>
        <v>1</v>
      </c>
      <c r="H288" t="str">
        <f ca="1"/>
        <v>Mason Miller</v>
      </c>
      <c r="I288" t="str">
        <f ca="1"/>
        <v>MsnMllr21@gmail.com</v>
      </c>
      <c r="J288" t="str">
        <f ca="1"/>
        <v>Rma0379$</v>
      </c>
      <c r="N288">
        <f ca="1"/>
        <v>3</v>
      </c>
      <c r="O288">
        <f ca="1"/>
        <v>1</v>
      </c>
      <c r="P288" t="str">
        <f ca="1"/>
        <v>R</v>
      </c>
      <c r="Q288" t="str">
        <f ca="1"/>
        <v>m</v>
      </c>
      <c r="R288" t="str">
        <f ca="1"/>
        <v>a</v>
      </c>
      <c r="S288">
        <f ca="1"/>
        <v>0</v>
      </c>
      <c r="T288">
        <f ca="1"/>
        <v>3</v>
      </c>
      <c r="U288">
        <f ca="1"/>
        <v>7</v>
      </c>
      <c r="V288">
        <f ca="1"/>
        <v>9</v>
      </c>
    </row>
    <row r="289" spans="5:22" x14ac:dyDescent="0.2">
      <c r="E289">
        <v>288</v>
      </c>
      <c r="F289">
        <f ca="1"/>
        <v>0</v>
      </c>
      <c r="G289">
        <f ca="1"/>
        <v>1</v>
      </c>
      <c r="H289" t="str">
        <f ca="1"/>
        <v>Emily Sanchez</v>
      </c>
      <c r="I289" t="str">
        <f ca="1"/>
        <v>mlySncz63@gmail.com</v>
      </c>
      <c r="J289" t="str">
        <f ca="1"/>
        <v>Cuaxz49+</v>
      </c>
      <c r="N289">
        <f ca="1"/>
        <v>5</v>
      </c>
      <c r="O289">
        <f ca="1"/>
        <v>1</v>
      </c>
      <c r="P289" t="str">
        <f ca="1"/>
        <v>C</v>
      </c>
      <c r="Q289" t="str">
        <f ca="1"/>
        <v>u</v>
      </c>
      <c r="R289" t="str">
        <f ca="1"/>
        <v>a</v>
      </c>
      <c r="S289" t="str">
        <f ca="1"/>
        <v>x</v>
      </c>
      <c r="T289" t="str">
        <f ca="1"/>
        <v>z</v>
      </c>
      <c r="U289">
        <f ca="1"/>
        <v>4</v>
      </c>
      <c r="V289">
        <f ca="1"/>
        <v>9</v>
      </c>
    </row>
    <row r="290" spans="5:22" x14ac:dyDescent="0.2">
      <c r="E290">
        <v>289</v>
      </c>
      <c r="F290">
        <f ca="1"/>
        <v>0</v>
      </c>
      <c r="G290">
        <f ca="1"/>
        <v>1</v>
      </c>
      <c r="H290" t="str">
        <f ca="1"/>
        <v>Isabella Anderson</v>
      </c>
      <c r="I290" t="str">
        <f ca="1"/>
        <v>sbllndrsn33@gmail.com</v>
      </c>
      <c r="J290" t="str">
        <f ca="1"/>
        <v>Fpm?x390</v>
      </c>
      <c r="N290">
        <f ca="1"/>
        <v>4</v>
      </c>
      <c r="O290">
        <f ca="1"/>
        <v>0</v>
      </c>
      <c r="P290" t="str">
        <f ca="1"/>
        <v>F</v>
      </c>
      <c r="Q290" t="str">
        <f ca="1"/>
        <v>p</v>
      </c>
      <c r="R290" t="str">
        <f ca="1"/>
        <v>m</v>
      </c>
      <c r="S290" t="str">
        <f ca="1"/>
        <v>x</v>
      </c>
      <c r="T290">
        <f ca="1"/>
        <v>3</v>
      </c>
      <c r="U290">
        <f ca="1"/>
        <v>9</v>
      </c>
      <c r="V290">
        <f ca="1"/>
        <v>0</v>
      </c>
    </row>
    <row r="291" spans="5:22" x14ac:dyDescent="0.2">
      <c r="E291">
        <v>290</v>
      </c>
      <c r="F291">
        <f ca="1"/>
        <v>0</v>
      </c>
      <c r="G291">
        <f ca="1"/>
        <v>1</v>
      </c>
      <c r="H291" t="str">
        <f ca="1"/>
        <v>Evelyn Robinson</v>
      </c>
      <c r="I291" t="str">
        <f ca="1"/>
        <v>vlynRbnsn11@gmail.com</v>
      </c>
      <c r="J291" t="str">
        <f ca="1"/>
        <v>Tisy043+</v>
      </c>
      <c r="N291">
        <f ca="1"/>
        <v>4</v>
      </c>
      <c r="O291">
        <f ca="1"/>
        <v>1</v>
      </c>
      <c r="P291" t="str">
        <f ca="1"/>
        <v>T</v>
      </c>
      <c r="Q291" t="str">
        <f ca="1"/>
        <v>i</v>
      </c>
      <c r="R291" t="str">
        <f ca="1"/>
        <v>s</v>
      </c>
      <c r="S291" t="str">
        <f ca="1"/>
        <v>y</v>
      </c>
      <c r="T291">
        <f ca="1"/>
        <v>0</v>
      </c>
      <c r="U291">
        <f ca="1"/>
        <v>4</v>
      </c>
      <c r="V291">
        <f ca="1"/>
        <v>3</v>
      </c>
    </row>
    <row r="292" spans="5:22" x14ac:dyDescent="0.2">
      <c r="E292">
        <v>291</v>
      </c>
      <c r="F292">
        <f ca="1"/>
        <v>0</v>
      </c>
      <c r="G292">
        <f ca="1"/>
        <v>0</v>
      </c>
      <c r="H292" t="str">
        <f ca="1"/>
        <v>Ethan Lopez</v>
      </c>
      <c r="I292" t="str">
        <f ca="1"/>
        <v/>
      </c>
      <c r="J292" t="str">
        <f ca="1"/>
        <v/>
      </c>
      <c r="N292" t="str">
        <f ca="1"/>
        <v/>
      </c>
      <c r="O292" t="str">
        <f ca="1"/>
        <v/>
      </c>
      <c r="P292" t="str">
        <f ca="1"/>
        <v/>
      </c>
      <c r="Q292" t="str">
        <f ca="1"/>
        <v/>
      </c>
      <c r="R292" t="str">
        <f ca="1"/>
        <v/>
      </c>
      <c r="S292" t="str">
        <f ca="1"/>
        <v/>
      </c>
      <c r="T292" t="str">
        <f ca="1"/>
        <v/>
      </c>
      <c r="U292" t="str">
        <f ca="1"/>
        <v/>
      </c>
      <c r="V292" t="str">
        <f ca="1"/>
        <v/>
      </c>
    </row>
    <row r="293" spans="5:22" x14ac:dyDescent="0.2">
      <c r="E293">
        <v>292</v>
      </c>
      <c r="F293">
        <f ca="1"/>
        <v>0</v>
      </c>
      <c r="G293">
        <f ca="1"/>
        <v>0</v>
      </c>
      <c r="H293" t="str">
        <f ca="1"/>
        <v>Avery Anderson</v>
      </c>
      <c r="I293" t="str">
        <f ca="1"/>
        <v/>
      </c>
      <c r="J293" t="str">
        <f ca="1"/>
        <v/>
      </c>
      <c r="N293" t="str">
        <f ca="1"/>
        <v/>
      </c>
      <c r="O293" t="str">
        <f ca="1"/>
        <v/>
      </c>
      <c r="P293" t="str">
        <f ca="1"/>
        <v/>
      </c>
      <c r="Q293" t="str">
        <f ca="1"/>
        <v/>
      </c>
      <c r="R293" t="str">
        <f ca="1"/>
        <v/>
      </c>
      <c r="S293" t="str">
        <f ca="1"/>
        <v/>
      </c>
      <c r="T293" t="str">
        <f ca="1"/>
        <v/>
      </c>
      <c r="U293" t="str">
        <f ca="1"/>
        <v/>
      </c>
      <c r="V293" t="str">
        <f ca="1"/>
        <v/>
      </c>
    </row>
    <row r="294" spans="5:22" x14ac:dyDescent="0.2">
      <c r="E294">
        <v>293</v>
      </c>
      <c r="F294">
        <f ca="1"/>
        <v>0</v>
      </c>
      <c r="G294">
        <f ca="1"/>
        <v>1</v>
      </c>
      <c r="H294" t="str">
        <f ca="1"/>
        <v>Jacob Sanchez</v>
      </c>
      <c r="I294" t="str">
        <f ca="1"/>
        <v>JcbSncz45@gmail.com</v>
      </c>
      <c r="J294" t="str">
        <f ca="1"/>
        <v>Cizpn45#</v>
      </c>
      <c r="N294">
        <f ca="1"/>
        <v>5</v>
      </c>
      <c r="O294">
        <f ca="1"/>
        <v>1</v>
      </c>
      <c r="P294" t="str">
        <f ca="1"/>
        <v>C</v>
      </c>
      <c r="Q294" t="str">
        <f ca="1"/>
        <v>i</v>
      </c>
      <c r="R294" t="str">
        <f ca="1"/>
        <v>z</v>
      </c>
      <c r="S294" t="str">
        <f ca="1"/>
        <v>p</v>
      </c>
      <c r="T294" t="str">
        <f ca="1"/>
        <v>n</v>
      </c>
      <c r="U294">
        <f ca="1"/>
        <v>4</v>
      </c>
      <c r="V294">
        <f ca="1"/>
        <v>5</v>
      </c>
    </row>
    <row r="295" spans="5:22" x14ac:dyDescent="0.2">
      <c r="E295">
        <v>294</v>
      </c>
      <c r="F295">
        <f ca="1"/>
        <v>0</v>
      </c>
      <c r="G295">
        <f ca="1"/>
        <v>1</v>
      </c>
      <c r="H295" t="str">
        <f ca="1"/>
        <v>Ava Vigdorovitch</v>
      </c>
      <c r="I295" t="str">
        <f ca="1"/>
        <v>vVgdrvtc12@gmail.com</v>
      </c>
      <c r="J295" t="str">
        <f ca="1"/>
        <v>Lde8459+</v>
      </c>
      <c r="N295">
        <f ca="1"/>
        <v>3</v>
      </c>
      <c r="O295">
        <f ca="1"/>
        <v>1</v>
      </c>
      <c r="P295" t="str">
        <f ca="1"/>
        <v>L</v>
      </c>
      <c r="Q295" t="str">
        <f ca="1"/>
        <v>d</v>
      </c>
      <c r="R295" t="str">
        <f ca="1"/>
        <v>e</v>
      </c>
      <c r="S295">
        <f ca="1"/>
        <v>8</v>
      </c>
      <c r="T295">
        <f ca="1"/>
        <v>4</v>
      </c>
      <c r="U295">
        <f ca="1"/>
        <v>5</v>
      </c>
      <c r="V295">
        <f ca="1"/>
        <v>9</v>
      </c>
    </row>
    <row r="296" spans="5:22" x14ac:dyDescent="0.2">
      <c r="E296">
        <v>295</v>
      </c>
      <c r="F296">
        <f ca="1"/>
        <v>0</v>
      </c>
      <c r="G296">
        <f ca="1"/>
        <v>0</v>
      </c>
      <c r="H296" t="str">
        <f ca="1"/>
        <v>Ava Jones</v>
      </c>
      <c r="I296" t="str">
        <f ca="1"/>
        <v/>
      </c>
      <c r="J296" t="str">
        <f ca="1"/>
        <v/>
      </c>
      <c r="N296" t="str">
        <f ca="1"/>
        <v/>
      </c>
      <c r="O296" t="str">
        <f ca="1"/>
        <v/>
      </c>
      <c r="P296" t="str">
        <f ca="1"/>
        <v/>
      </c>
      <c r="Q296" t="str">
        <f ca="1"/>
        <v/>
      </c>
      <c r="R296" t="str">
        <f ca="1"/>
        <v/>
      </c>
      <c r="S296" t="str">
        <f ca="1"/>
        <v/>
      </c>
      <c r="T296" t="str">
        <f ca="1"/>
        <v/>
      </c>
      <c r="U296" t="str">
        <f ca="1"/>
        <v/>
      </c>
      <c r="V296" t="str">
        <f ca="1"/>
        <v/>
      </c>
    </row>
    <row r="297" spans="5:22" x14ac:dyDescent="0.2">
      <c r="E297">
        <v>296</v>
      </c>
      <c r="F297">
        <f ca="1"/>
        <v>0</v>
      </c>
      <c r="G297">
        <f ca="1"/>
        <v>1</v>
      </c>
      <c r="H297" t="str">
        <f ca="1"/>
        <v>Madison Ramirez</v>
      </c>
      <c r="I297" t="str">
        <f ca="1"/>
        <v>MdsnRmrz54@gmail.com</v>
      </c>
      <c r="J297" t="str">
        <f ca="1"/>
        <v>Zodpt17#</v>
      </c>
      <c r="N297">
        <f ca="1"/>
        <v>5</v>
      </c>
      <c r="O297">
        <f ca="1"/>
        <v>1</v>
      </c>
      <c r="P297" t="str">
        <f ca="1"/>
        <v>Z</v>
      </c>
      <c r="Q297" t="str">
        <f ca="1"/>
        <v>o</v>
      </c>
      <c r="R297" t="str">
        <f ca="1"/>
        <v>d</v>
      </c>
      <c r="S297" t="str">
        <f ca="1"/>
        <v>p</v>
      </c>
      <c r="T297" t="str">
        <f ca="1"/>
        <v>t</v>
      </c>
      <c r="U297">
        <f ca="1"/>
        <v>1</v>
      </c>
      <c r="V297">
        <f ca="1"/>
        <v>7</v>
      </c>
    </row>
    <row r="298" spans="5:22" x14ac:dyDescent="0.2">
      <c r="E298">
        <v>297</v>
      </c>
      <c r="F298">
        <f ca="1"/>
        <v>0</v>
      </c>
      <c r="G298">
        <f ca="1"/>
        <v>0</v>
      </c>
      <c r="H298" t="str">
        <f ca="1"/>
        <v>Sophia Dahan</v>
      </c>
      <c r="I298" t="str">
        <f ca="1"/>
        <v/>
      </c>
      <c r="J298" t="str">
        <f ca="1"/>
        <v/>
      </c>
      <c r="N298" t="str">
        <f ca="1"/>
        <v/>
      </c>
      <c r="O298" t="str">
        <f ca="1"/>
        <v/>
      </c>
      <c r="P298" t="str">
        <f ca="1"/>
        <v/>
      </c>
      <c r="Q298" t="str">
        <f ca="1"/>
        <v/>
      </c>
      <c r="R298" t="str">
        <f ca="1"/>
        <v/>
      </c>
      <c r="S298" t="str">
        <f ca="1"/>
        <v/>
      </c>
      <c r="T298" t="str">
        <f ca="1"/>
        <v/>
      </c>
      <c r="U298" t="str">
        <f ca="1"/>
        <v/>
      </c>
      <c r="V298" t="str">
        <f ca="1"/>
        <v/>
      </c>
    </row>
    <row r="299" spans="5:22" x14ac:dyDescent="0.2">
      <c r="E299">
        <v>298</v>
      </c>
      <c r="F299">
        <f ca="1"/>
        <v>0</v>
      </c>
      <c r="G299">
        <f ca="1"/>
        <v>1</v>
      </c>
      <c r="H299" t="str">
        <f ca="1"/>
        <v>Amelia Taylor</v>
      </c>
      <c r="I299" t="str">
        <f ca="1"/>
        <v>mlTylr33@gmail.com</v>
      </c>
      <c r="J299" t="str">
        <f ca="1"/>
        <v>Hyvh011$</v>
      </c>
      <c r="N299">
        <f ca="1"/>
        <v>4</v>
      </c>
      <c r="O299">
        <f ca="1"/>
        <v>1</v>
      </c>
      <c r="P299" t="str">
        <f ca="1"/>
        <v>H</v>
      </c>
      <c r="Q299" t="str">
        <f ca="1"/>
        <v>y</v>
      </c>
      <c r="R299" t="str">
        <f ca="1"/>
        <v>v</v>
      </c>
      <c r="S299" t="str">
        <f ca="1"/>
        <v>h</v>
      </c>
      <c r="T299">
        <f ca="1"/>
        <v>0</v>
      </c>
      <c r="U299">
        <f ca="1"/>
        <v>1</v>
      </c>
      <c r="V299">
        <f ca="1"/>
        <v>1</v>
      </c>
    </row>
    <row r="300" spans="5:22" x14ac:dyDescent="0.2">
      <c r="E300">
        <v>299</v>
      </c>
      <c r="F300">
        <f ca="1"/>
        <v>0</v>
      </c>
      <c r="G300">
        <f ca="1"/>
        <v>1</v>
      </c>
      <c r="H300" t="str">
        <f ca="1"/>
        <v>Aiden Clark</v>
      </c>
      <c r="I300" t="str">
        <f ca="1"/>
        <v>dnClrk24@gmail.com</v>
      </c>
      <c r="J300" t="str">
        <f ca="1"/>
        <v>Sne$i208</v>
      </c>
      <c r="N300">
        <f ca="1"/>
        <v>4</v>
      </c>
      <c r="O300">
        <f ca="1"/>
        <v>0</v>
      </c>
      <c r="P300" t="str">
        <f ca="1"/>
        <v>S</v>
      </c>
      <c r="Q300" t="str">
        <f ca="1"/>
        <v>n</v>
      </c>
      <c r="R300" t="str">
        <f ca="1"/>
        <v>e</v>
      </c>
      <c r="S300" t="str">
        <f ca="1"/>
        <v>i</v>
      </c>
      <c r="T300">
        <f ca="1"/>
        <v>2</v>
      </c>
      <c r="U300">
        <f ca="1"/>
        <v>0</v>
      </c>
      <c r="V300">
        <f ca="1"/>
        <v>8</v>
      </c>
    </row>
    <row r="301" spans="5:22" x14ac:dyDescent="0.2">
      <c r="E301">
        <v>300</v>
      </c>
      <c r="F301">
        <f ca="1"/>
        <v>0</v>
      </c>
      <c r="G301">
        <f ca="1"/>
        <v>0</v>
      </c>
      <c r="H301" t="str">
        <f ca="1"/>
        <v>Sofia Davis</v>
      </c>
      <c r="I301" t="str">
        <f ca="1"/>
        <v/>
      </c>
      <c r="J301" t="str">
        <f ca="1"/>
        <v/>
      </c>
      <c r="N301" t="str">
        <f ca="1"/>
        <v/>
      </c>
      <c r="O301" t="str">
        <f ca="1"/>
        <v/>
      </c>
      <c r="P301" t="str">
        <f ca="1"/>
        <v/>
      </c>
      <c r="Q301" t="str">
        <f ca="1"/>
        <v/>
      </c>
      <c r="R301" t="str">
        <f ca="1"/>
        <v/>
      </c>
      <c r="S301" t="str">
        <f ca="1"/>
        <v/>
      </c>
      <c r="T301" t="str">
        <f ca="1"/>
        <v/>
      </c>
      <c r="U301" t="str">
        <f ca="1"/>
        <v/>
      </c>
      <c r="V301" t="str">
        <f ca="1"/>
        <v/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42286-DEAD-406F-866B-5FE405619DC9}">
  <sheetPr>
    <tabColor theme="8" tint="0.39997558519241921"/>
  </sheetPr>
  <dimension ref="A1:AQ301"/>
  <sheetViews>
    <sheetView workbookViewId="0">
      <selection sqref="A1:A2"/>
    </sheetView>
  </sheetViews>
  <sheetFormatPr defaultRowHeight="14.25" x14ac:dyDescent="0.2"/>
  <cols>
    <col min="1" max="1" width="21.625" bestFit="1" customWidth="1"/>
    <col min="3" max="3" width="14" bestFit="1" customWidth="1"/>
    <col min="4" max="4" width="16.375" bestFit="1" customWidth="1"/>
    <col min="5" max="5" width="14.25" bestFit="1" customWidth="1"/>
    <col min="6" max="6" width="12.25" bestFit="1" customWidth="1"/>
    <col min="8" max="8" width="59.125" bestFit="1" customWidth="1"/>
    <col min="9" max="9" width="23.5" bestFit="1" customWidth="1"/>
    <col min="10" max="10" width="59.125" customWidth="1"/>
    <col min="12" max="12" width="11.625" bestFit="1" customWidth="1"/>
    <col min="13" max="13" width="11.75" bestFit="1" customWidth="1"/>
    <col min="14" max="14" width="13.125" bestFit="1" customWidth="1"/>
    <col min="15" max="15" width="14.375" bestFit="1" customWidth="1"/>
    <col min="16" max="16" width="12.75" bestFit="1" customWidth="1"/>
    <col min="17" max="17" width="15.125" bestFit="1" customWidth="1"/>
    <col min="18" max="18" width="12.25" bestFit="1" customWidth="1"/>
    <col min="19" max="19" width="15.125" bestFit="1" customWidth="1"/>
    <col min="20" max="20" width="13.75" bestFit="1" customWidth="1"/>
    <col min="21" max="21" width="13.375" bestFit="1" customWidth="1"/>
    <col min="22" max="22" width="16.375" bestFit="1" customWidth="1"/>
    <col min="23" max="23" width="12.25" bestFit="1" customWidth="1"/>
    <col min="24" max="25" width="11" bestFit="1" customWidth="1"/>
    <col min="26" max="26" width="15.5" bestFit="1" customWidth="1"/>
    <col min="27" max="27" width="12.5" bestFit="1" customWidth="1"/>
    <col min="28" max="28" width="12.75" bestFit="1" customWidth="1"/>
    <col min="29" max="29" width="11.625" bestFit="1" customWidth="1"/>
    <col min="30" max="30" width="13" bestFit="1" customWidth="1"/>
    <col min="31" max="31" width="11.375" bestFit="1" customWidth="1"/>
    <col min="32" max="32" width="13.375" bestFit="1" customWidth="1"/>
    <col min="33" max="33" width="14.125" bestFit="1" customWidth="1"/>
    <col min="34" max="34" width="12.125" bestFit="1" customWidth="1"/>
    <col min="35" max="35" width="11.375" bestFit="1" customWidth="1"/>
    <col min="36" max="36" width="12.25" bestFit="1" customWidth="1"/>
    <col min="37" max="37" width="25.875" bestFit="1" customWidth="1"/>
    <col min="38" max="38" width="14.375" bestFit="1" customWidth="1"/>
    <col min="39" max="39" width="15.125" bestFit="1" customWidth="1"/>
    <col min="40" max="40" width="14" bestFit="1" customWidth="1"/>
    <col min="41" max="41" width="13.625" bestFit="1" customWidth="1"/>
    <col min="43" max="43" width="14.25" bestFit="1" customWidth="1"/>
  </cols>
  <sheetData>
    <row r="1" spans="1:43" ht="15" thickBot="1" x14ac:dyDescent="0.25">
      <c r="A1" s="6" t="s">
        <v>696</v>
      </c>
      <c r="C1" t="s">
        <v>659</v>
      </c>
      <c r="D1" t="s">
        <v>660</v>
      </c>
      <c r="E1" t="s">
        <v>661</v>
      </c>
      <c r="F1" t="s">
        <v>662</v>
      </c>
      <c r="G1" t="s">
        <v>663</v>
      </c>
      <c r="H1" t="s">
        <v>664</v>
      </c>
      <c r="I1" t="s">
        <v>695</v>
      </c>
      <c r="J1" t="s">
        <v>885</v>
      </c>
      <c r="L1" t="s">
        <v>4</v>
      </c>
      <c r="M1" t="s">
        <v>5</v>
      </c>
      <c r="N1" t="s">
        <v>0</v>
      </c>
      <c r="O1" t="s">
        <v>6</v>
      </c>
      <c r="P1" t="s">
        <v>2</v>
      </c>
      <c r="Q1" t="s">
        <v>7</v>
      </c>
      <c r="R1" t="s">
        <v>8</v>
      </c>
      <c r="S1" t="s">
        <v>9</v>
      </c>
      <c r="T1" t="s">
        <v>3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  <c r="AM1" t="s">
        <v>1</v>
      </c>
      <c r="AN1" t="s">
        <v>28</v>
      </c>
      <c r="AO1" t="s">
        <v>29</v>
      </c>
    </row>
    <row r="2" spans="1:43" x14ac:dyDescent="0.2">
      <c r="A2" s="5">
        <v>0.6</v>
      </c>
      <c r="B2" cm="1">
        <f t="array" ref="B2:B301">_xlfn.SEQUENCE('controll center'!$L$3)</f>
        <v>1</v>
      </c>
      <c r="C2" t="str" cm="1">
        <f t="array" aca="1" ref="C2:C301" ca="1">_xlfn.MAP(_xlfn.ANCHORARRAY($B$2),_xlfn.LAMBDA(_xlpm.x,IF(_xlpm.x&gt;0,INDEX($L$1:$AO$1,1,RANDBETWEEN(1,30)),"nope")))</f>
        <v>Illinois</v>
      </c>
      <c r="D2" t="str" cm="1">
        <f t="array" aca="1" ref="D2:D301" ca="1">_xlfn.MAP(_xlfn.ANCHORARRAY($C$2),_xlfn.LAMBDA(_xlpm.x,INDEX($L$3:$AO$17,RANDBETWEEN(1,15),MATCH(_xlpm.x,$L$1:$AO$1,0))))</f>
        <v>Decatur</v>
      </c>
      <c r="E2" t="str" cm="1">
        <f t="array" aca="1" ref="E2:E301" ca="1">_xlfn.MAP(_xlfn.ANCHORARRAY($B$2),_xlfn.LAMBDA(_xlpm.x,IF(_xlpm.x&gt;0,INDEX($AQ$2:$AQ$74,RANDBETWEEN(1,73)),"nope")))</f>
        <v>Main St</v>
      </c>
      <c r="F2" cm="1">
        <f t="array" aca="1" ref="F2:F301" ca="1">_xlfn.MAP(_xlfn.ANCHORARRAY($B$2),_xlfn.LAMBDA(_xlpm.x,IF(_xlpm.x&gt;0,RANDBETWEEN(1,136),"nope")))</f>
        <v>26</v>
      </c>
      <c r="G2" t="str" cm="1">
        <f t="array" aca="1" ref="G2:G301" ca="1">_xlfn.MAP(_xlfn.ANCHORARRAY($B$2),_xlfn.LAMBDA(_xlpm.x,IF(_xlpm.x&gt;0,TEXT(RANDBETWEEN(0,99999),"00000"),"nope")))</f>
        <v>89400</v>
      </c>
      <c r="H2" t="str" cm="1">
        <f t="array" aca="1" ref="H2:H301" ca="1">_xlfn.MAP(_xlfn.ANCHORARRAY($C$2),_xlfn.ANCHORARRAY($D$2),_xlfn.ANCHORARRAY($E$2),_xlfn.ANCHORARRAY($F$2),_xlfn.ANCHORARRAY($G$2),_xlfn.LAMBDA(_xlpm.a,_xlpm.b,_xlpm.c,_xlpm.d,_xlpm.e,_xlfn.CONCAT("United States, ",_xlpm.a,", ",_xlpm.b,", ",_xlpm.c,", ",_xlpm.d,", ",_xlpm.e)))</f>
        <v>United States, Illinois, Decatur, Main St, 26, 89400</v>
      </c>
      <c r="I2" t="str" cm="1">
        <f t="array" aca="1" ref="I2:I301" ca="1">_xlfn.MAP(_xlfn.ANCHORARRAY($C$2),_xlfn.LAMBDA(_xlpm.x,IF(AND(INDEX($L$2:$AO$2,1,MATCH(_xlpm.x,$L$1:$AO$1,0))&gt;0,_xlfn.BINOM.INV(1,$A$2,RAND())=1),INDEX($L$19:$AO$22,RANDBETWEEN(1,INDEX($L$2:$AO$2,1,MATCH(_xlpm.x,$L$1:$AO$1,0))),MATCH(_xlpm.x,$L$1:$AO$1,0)),"")))</f>
        <v/>
      </c>
      <c r="J2" t="str" cm="1">
        <f t="array" aca="1" ref="J2:J301" ca="1">_xlfn.MAP(_xlfn.ANCHORARRAY($C$2),_xlfn.LAMBDA(_xlpm.x,_xlfn.CONCAT(INDEX($L$24:$AO$58,RANDBETWEEN(1,INDEX($L$23:$AO$23,1,MATCH(_xlpm.x,$L$1:$AO$1,0))),MATCH(_xlpm.x,$L$1:$AO$1,0)),TEXT(RANDBETWEEN(0,9999999),"0000000"))))</f>
        <v>3128413278</v>
      </c>
      <c r="L2">
        <f>COUNTA(L19:L22)</f>
        <v>2</v>
      </c>
      <c r="M2">
        <f t="shared" ref="M2:AO2" si="0">COUNTA(M19:M22)</f>
        <v>1</v>
      </c>
      <c r="N2">
        <f t="shared" si="0"/>
        <v>0</v>
      </c>
      <c r="O2">
        <f t="shared" si="0"/>
        <v>0</v>
      </c>
      <c r="P2">
        <f t="shared" si="0"/>
        <v>1</v>
      </c>
      <c r="Q2">
        <f t="shared" si="0"/>
        <v>3</v>
      </c>
      <c r="R2">
        <f t="shared" si="0"/>
        <v>0</v>
      </c>
      <c r="S2">
        <f t="shared" si="0"/>
        <v>2</v>
      </c>
      <c r="T2">
        <f t="shared" si="0"/>
        <v>0</v>
      </c>
      <c r="U2">
        <f t="shared" si="0"/>
        <v>1</v>
      </c>
      <c r="V2">
        <f t="shared" si="0"/>
        <v>0</v>
      </c>
      <c r="W2">
        <f t="shared" si="0"/>
        <v>2</v>
      </c>
      <c r="X2">
        <f t="shared" si="0"/>
        <v>1</v>
      </c>
      <c r="Y2">
        <f t="shared" si="0"/>
        <v>2</v>
      </c>
      <c r="Z2">
        <f t="shared" si="0"/>
        <v>0</v>
      </c>
      <c r="AA2">
        <f t="shared" si="0"/>
        <v>1</v>
      </c>
      <c r="AB2">
        <f t="shared" si="0"/>
        <v>0</v>
      </c>
      <c r="AC2">
        <f t="shared" si="0"/>
        <v>2</v>
      </c>
      <c r="AD2">
        <f t="shared" si="0"/>
        <v>1</v>
      </c>
      <c r="AE2">
        <f t="shared" si="0"/>
        <v>0</v>
      </c>
      <c r="AF2">
        <f t="shared" si="0"/>
        <v>2</v>
      </c>
      <c r="AG2">
        <f t="shared" si="0"/>
        <v>2</v>
      </c>
      <c r="AH2">
        <f t="shared" si="0"/>
        <v>0</v>
      </c>
      <c r="AI2">
        <f t="shared" si="0"/>
        <v>1</v>
      </c>
      <c r="AJ2">
        <f t="shared" si="0"/>
        <v>0</v>
      </c>
      <c r="AK2">
        <f t="shared" si="0"/>
        <v>0</v>
      </c>
      <c r="AL2">
        <f t="shared" si="0"/>
        <v>0</v>
      </c>
      <c r="AM2">
        <f t="shared" si="0"/>
        <v>2</v>
      </c>
      <c r="AN2">
        <f t="shared" si="0"/>
        <v>4</v>
      </c>
      <c r="AO2">
        <f t="shared" si="0"/>
        <v>0</v>
      </c>
      <c r="AQ2" t="s">
        <v>456</v>
      </c>
    </row>
    <row r="3" spans="1:43" x14ac:dyDescent="0.2">
      <c r="B3">
        <v>2</v>
      </c>
      <c r="C3" t="str">
        <f ca="1"/>
        <v>Idaho</v>
      </c>
      <c r="D3" t="str">
        <f ca="1"/>
        <v>Kuna</v>
      </c>
      <c r="E3" t="str">
        <f ca="1"/>
        <v>Maple Ave</v>
      </c>
      <c r="F3">
        <f ca="1"/>
        <v>132</v>
      </c>
      <c r="G3" t="str">
        <f ca="1"/>
        <v>65400</v>
      </c>
      <c r="H3" t="str">
        <f ca="1"/>
        <v>United States, Idaho, Kuna, Maple Ave, 132, 65400</v>
      </c>
      <c r="I3" t="str">
        <f ca="1"/>
        <v/>
      </c>
      <c r="J3" t="str">
        <f ca="1"/>
        <v>2088181024</v>
      </c>
      <c r="L3" t="s">
        <v>30</v>
      </c>
      <c r="M3" t="s">
        <v>45</v>
      </c>
      <c r="N3" t="s">
        <v>60</v>
      </c>
      <c r="O3" t="s">
        <v>75</v>
      </c>
      <c r="P3" t="s">
        <v>90</v>
      </c>
      <c r="Q3" t="s">
        <v>105</v>
      </c>
      <c r="R3" t="s">
        <v>120</v>
      </c>
      <c r="S3" t="s">
        <v>135</v>
      </c>
      <c r="T3" t="s">
        <v>150</v>
      </c>
      <c r="U3" t="s">
        <v>165</v>
      </c>
      <c r="V3" t="s">
        <v>180</v>
      </c>
      <c r="W3" t="s">
        <v>207</v>
      </c>
      <c r="X3" t="s">
        <v>195</v>
      </c>
      <c r="Y3" t="s">
        <v>222</v>
      </c>
      <c r="Z3" t="s">
        <v>236</v>
      </c>
      <c r="AA3" t="s">
        <v>251</v>
      </c>
      <c r="AB3" t="s">
        <v>266</v>
      </c>
      <c r="AC3" t="s">
        <v>293</v>
      </c>
      <c r="AD3" t="s">
        <v>307</v>
      </c>
      <c r="AE3" t="s">
        <v>333</v>
      </c>
      <c r="AF3" t="s">
        <v>348</v>
      </c>
      <c r="AG3" t="s">
        <v>375</v>
      </c>
      <c r="AH3" t="s">
        <v>390</v>
      </c>
      <c r="AI3" t="s">
        <v>403</v>
      </c>
      <c r="AJ3" t="s">
        <v>253</v>
      </c>
      <c r="AK3" t="s">
        <v>427</v>
      </c>
      <c r="AL3" t="s">
        <v>442</v>
      </c>
      <c r="AM3" t="s">
        <v>361</v>
      </c>
      <c r="AN3" t="s">
        <v>319</v>
      </c>
      <c r="AO3" t="s">
        <v>137</v>
      </c>
      <c r="AQ3" t="s">
        <v>457</v>
      </c>
    </row>
    <row r="4" spans="1:43" x14ac:dyDescent="0.2">
      <c r="B4">
        <v>3</v>
      </c>
      <c r="C4" t="str">
        <f ca="1"/>
        <v>Indiana</v>
      </c>
      <c r="D4" t="str">
        <f ca="1"/>
        <v>Anderson</v>
      </c>
      <c r="E4" t="str">
        <f ca="1"/>
        <v>Poplar St</v>
      </c>
      <c r="F4">
        <f ca="1"/>
        <v>57</v>
      </c>
      <c r="G4" t="str">
        <f ca="1"/>
        <v>37463</v>
      </c>
      <c r="H4" t="str">
        <f ca="1"/>
        <v>United States, Indiana, Anderson, Poplar St, 57, 37463</v>
      </c>
      <c r="I4" t="str">
        <f ca="1"/>
        <v/>
      </c>
      <c r="J4" t="str">
        <f ca="1"/>
        <v>9304668138</v>
      </c>
      <c r="L4" t="s">
        <v>31</v>
      </c>
      <c r="M4" t="s">
        <v>46</v>
      </c>
      <c r="N4" t="s">
        <v>61</v>
      </c>
      <c r="O4" t="s">
        <v>76</v>
      </c>
      <c r="P4" t="s">
        <v>91</v>
      </c>
      <c r="Q4" t="s">
        <v>106</v>
      </c>
      <c r="R4" t="s">
        <v>121</v>
      </c>
      <c r="S4" t="s">
        <v>136</v>
      </c>
      <c r="T4" t="s">
        <v>151</v>
      </c>
      <c r="U4" t="s">
        <v>166</v>
      </c>
      <c r="V4" t="s">
        <v>181</v>
      </c>
      <c r="W4" t="s">
        <v>208</v>
      </c>
      <c r="X4" t="s">
        <v>107</v>
      </c>
      <c r="Y4" t="s">
        <v>223</v>
      </c>
      <c r="Z4" t="s">
        <v>237</v>
      </c>
      <c r="AA4" t="s">
        <v>252</v>
      </c>
      <c r="AB4" t="s">
        <v>267</v>
      </c>
      <c r="AC4" t="s">
        <v>294</v>
      </c>
      <c r="AD4" t="s">
        <v>216</v>
      </c>
      <c r="AE4" t="s">
        <v>334</v>
      </c>
      <c r="AF4" t="s">
        <v>349</v>
      </c>
      <c r="AG4" t="s">
        <v>376</v>
      </c>
      <c r="AH4" t="s">
        <v>391</v>
      </c>
      <c r="AI4" t="s">
        <v>404</v>
      </c>
      <c r="AJ4" t="s">
        <v>416</v>
      </c>
      <c r="AK4" t="s">
        <v>428</v>
      </c>
      <c r="AL4" t="s">
        <v>443</v>
      </c>
      <c r="AM4" t="s">
        <v>275</v>
      </c>
      <c r="AN4" t="s">
        <v>320</v>
      </c>
      <c r="AO4" t="s">
        <v>280</v>
      </c>
      <c r="AQ4" t="s">
        <v>458</v>
      </c>
    </row>
    <row r="5" spans="1:43" x14ac:dyDescent="0.2">
      <c r="B5">
        <v>4</v>
      </c>
      <c r="C5" t="str">
        <f ca="1"/>
        <v>California</v>
      </c>
      <c r="D5" t="str">
        <f ca="1"/>
        <v>Stockton</v>
      </c>
      <c r="E5" t="str">
        <f ca="1"/>
        <v>Ridge Rd</v>
      </c>
      <c r="F5">
        <f ca="1"/>
        <v>22</v>
      </c>
      <c r="G5" t="str">
        <f ca="1"/>
        <v>78915</v>
      </c>
      <c r="H5" t="str">
        <f ca="1"/>
        <v>United States, California, Stockton, Ridge Rd, 22, 78915</v>
      </c>
      <c r="I5" t="str">
        <f ca="1"/>
        <v>GardenGuild Holdings</v>
      </c>
      <c r="J5" t="str">
        <f ca="1"/>
        <v>6699495681</v>
      </c>
      <c r="L5" t="s">
        <v>32</v>
      </c>
      <c r="M5" t="s">
        <v>47</v>
      </c>
      <c r="N5" t="s">
        <v>62</v>
      </c>
      <c r="O5" t="s">
        <v>77</v>
      </c>
      <c r="P5" t="s">
        <v>92</v>
      </c>
      <c r="Q5" t="s">
        <v>107</v>
      </c>
      <c r="R5" t="s">
        <v>122</v>
      </c>
      <c r="S5" t="s">
        <v>137</v>
      </c>
      <c r="T5" t="s">
        <v>152</v>
      </c>
      <c r="U5" t="s">
        <v>167</v>
      </c>
      <c r="V5" t="s">
        <v>182</v>
      </c>
      <c r="W5" t="s">
        <v>209</v>
      </c>
      <c r="X5" t="s">
        <v>196</v>
      </c>
      <c r="Y5" t="s">
        <v>224</v>
      </c>
      <c r="Z5" t="s">
        <v>238</v>
      </c>
      <c r="AA5" t="s">
        <v>253</v>
      </c>
      <c r="AB5" t="s">
        <v>268</v>
      </c>
      <c r="AC5" t="s">
        <v>295</v>
      </c>
      <c r="AD5" t="s">
        <v>308</v>
      </c>
      <c r="AE5" t="s">
        <v>335</v>
      </c>
      <c r="AF5" t="s">
        <v>199</v>
      </c>
      <c r="AG5" t="s">
        <v>377</v>
      </c>
      <c r="AH5" t="s">
        <v>322</v>
      </c>
      <c r="AI5" t="s">
        <v>405</v>
      </c>
      <c r="AJ5" t="s">
        <v>199</v>
      </c>
      <c r="AK5" t="s">
        <v>429</v>
      </c>
      <c r="AL5" t="s">
        <v>444</v>
      </c>
      <c r="AM5" t="s">
        <v>362</v>
      </c>
      <c r="AN5" t="s">
        <v>321</v>
      </c>
      <c r="AO5" t="s">
        <v>281</v>
      </c>
      <c r="AQ5" t="s">
        <v>459</v>
      </c>
    </row>
    <row r="6" spans="1:43" x14ac:dyDescent="0.2">
      <c r="B6">
        <v>5</v>
      </c>
      <c r="C6" t="str">
        <f ca="1"/>
        <v>Maine</v>
      </c>
      <c r="D6" t="str">
        <f ca="1"/>
        <v>Westbrook</v>
      </c>
      <c r="E6" t="str">
        <f ca="1"/>
        <v>Central Ave</v>
      </c>
      <c r="F6">
        <f ca="1"/>
        <v>45</v>
      </c>
      <c r="G6" t="str">
        <f ca="1"/>
        <v>29214</v>
      </c>
      <c r="H6" t="str">
        <f ca="1"/>
        <v>United States, Maine, Westbrook, Central Ave, 45, 29214</v>
      </c>
      <c r="I6" t="str">
        <f ca="1"/>
        <v>NatureNest Creators</v>
      </c>
      <c r="J6" t="str">
        <f ca="1"/>
        <v>2073099463</v>
      </c>
      <c r="L6" t="s">
        <v>33</v>
      </c>
      <c r="M6" t="s">
        <v>48</v>
      </c>
      <c r="N6" t="s">
        <v>63</v>
      </c>
      <c r="O6" t="s">
        <v>78</v>
      </c>
      <c r="P6" t="s">
        <v>93</v>
      </c>
      <c r="Q6" t="s">
        <v>108</v>
      </c>
      <c r="R6" t="s">
        <v>123</v>
      </c>
      <c r="S6" t="s">
        <v>138</v>
      </c>
      <c r="T6" t="s">
        <v>153</v>
      </c>
      <c r="U6" t="s">
        <v>168</v>
      </c>
      <c r="V6" t="s">
        <v>183</v>
      </c>
      <c r="W6" t="s">
        <v>210</v>
      </c>
      <c r="X6" t="s">
        <v>197</v>
      </c>
      <c r="Y6" t="s">
        <v>225</v>
      </c>
      <c r="Z6" t="s">
        <v>239</v>
      </c>
      <c r="AA6" t="s">
        <v>254</v>
      </c>
      <c r="AB6" t="s">
        <v>269</v>
      </c>
      <c r="AC6" t="s">
        <v>296</v>
      </c>
      <c r="AD6" t="s">
        <v>309</v>
      </c>
      <c r="AE6" t="s">
        <v>336</v>
      </c>
      <c r="AF6" t="s">
        <v>350</v>
      </c>
      <c r="AG6" t="s">
        <v>378</v>
      </c>
      <c r="AH6" t="s">
        <v>392</v>
      </c>
      <c r="AI6" t="s">
        <v>406</v>
      </c>
      <c r="AJ6" t="s">
        <v>334</v>
      </c>
      <c r="AK6" t="s">
        <v>430</v>
      </c>
      <c r="AL6" t="s">
        <v>445</v>
      </c>
      <c r="AM6" t="s">
        <v>363</v>
      </c>
      <c r="AN6" t="s">
        <v>136</v>
      </c>
      <c r="AO6" t="s">
        <v>282</v>
      </c>
      <c r="AQ6" t="s">
        <v>460</v>
      </c>
    </row>
    <row r="7" spans="1:43" x14ac:dyDescent="0.2">
      <c r="B7">
        <v>6</v>
      </c>
      <c r="C7" t="str">
        <f ca="1"/>
        <v>Mississippi</v>
      </c>
      <c r="D7" t="str">
        <f ca="1"/>
        <v>Meridian</v>
      </c>
      <c r="E7" t="str">
        <f ca="1"/>
        <v>Pine St</v>
      </c>
      <c r="F7">
        <f ca="1"/>
        <v>133</v>
      </c>
      <c r="G7" t="str">
        <f ca="1"/>
        <v>10172</v>
      </c>
      <c r="H7" t="str">
        <f ca="1"/>
        <v>United States, Mississippi, Meridian, Pine St, 133, 10172</v>
      </c>
      <c r="I7" t="str">
        <f ca="1"/>
        <v/>
      </c>
      <c r="J7" t="str">
        <f ca="1"/>
        <v>6620832493</v>
      </c>
      <c r="L7" t="s">
        <v>34</v>
      </c>
      <c r="M7" t="s">
        <v>49</v>
      </c>
      <c r="N7" t="s">
        <v>64</v>
      </c>
      <c r="O7" t="s">
        <v>79</v>
      </c>
      <c r="P7" t="s">
        <v>94</v>
      </c>
      <c r="Q7" t="s">
        <v>109</v>
      </c>
      <c r="R7" t="s">
        <v>124</v>
      </c>
      <c r="S7" t="s">
        <v>139</v>
      </c>
      <c r="T7" t="s">
        <v>154</v>
      </c>
      <c r="U7" t="s">
        <v>169</v>
      </c>
      <c r="V7" t="s">
        <v>184</v>
      </c>
      <c r="W7" t="s">
        <v>211</v>
      </c>
      <c r="X7" t="s">
        <v>198</v>
      </c>
      <c r="Y7" t="s">
        <v>226</v>
      </c>
      <c r="Z7" t="s">
        <v>240</v>
      </c>
      <c r="AA7" t="s">
        <v>255</v>
      </c>
      <c r="AB7" t="s">
        <v>270</v>
      </c>
      <c r="AC7" t="s">
        <v>230</v>
      </c>
      <c r="AD7" t="s">
        <v>36</v>
      </c>
      <c r="AE7" t="s">
        <v>337</v>
      </c>
      <c r="AF7" t="s">
        <v>351</v>
      </c>
      <c r="AG7" t="s">
        <v>379</v>
      </c>
      <c r="AH7" t="s">
        <v>203</v>
      </c>
      <c r="AI7" t="s">
        <v>407</v>
      </c>
      <c r="AJ7" t="s">
        <v>279</v>
      </c>
      <c r="AK7" t="s">
        <v>431</v>
      </c>
      <c r="AL7" t="s">
        <v>446</v>
      </c>
      <c r="AM7" t="s">
        <v>364</v>
      </c>
      <c r="AN7" t="s">
        <v>322</v>
      </c>
      <c r="AO7" t="s">
        <v>283</v>
      </c>
      <c r="AQ7" t="s">
        <v>461</v>
      </c>
    </row>
    <row r="8" spans="1:43" x14ac:dyDescent="0.2">
      <c r="B8">
        <v>7</v>
      </c>
      <c r="C8" t="str">
        <f ca="1"/>
        <v>Nevada</v>
      </c>
      <c r="D8" t="str">
        <f ca="1"/>
        <v>Winchester</v>
      </c>
      <c r="E8" t="str">
        <f ca="1"/>
        <v>High St</v>
      </c>
      <c r="F8">
        <f ca="1"/>
        <v>136</v>
      </c>
      <c r="G8" t="str">
        <f ca="1"/>
        <v>03248</v>
      </c>
      <c r="H8" t="str">
        <f ca="1"/>
        <v>United States, Nevada, Winchester, High St, 136, 03248</v>
      </c>
      <c r="I8" t="str">
        <f ca="1"/>
        <v/>
      </c>
      <c r="J8" t="str">
        <f ca="1"/>
        <v>7254553164</v>
      </c>
      <c r="L8" t="s">
        <v>35</v>
      </c>
      <c r="M8" t="s">
        <v>50</v>
      </c>
      <c r="N8" t="s">
        <v>65</v>
      </c>
      <c r="O8" t="s">
        <v>80</v>
      </c>
      <c r="P8" t="s">
        <v>95</v>
      </c>
      <c r="Q8" t="s">
        <v>110</v>
      </c>
      <c r="R8" t="s">
        <v>125</v>
      </c>
      <c r="S8" t="s">
        <v>140</v>
      </c>
      <c r="T8" t="s">
        <v>155</v>
      </c>
      <c r="U8" t="s">
        <v>170</v>
      </c>
      <c r="V8" t="s">
        <v>185</v>
      </c>
      <c r="W8" t="s">
        <v>212</v>
      </c>
      <c r="X8" t="s">
        <v>199</v>
      </c>
      <c r="Y8" t="s">
        <v>227</v>
      </c>
      <c r="Z8" t="s">
        <v>241</v>
      </c>
      <c r="AA8" t="s">
        <v>256</v>
      </c>
      <c r="AB8" t="s">
        <v>271</v>
      </c>
      <c r="AC8" t="s">
        <v>297</v>
      </c>
      <c r="AD8" t="s">
        <v>310</v>
      </c>
      <c r="AE8" t="s">
        <v>338</v>
      </c>
      <c r="AF8" t="s">
        <v>352</v>
      </c>
      <c r="AG8" t="s">
        <v>380</v>
      </c>
      <c r="AH8" t="s">
        <v>393</v>
      </c>
      <c r="AI8" t="s">
        <v>408</v>
      </c>
      <c r="AJ8" t="s">
        <v>417</v>
      </c>
      <c r="AK8" t="s">
        <v>432</v>
      </c>
      <c r="AL8" t="s">
        <v>447</v>
      </c>
      <c r="AM8" t="s">
        <v>365</v>
      </c>
      <c r="AN8" t="s">
        <v>323</v>
      </c>
      <c r="AO8" t="s">
        <v>284</v>
      </c>
      <c r="AQ8" t="s">
        <v>462</v>
      </c>
    </row>
    <row r="9" spans="1:43" x14ac:dyDescent="0.2">
      <c r="B9">
        <v>8</v>
      </c>
      <c r="C9" t="str">
        <f ca="1"/>
        <v>Missouri</v>
      </c>
      <c r="D9" t="str">
        <f ca="1"/>
        <v>Chesterfield</v>
      </c>
      <c r="E9" t="str">
        <f ca="1"/>
        <v>Jefferson St</v>
      </c>
      <c r="F9">
        <f ca="1"/>
        <v>21</v>
      </c>
      <c r="G9" t="str">
        <f ca="1"/>
        <v>23259</v>
      </c>
      <c r="H9" t="str">
        <f ca="1"/>
        <v>United States, Missouri, Chesterfield, Jefferson St, 21, 23259</v>
      </c>
      <c r="I9" t="str">
        <f ca="1"/>
        <v/>
      </c>
      <c r="J9" t="str">
        <f ca="1"/>
        <v>3144741165</v>
      </c>
      <c r="L9" t="s">
        <v>36</v>
      </c>
      <c r="M9" t="s">
        <v>51</v>
      </c>
      <c r="N9" t="s">
        <v>66</v>
      </c>
      <c r="O9" t="s">
        <v>81</v>
      </c>
      <c r="P9" t="s">
        <v>96</v>
      </c>
      <c r="Q9" t="s">
        <v>111</v>
      </c>
      <c r="R9" t="s">
        <v>126</v>
      </c>
      <c r="S9" t="s">
        <v>141</v>
      </c>
      <c r="T9" t="s">
        <v>156</v>
      </c>
      <c r="U9" t="s">
        <v>171</v>
      </c>
      <c r="V9" t="s">
        <v>186</v>
      </c>
      <c r="W9" t="s">
        <v>213</v>
      </c>
      <c r="X9" t="s">
        <v>68</v>
      </c>
      <c r="Y9" t="s">
        <v>203</v>
      </c>
      <c r="Z9" t="s">
        <v>242</v>
      </c>
      <c r="AA9" t="s">
        <v>257</v>
      </c>
      <c r="AB9" t="s">
        <v>272</v>
      </c>
      <c r="AC9" t="s">
        <v>298</v>
      </c>
      <c r="AD9" t="s">
        <v>311</v>
      </c>
      <c r="AE9" t="s">
        <v>339</v>
      </c>
      <c r="AF9" t="s">
        <v>353</v>
      </c>
      <c r="AG9" t="s">
        <v>381</v>
      </c>
      <c r="AH9" t="s">
        <v>394</v>
      </c>
      <c r="AI9" t="s">
        <v>409</v>
      </c>
      <c r="AJ9" t="s">
        <v>418</v>
      </c>
      <c r="AK9" t="s">
        <v>433</v>
      </c>
      <c r="AL9" t="s">
        <v>448</v>
      </c>
      <c r="AM9" t="s">
        <v>366</v>
      </c>
      <c r="AN9" t="s">
        <v>324</v>
      </c>
      <c r="AO9" t="s">
        <v>285</v>
      </c>
      <c r="AQ9" t="s">
        <v>463</v>
      </c>
    </row>
    <row r="10" spans="1:43" x14ac:dyDescent="0.2">
      <c r="B10">
        <v>9</v>
      </c>
      <c r="C10" t="str">
        <f ca="1"/>
        <v>Illinois</v>
      </c>
      <c r="D10" t="str">
        <f ca="1"/>
        <v>Springfield</v>
      </c>
      <c r="E10" t="str">
        <f ca="1"/>
        <v>1st St</v>
      </c>
      <c r="F10">
        <f ca="1"/>
        <v>125</v>
      </c>
      <c r="G10" t="str">
        <f ca="1"/>
        <v>26434</v>
      </c>
      <c r="H10" t="str">
        <f ca="1"/>
        <v>United States, Illinois, Springfield, 1st St, 125, 26434</v>
      </c>
      <c r="I10" t="str">
        <f ca="1"/>
        <v>EdenEcho Developers</v>
      </c>
      <c r="J10" t="str">
        <f ca="1"/>
        <v>7088045718</v>
      </c>
      <c r="L10" t="s">
        <v>37</v>
      </c>
      <c r="M10" t="s">
        <v>52</v>
      </c>
      <c r="N10" t="s">
        <v>67</v>
      </c>
      <c r="O10" t="s">
        <v>82</v>
      </c>
      <c r="P10" t="s">
        <v>97</v>
      </c>
      <c r="Q10" t="s">
        <v>112</v>
      </c>
      <c r="R10" t="s">
        <v>127</v>
      </c>
      <c r="S10" t="s">
        <v>142</v>
      </c>
      <c r="T10" t="s">
        <v>157</v>
      </c>
      <c r="U10" t="s">
        <v>172</v>
      </c>
      <c r="V10" t="s">
        <v>187</v>
      </c>
      <c r="W10" t="s">
        <v>214</v>
      </c>
      <c r="X10" t="s">
        <v>200</v>
      </c>
      <c r="Y10" t="s">
        <v>228</v>
      </c>
      <c r="Z10" t="s">
        <v>243</v>
      </c>
      <c r="AA10" t="s">
        <v>258</v>
      </c>
      <c r="AB10" t="s">
        <v>40</v>
      </c>
      <c r="AC10" t="s">
        <v>299</v>
      </c>
      <c r="AD10" t="s">
        <v>312</v>
      </c>
      <c r="AE10" t="s">
        <v>340</v>
      </c>
      <c r="AF10" t="s">
        <v>354</v>
      </c>
      <c r="AG10" t="s">
        <v>382</v>
      </c>
      <c r="AH10" t="s">
        <v>395</v>
      </c>
      <c r="AI10" t="s">
        <v>208</v>
      </c>
      <c r="AJ10" t="s">
        <v>419</v>
      </c>
      <c r="AK10" t="s">
        <v>434</v>
      </c>
      <c r="AL10" t="s">
        <v>449</v>
      </c>
      <c r="AM10" t="s">
        <v>367</v>
      </c>
      <c r="AN10" t="s">
        <v>325</v>
      </c>
      <c r="AO10" t="s">
        <v>286</v>
      </c>
      <c r="AQ10" t="s">
        <v>464</v>
      </c>
    </row>
    <row r="11" spans="1:43" x14ac:dyDescent="0.2">
      <c r="B11">
        <v>10</v>
      </c>
      <c r="C11" t="str">
        <f ca="1"/>
        <v>Maryland</v>
      </c>
      <c r="D11" t="str">
        <f ca="1"/>
        <v>Frederick</v>
      </c>
      <c r="E11" t="str">
        <f ca="1"/>
        <v>Main St</v>
      </c>
      <c r="F11">
        <f ca="1"/>
        <v>51</v>
      </c>
      <c r="G11" t="str">
        <f ca="1"/>
        <v>62248</v>
      </c>
      <c r="H11" t="str">
        <f ca="1"/>
        <v>United States, Maryland, Frederick, Main St, 51, 62248</v>
      </c>
      <c r="I11" t="str">
        <f ca="1"/>
        <v/>
      </c>
      <c r="J11" t="str">
        <f ca="1"/>
        <v>3016316054</v>
      </c>
      <c r="L11" t="s">
        <v>38</v>
      </c>
      <c r="M11" t="s">
        <v>53</v>
      </c>
      <c r="N11" t="s">
        <v>68</v>
      </c>
      <c r="O11" t="s">
        <v>83</v>
      </c>
      <c r="P11" t="s">
        <v>98</v>
      </c>
      <c r="Q11" t="s">
        <v>113</v>
      </c>
      <c r="R11" t="s">
        <v>128</v>
      </c>
      <c r="S11" t="s">
        <v>143</v>
      </c>
      <c r="T11" t="s">
        <v>158</v>
      </c>
      <c r="U11" t="s">
        <v>173</v>
      </c>
      <c r="V11" t="s">
        <v>188</v>
      </c>
      <c r="W11" t="s">
        <v>215</v>
      </c>
      <c r="X11" t="s">
        <v>201</v>
      </c>
      <c r="Y11" t="s">
        <v>229</v>
      </c>
      <c r="Z11" t="s">
        <v>244</v>
      </c>
      <c r="AA11" t="s">
        <v>259</v>
      </c>
      <c r="AB11" t="s">
        <v>273</v>
      </c>
      <c r="AC11" t="s">
        <v>300</v>
      </c>
      <c r="AD11" t="s">
        <v>313</v>
      </c>
      <c r="AE11" t="s">
        <v>341</v>
      </c>
      <c r="AF11" t="s">
        <v>355</v>
      </c>
      <c r="AG11" t="s">
        <v>383</v>
      </c>
      <c r="AH11" t="s">
        <v>396</v>
      </c>
      <c r="AI11" t="s">
        <v>410</v>
      </c>
      <c r="AJ11" t="s">
        <v>420</v>
      </c>
      <c r="AK11" t="s">
        <v>435</v>
      </c>
      <c r="AL11" t="s">
        <v>167</v>
      </c>
      <c r="AM11" t="s">
        <v>368</v>
      </c>
      <c r="AN11" t="s">
        <v>326</v>
      </c>
      <c r="AO11" t="s">
        <v>287</v>
      </c>
      <c r="AQ11" t="s">
        <v>465</v>
      </c>
    </row>
    <row r="12" spans="1:43" x14ac:dyDescent="0.2">
      <c r="B12">
        <v>11</v>
      </c>
      <c r="C12" t="str">
        <f ca="1"/>
        <v>Delaware</v>
      </c>
      <c r="D12" t="str">
        <f ca="1"/>
        <v>Dover</v>
      </c>
      <c r="E12" t="str">
        <f ca="1"/>
        <v>W Main St</v>
      </c>
      <c r="F12">
        <f ca="1"/>
        <v>102</v>
      </c>
      <c r="G12" t="str">
        <f ca="1"/>
        <v>29100</v>
      </c>
      <c r="H12" t="str">
        <f ca="1"/>
        <v>United States, Delaware, Dover, W Main St, 102, 29100</v>
      </c>
      <c r="I12" t="str">
        <f ca="1"/>
        <v/>
      </c>
      <c r="J12" t="str">
        <f ca="1"/>
        <v>3024110350</v>
      </c>
      <c r="L12" t="s">
        <v>39</v>
      </c>
      <c r="M12" t="s">
        <v>54</v>
      </c>
      <c r="N12" t="s">
        <v>69</v>
      </c>
      <c r="O12" t="s">
        <v>84</v>
      </c>
      <c r="P12" t="s">
        <v>99</v>
      </c>
      <c r="Q12" t="s">
        <v>114</v>
      </c>
      <c r="R12" t="s">
        <v>129</v>
      </c>
      <c r="S12" t="s">
        <v>144</v>
      </c>
      <c r="T12" t="s">
        <v>159</v>
      </c>
      <c r="U12" t="s">
        <v>174</v>
      </c>
      <c r="V12" t="s">
        <v>189</v>
      </c>
      <c r="W12" t="s">
        <v>216</v>
      </c>
      <c r="X12" t="s">
        <v>202</v>
      </c>
      <c r="Y12" t="s">
        <v>230</v>
      </c>
      <c r="Z12" t="s">
        <v>245</v>
      </c>
      <c r="AA12" t="s">
        <v>260</v>
      </c>
      <c r="AB12" t="s">
        <v>274</v>
      </c>
      <c r="AC12" t="s">
        <v>301</v>
      </c>
      <c r="AD12" t="s">
        <v>166</v>
      </c>
      <c r="AE12" t="s">
        <v>342</v>
      </c>
      <c r="AF12" t="s">
        <v>356</v>
      </c>
      <c r="AG12" t="s">
        <v>384</v>
      </c>
      <c r="AH12" t="s">
        <v>397</v>
      </c>
      <c r="AI12" t="s">
        <v>411</v>
      </c>
      <c r="AJ12" t="s">
        <v>421</v>
      </c>
      <c r="AK12" t="s">
        <v>436</v>
      </c>
      <c r="AL12" t="s">
        <v>450</v>
      </c>
      <c r="AM12" t="s">
        <v>369</v>
      </c>
      <c r="AN12" t="s">
        <v>327</v>
      </c>
      <c r="AO12" t="s">
        <v>288</v>
      </c>
      <c r="AQ12" t="s">
        <v>466</v>
      </c>
    </row>
    <row r="13" spans="1:43" x14ac:dyDescent="0.2">
      <c r="B13">
        <v>12</v>
      </c>
      <c r="C13" t="str">
        <f ca="1"/>
        <v>Maine</v>
      </c>
      <c r="D13" t="str">
        <f ca="1"/>
        <v>Sanford</v>
      </c>
      <c r="E13" t="str">
        <f ca="1"/>
        <v>3rd Ave</v>
      </c>
      <c r="F13">
        <f ca="1"/>
        <v>38</v>
      </c>
      <c r="G13" t="str">
        <f ca="1"/>
        <v>77259</v>
      </c>
      <c r="H13" t="str">
        <f ca="1"/>
        <v>United States, Maine, Sanford, 3rd Ave, 38, 77259</v>
      </c>
      <c r="I13" t="str">
        <f ca="1"/>
        <v/>
      </c>
      <c r="J13" t="str">
        <f ca="1"/>
        <v>2072737523</v>
      </c>
      <c r="L13" t="s">
        <v>40</v>
      </c>
      <c r="M13" t="s">
        <v>55</v>
      </c>
      <c r="N13" t="s">
        <v>70</v>
      </c>
      <c r="O13" t="s">
        <v>85</v>
      </c>
      <c r="P13" t="s">
        <v>100</v>
      </c>
      <c r="Q13" t="s">
        <v>115</v>
      </c>
      <c r="R13" t="s">
        <v>130</v>
      </c>
      <c r="S13" t="s">
        <v>145</v>
      </c>
      <c r="T13" t="s">
        <v>160</v>
      </c>
      <c r="U13" t="s">
        <v>175</v>
      </c>
      <c r="V13" t="s">
        <v>190</v>
      </c>
      <c r="W13" t="s">
        <v>217</v>
      </c>
      <c r="X13" t="s">
        <v>203</v>
      </c>
      <c r="Y13" t="s">
        <v>231</v>
      </c>
      <c r="Z13" t="s">
        <v>246</v>
      </c>
      <c r="AA13" t="s">
        <v>261</v>
      </c>
      <c r="AB13" t="s">
        <v>275</v>
      </c>
      <c r="AC13" t="s">
        <v>302</v>
      </c>
      <c r="AD13" t="s">
        <v>314</v>
      </c>
      <c r="AE13" t="s">
        <v>343</v>
      </c>
      <c r="AF13" t="s">
        <v>357</v>
      </c>
      <c r="AG13" t="s">
        <v>385</v>
      </c>
      <c r="AH13" t="s">
        <v>398</v>
      </c>
      <c r="AI13" t="s">
        <v>412</v>
      </c>
      <c r="AJ13" t="s">
        <v>422</v>
      </c>
      <c r="AK13" t="s">
        <v>437</v>
      </c>
      <c r="AL13" t="s">
        <v>451</v>
      </c>
      <c r="AM13" t="s">
        <v>370</v>
      </c>
      <c r="AN13" t="s">
        <v>328</v>
      </c>
      <c r="AO13" t="s">
        <v>289</v>
      </c>
      <c r="AQ13" t="s">
        <v>467</v>
      </c>
    </row>
    <row r="14" spans="1:43" x14ac:dyDescent="0.2">
      <c r="B14">
        <v>13</v>
      </c>
      <c r="C14" t="str">
        <f ca="1"/>
        <v>Louisiana</v>
      </c>
      <c r="D14" t="str">
        <f ca="1"/>
        <v>Marrero</v>
      </c>
      <c r="E14" t="str">
        <f ca="1"/>
        <v>1st St</v>
      </c>
      <c r="F14">
        <f ca="1"/>
        <v>40</v>
      </c>
      <c r="G14" t="str">
        <f ca="1"/>
        <v>63588</v>
      </c>
      <c r="H14" t="str">
        <f ca="1"/>
        <v>United States, Louisiana, Marrero, 1st St, 40, 63588</v>
      </c>
      <c r="I14" t="str">
        <f ca="1"/>
        <v>PetalPro Partners</v>
      </c>
      <c r="J14" t="str">
        <f ca="1"/>
        <v>3187753386</v>
      </c>
      <c r="L14" t="s">
        <v>41</v>
      </c>
      <c r="M14" t="s">
        <v>56</v>
      </c>
      <c r="N14" t="s">
        <v>71</v>
      </c>
      <c r="O14" t="s">
        <v>86</v>
      </c>
      <c r="P14" t="s">
        <v>101</v>
      </c>
      <c r="Q14" t="s">
        <v>116</v>
      </c>
      <c r="R14" t="s">
        <v>131</v>
      </c>
      <c r="S14" t="s">
        <v>146</v>
      </c>
      <c r="T14" t="s">
        <v>161</v>
      </c>
      <c r="U14" t="s">
        <v>176</v>
      </c>
      <c r="V14" t="s">
        <v>191</v>
      </c>
      <c r="W14" t="s">
        <v>218</v>
      </c>
      <c r="X14" t="s">
        <v>39</v>
      </c>
      <c r="Y14" t="s">
        <v>232</v>
      </c>
      <c r="Z14" t="s">
        <v>247</v>
      </c>
      <c r="AA14" t="s">
        <v>262</v>
      </c>
      <c r="AB14" t="s">
        <v>276</v>
      </c>
      <c r="AC14" t="s">
        <v>303</v>
      </c>
      <c r="AD14" t="s">
        <v>315</v>
      </c>
      <c r="AE14" t="s">
        <v>344</v>
      </c>
      <c r="AF14" t="s">
        <v>256</v>
      </c>
      <c r="AG14" t="s">
        <v>386</v>
      </c>
      <c r="AH14" t="s">
        <v>399</v>
      </c>
      <c r="AI14" t="s">
        <v>413</v>
      </c>
      <c r="AJ14" t="s">
        <v>423</v>
      </c>
      <c r="AK14" t="s">
        <v>438</v>
      </c>
      <c r="AL14" t="s">
        <v>452</v>
      </c>
      <c r="AM14" t="s">
        <v>371</v>
      </c>
      <c r="AN14" t="s">
        <v>329</v>
      </c>
      <c r="AO14" t="s">
        <v>290</v>
      </c>
      <c r="AQ14" t="s">
        <v>468</v>
      </c>
    </row>
    <row r="15" spans="1:43" x14ac:dyDescent="0.2">
      <c r="B15">
        <v>14</v>
      </c>
      <c r="C15" t="str">
        <f ca="1"/>
        <v>Minnesota</v>
      </c>
      <c r="D15" t="str">
        <f ca="1"/>
        <v>St. Paul</v>
      </c>
      <c r="E15" t="str">
        <f ca="1"/>
        <v>10th St</v>
      </c>
      <c r="F15">
        <f ca="1"/>
        <v>45</v>
      </c>
      <c r="G15" t="str">
        <f ca="1"/>
        <v>81872</v>
      </c>
      <c r="H15" t="str">
        <f ca="1"/>
        <v>United States, Minnesota, St. Paul, 10th St, 45, 81872</v>
      </c>
      <c r="I15" t="str">
        <f ca="1"/>
        <v/>
      </c>
      <c r="J15" t="str">
        <f ca="1"/>
        <v>2180846505</v>
      </c>
      <c r="L15" t="s">
        <v>42</v>
      </c>
      <c r="M15" t="s">
        <v>57</v>
      </c>
      <c r="N15" t="s">
        <v>72</v>
      </c>
      <c r="O15" t="s">
        <v>87</v>
      </c>
      <c r="P15" t="s">
        <v>102</v>
      </c>
      <c r="Q15" t="s">
        <v>117</v>
      </c>
      <c r="R15" t="s">
        <v>132</v>
      </c>
      <c r="S15" t="s">
        <v>147</v>
      </c>
      <c r="T15" t="s">
        <v>162</v>
      </c>
      <c r="U15" t="s">
        <v>177</v>
      </c>
      <c r="V15" t="s">
        <v>192</v>
      </c>
      <c r="W15" t="s">
        <v>219</v>
      </c>
      <c r="X15" t="s">
        <v>204</v>
      </c>
      <c r="Y15" t="s">
        <v>233</v>
      </c>
      <c r="Z15" t="s">
        <v>248</v>
      </c>
      <c r="AA15" t="s">
        <v>263</v>
      </c>
      <c r="AB15" t="s">
        <v>277</v>
      </c>
      <c r="AC15" t="s">
        <v>304</v>
      </c>
      <c r="AD15" t="s">
        <v>316</v>
      </c>
      <c r="AE15" t="s">
        <v>345</v>
      </c>
      <c r="AF15" t="s">
        <v>358</v>
      </c>
      <c r="AG15" t="s">
        <v>387</v>
      </c>
      <c r="AH15" t="s">
        <v>400</v>
      </c>
      <c r="AI15" t="s">
        <v>38</v>
      </c>
      <c r="AJ15" t="s">
        <v>424</v>
      </c>
      <c r="AK15" t="s">
        <v>439</v>
      </c>
      <c r="AL15" t="s">
        <v>453</v>
      </c>
      <c r="AM15" t="s">
        <v>372</v>
      </c>
      <c r="AN15" t="s">
        <v>330</v>
      </c>
      <c r="AO15" t="s">
        <v>291</v>
      </c>
      <c r="AQ15" t="s">
        <v>469</v>
      </c>
    </row>
    <row r="16" spans="1:43" x14ac:dyDescent="0.2">
      <c r="B16">
        <v>15</v>
      </c>
      <c r="C16" t="str">
        <f ca="1"/>
        <v>Georgia</v>
      </c>
      <c r="D16" t="str">
        <f ca="1"/>
        <v>Valdosta</v>
      </c>
      <c r="E16" t="str">
        <f ca="1"/>
        <v>1st St</v>
      </c>
      <c r="F16">
        <f ca="1"/>
        <v>37</v>
      </c>
      <c r="G16" t="str">
        <f ca="1"/>
        <v>86658</v>
      </c>
      <c r="H16" t="str">
        <f ca="1"/>
        <v>United States, Georgia, Valdosta, 1st St, 37, 86658</v>
      </c>
      <c r="I16" t="str">
        <f ca="1"/>
        <v>CanopyCrafters Market</v>
      </c>
      <c r="J16" t="str">
        <f ca="1"/>
        <v>4700585079</v>
      </c>
      <c r="L16" t="s">
        <v>43</v>
      </c>
      <c r="M16" t="s">
        <v>58</v>
      </c>
      <c r="N16" t="s">
        <v>73</v>
      </c>
      <c r="O16" t="s">
        <v>88</v>
      </c>
      <c r="P16" t="s">
        <v>103</v>
      </c>
      <c r="Q16" t="s">
        <v>118</v>
      </c>
      <c r="R16" t="s">
        <v>133</v>
      </c>
      <c r="S16" t="s">
        <v>148</v>
      </c>
      <c r="T16" t="s">
        <v>163</v>
      </c>
      <c r="U16" t="s">
        <v>178</v>
      </c>
      <c r="V16" t="s">
        <v>193</v>
      </c>
      <c r="W16" t="s">
        <v>220</v>
      </c>
      <c r="X16" t="s">
        <v>205</v>
      </c>
      <c r="Y16" t="s">
        <v>234</v>
      </c>
      <c r="Z16" t="s">
        <v>249</v>
      </c>
      <c r="AA16" t="s">
        <v>264</v>
      </c>
      <c r="AB16" t="s">
        <v>278</v>
      </c>
      <c r="AC16" t="s">
        <v>305</v>
      </c>
      <c r="AD16" t="s">
        <v>317</v>
      </c>
      <c r="AE16" t="s">
        <v>346</v>
      </c>
      <c r="AF16" t="s">
        <v>359</v>
      </c>
      <c r="AG16" t="s">
        <v>388</v>
      </c>
      <c r="AH16" t="s">
        <v>401</v>
      </c>
      <c r="AI16" t="s">
        <v>414</v>
      </c>
      <c r="AJ16" t="s">
        <v>425</v>
      </c>
      <c r="AK16" t="s">
        <v>440</v>
      </c>
      <c r="AL16" t="s">
        <v>454</v>
      </c>
      <c r="AM16" t="s">
        <v>373</v>
      </c>
      <c r="AN16" t="s">
        <v>331</v>
      </c>
      <c r="AO16" t="s">
        <v>292</v>
      </c>
      <c r="AQ16" t="s">
        <v>470</v>
      </c>
    </row>
    <row r="17" spans="2:43" x14ac:dyDescent="0.2">
      <c r="B17">
        <v>16</v>
      </c>
      <c r="C17" t="str">
        <f ca="1"/>
        <v>Kansas</v>
      </c>
      <c r="D17" t="str">
        <f ca="1"/>
        <v>Olathe</v>
      </c>
      <c r="E17" t="str">
        <f ca="1"/>
        <v>East St</v>
      </c>
      <c r="F17">
        <f ca="1"/>
        <v>110</v>
      </c>
      <c r="G17" t="str">
        <f ca="1"/>
        <v>35529</v>
      </c>
      <c r="H17" t="str">
        <f ca="1"/>
        <v>United States, Kansas, Olathe, East St, 110, 35529</v>
      </c>
      <c r="I17" t="str">
        <f ca="1"/>
        <v>BloomWorks Landscaping</v>
      </c>
      <c r="J17" t="str">
        <f ca="1"/>
        <v>7854231422</v>
      </c>
      <c r="L17" t="s">
        <v>44</v>
      </c>
      <c r="M17" t="s">
        <v>59</v>
      </c>
      <c r="N17" t="s">
        <v>74</v>
      </c>
      <c r="O17" t="s">
        <v>89</v>
      </c>
      <c r="P17" t="s">
        <v>104</v>
      </c>
      <c r="Q17" t="s">
        <v>119</v>
      </c>
      <c r="R17" t="s">
        <v>134</v>
      </c>
      <c r="S17" t="s">
        <v>149</v>
      </c>
      <c r="T17" t="s">
        <v>164</v>
      </c>
      <c r="U17" t="s">
        <v>179</v>
      </c>
      <c r="V17" t="s">
        <v>194</v>
      </c>
      <c r="W17" t="s">
        <v>221</v>
      </c>
      <c r="X17" t="s">
        <v>206</v>
      </c>
      <c r="Y17" t="s">
        <v>235</v>
      </c>
      <c r="Z17" t="s">
        <v>250</v>
      </c>
      <c r="AA17" t="s">
        <v>265</v>
      </c>
      <c r="AB17" t="s">
        <v>279</v>
      </c>
      <c r="AC17" t="s">
        <v>306</v>
      </c>
      <c r="AD17" t="s">
        <v>318</v>
      </c>
      <c r="AE17" t="s">
        <v>347</v>
      </c>
      <c r="AF17" t="s">
        <v>360</v>
      </c>
      <c r="AG17" t="s">
        <v>389</v>
      </c>
      <c r="AH17" t="s">
        <v>402</v>
      </c>
      <c r="AI17" t="s">
        <v>415</v>
      </c>
      <c r="AJ17" t="s">
        <v>426</v>
      </c>
      <c r="AK17" t="s">
        <v>441</v>
      </c>
      <c r="AL17" t="s">
        <v>455</v>
      </c>
      <c r="AM17" t="s">
        <v>374</v>
      </c>
      <c r="AN17" t="s">
        <v>332</v>
      </c>
      <c r="AO17" t="s">
        <v>109</v>
      </c>
      <c r="AQ17" t="s">
        <v>471</v>
      </c>
    </row>
    <row r="18" spans="2:43" x14ac:dyDescent="0.2">
      <c r="B18">
        <v>17</v>
      </c>
      <c r="C18" t="str">
        <f ca="1"/>
        <v>Kentucky</v>
      </c>
      <c r="D18" t="str">
        <f ca="1"/>
        <v>Bowling Green</v>
      </c>
      <c r="E18" t="str">
        <f ca="1"/>
        <v>2nd Ave</v>
      </c>
      <c r="F18">
        <f ca="1"/>
        <v>62</v>
      </c>
      <c r="G18" t="str">
        <f ca="1"/>
        <v>57666</v>
      </c>
      <c r="H18" t="str">
        <f ca="1"/>
        <v>United States, Kentucky, Bowling Green, 2nd Ave, 62, 57666</v>
      </c>
      <c r="I18" t="str">
        <f ca="1"/>
        <v/>
      </c>
      <c r="J18" t="str">
        <f ca="1"/>
        <v>6060339370</v>
      </c>
      <c r="AQ18" t="s">
        <v>472</v>
      </c>
    </row>
    <row r="19" spans="2:43" x14ac:dyDescent="0.2">
      <c r="B19">
        <v>18</v>
      </c>
      <c r="C19" t="str">
        <f ca="1"/>
        <v>Delaware</v>
      </c>
      <c r="D19" t="str">
        <f ca="1"/>
        <v>Bear</v>
      </c>
      <c r="E19" t="str">
        <f ca="1"/>
        <v>Circle Dr</v>
      </c>
      <c r="F19">
        <f ca="1"/>
        <v>53</v>
      </c>
      <c r="G19" t="str">
        <f ca="1"/>
        <v>40311</v>
      </c>
      <c r="H19" t="str">
        <f ca="1"/>
        <v>United States, Delaware, Bear, Circle Dr, 53, 40311</v>
      </c>
      <c r="I19" t="str">
        <f ca="1"/>
        <v/>
      </c>
      <c r="J19" t="str">
        <f ca="1"/>
        <v>3022725939</v>
      </c>
      <c r="L19" t="s">
        <v>665</v>
      </c>
      <c r="M19" t="s">
        <v>667</v>
      </c>
      <c r="P19" t="s">
        <v>673</v>
      </c>
      <c r="Q19" t="s">
        <v>675</v>
      </c>
      <c r="S19" t="s">
        <v>679</v>
      </c>
      <c r="U19" t="s">
        <v>683</v>
      </c>
      <c r="W19" t="s">
        <v>687</v>
      </c>
      <c r="X19" t="s">
        <v>689</v>
      </c>
      <c r="Y19" t="s">
        <v>691</v>
      </c>
      <c r="AA19" t="s">
        <v>666</v>
      </c>
      <c r="AC19" t="s">
        <v>670</v>
      </c>
      <c r="AD19" t="s">
        <v>672</v>
      </c>
      <c r="AF19" t="s">
        <v>676</v>
      </c>
      <c r="AG19" t="s">
        <v>678</v>
      </c>
      <c r="AI19" t="s">
        <v>682</v>
      </c>
      <c r="AM19" t="s">
        <v>690</v>
      </c>
      <c r="AN19" t="s">
        <v>692</v>
      </c>
      <c r="AQ19" t="s">
        <v>473</v>
      </c>
    </row>
    <row r="20" spans="2:43" x14ac:dyDescent="0.2">
      <c r="B20">
        <v>19</v>
      </c>
      <c r="C20" t="str">
        <f ca="1"/>
        <v>Maryland</v>
      </c>
      <c r="D20" t="str">
        <f ca="1"/>
        <v>Silver Spring</v>
      </c>
      <c r="E20" t="str">
        <f ca="1"/>
        <v>S Main St</v>
      </c>
      <c r="F20">
        <f ca="1"/>
        <v>66</v>
      </c>
      <c r="G20" t="str">
        <f ca="1"/>
        <v>77543</v>
      </c>
      <c r="H20" t="str">
        <f ca="1"/>
        <v>United States, Maryland, Silver Spring, S Main St, 66, 77543</v>
      </c>
      <c r="I20" t="str">
        <f ca="1"/>
        <v/>
      </c>
      <c r="J20" t="str">
        <f ca="1"/>
        <v>4103994248</v>
      </c>
      <c r="L20" t="s">
        <v>669</v>
      </c>
      <c r="Q20" t="s">
        <v>671</v>
      </c>
      <c r="S20" t="s">
        <v>677</v>
      </c>
      <c r="W20" t="s">
        <v>685</v>
      </c>
      <c r="Y20" t="s">
        <v>693</v>
      </c>
      <c r="AC20" t="s">
        <v>668</v>
      </c>
      <c r="AF20" t="s">
        <v>674</v>
      </c>
      <c r="AG20" t="s">
        <v>680</v>
      </c>
      <c r="AM20" t="s">
        <v>686</v>
      </c>
      <c r="AN20" t="s">
        <v>684</v>
      </c>
      <c r="AQ20" t="s">
        <v>474</v>
      </c>
    </row>
    <row r="21" spans="2:43" x14ac:dyDescent="0.2">
      <c r="B21">
        <v>20</v>
      </c>
      <c r="C21" t="str">
        <f ca="1"/>
        <v>Montana</v>
      </c>
      <c r="D21" t="str">
        <f ca="1"/>
        <v>Missoula</v>
      </c>
      <c r="E21" t="str">
        <f ca="1"/>
        <v>2nd St</v>
      </c>
      <c r="F21">
        <f ca="1"/>
        <v>29</v>
      </c>
      <c r="G21" t="str">
        <f ca="1"/>
        <v>43512</v>
      </c>
      <c r="H21" t="str">
        <f ca="1"/>
        <v>United States, Montana, Missoula, 2nd St, 29, 43512</v>
      </c>
      <c r="I21" t="str">
        <f ca="1"/>
        <v/>
      </c>
      <c r="J21" t="str">
        <f ca="1"/>
        <v>4067732049</v>
      </c>
      <c r="Q21" t="s">
        <v>681</v>
      </c>
      <c r="AN21" t="s">
        <v>694</v>
      </c>
      <c r="AQ21" t="s">
        <v>475</v>
      </c>
    </row>
    <row r="22" spans="2:43" x14ac:dyDescent="0.2">
      <c r="B22">
        <v>21</v>
      </c>
      <c r="C22" t="str">
        <f ca="1"/>
        <v>Iowa</v>
      </c>
      <c r="D22" t="str">
        <f ca="1"/>
        <v>Dubuque</v>
      </c>
      <c r="E22" t="str">
        <f ca="1"/>
        <v>Vine St</v>
      </c>
      <c r="F22">
        <f ca="1"/>
        <v>53</v>
      </c>
      <c r="G22" t="str">
        <f ca="1"/>
        <v>56027</v>
      </c>
      <c r="H22" t="str">
        <f ca="1"/>
        <v>United States, Iowa, Dubuque, Vine St, 53, 56027</v>
      </c>
      <c r="I22" t="str">
        <f ca="1"/>
        <v/>
      </c>
      <c r="J22" t="str">
        <f ca="1"/>
        <v>7128330248</v>
      </c>
      <c r="AN22" t="s">
        <v>688</v>
      </c>
      <c r="AQ22" t="s">
        <v>476</v>
      </c>
    </row>
    <row r="23" spans="2:43" x14ac:dyDescent="0.2">
      <c r="B23">
        <v>22</v>
      </c>
      <c r="C23" t="str">
        <f ca="1"/>
        <v>Massachusetts</v>
      </c>
      <c r="D23" t="str">
        <f ca="1"/>
        <v>Lynn</v>
      </c>
      <c r="E23" t="str">
        <f ca="1"/>
        <v>3rd Ave</v>
      </c>
      <c r="F23">
        <f ca="1"/>
        <v>98</v>
      </c>
      <c r="G23" t="str">
        <f ca="1"/>
        <v>38612</v>
      </c>
      <c r="H23" t="str">
        <f ca="1"/>
        <v>United States, Massachusetts, Lynn, 3rd Ave, 98, 38612</v>
      </c>
      <c r="I23" t="str">
        <f ca="1"/>
        <v>SaplingSynergy Group</v>
      </c>
      <c r="J23" t="str">
        <f ca="1"/>
        <v>7813889814</v>
      </c>
      <c r="L23">
        <f>COUNTA(L24:L59)</f>
        <v>6</v>
      </c>
      <c r="M23">
        <f t="shared" ref="M23:AO23" si="1">COUNTA(M24:M59)</f>
        <v>1</v>
      </c>
      <c r="N23">
        <f t="shared" si="1"/>
        <v>5</v>
      </c>
      <c r="O23">
        <f t="shared" si="1"/>
        <v>3</v>
      </c>
      <c r="P23">
        <f t="shared" si="1"/>
        <v>35</v>
      </c>
      <c r="Q23">
        <f t="shared" si="1"/>
        <v>3</v>
      </c>
      <c r="R23">
        <f t="shared" si="1"/>
        <v>4</v>
      </c>
      <c r="S23">
        <f t="shared" si="1"/>
        <v>1</v>
      </c>
      <c r="T23">
        <f t="shared" si="1"/>
        <v>18</v>
      </c>
      <c r="U23">
        <f t="shared" si="1"/>
        <v>9</v>
      </c>
      <c r="V23">
        <f t="shared" si="1"/>
        <v>1</v>
      </c>
      <c r="W23">
        <f t="shared" si="1"/>
        <v>2</v>
      </c>
      <c r="X23">
        <f t="shared" si="1"/>
        <v>13</v>
      </c>
      <c r="Y23">
        <f t="shared" si="1"/>
        <v>8</v>
      </c>
      <c r="Z23">
        <f t="shared" si="1"/>
        <v>5</v>
      </c>
      <c r="AA23">
        <f t="shared" si="1"/>
        <v>4</v>
      </c>
      <c r="AB23">
        <f t="shared" si="1"/>
        <v>5</v>
      </c>
      <c r="AC23">
        <f t="shared" si="1"/>
        <v>3</v>
      </c>
      <c r="AD23">
        <f t="shared" si="1"/>
        <v>1</v>
      </c>
      <c r="AE23">
        <f t="shared" si="1"/>
        <v>4</v>
      </c>
      <c r="AF23">
        <f t="shared" si="1"/>
        <v>9</v>
      </c>
      <c r="AG23">
        <f t="shared" si="1"/>
        <v>12</v>
      </c>
      <c r="AH23">
        <f t="shared" si="1"/>
        <v>7</v>
      </c>
      <c r="AI23">
        <f t="shared" si="1"/>
        <v>4</v>
      </c>
      <c r="AJ23">
        <f t="shared" si="1"/>
        <v>6</v>
      </c>
      <c r="AK23">
        <f t="shared" si="1"/>
        <v>1</v>
      </c>
      <c r="AL23">
        <f t="shared" si="1"/>
        <v>3</v>
      </c>
      <c r="AM23">
        <f t="shared" si="1"/>
        <v>3</v>
      </c>
      <c r="AN23">
        <f t="shared" si="1"/>
        <v>1</v>
      </c>
      <c r="AO23">
        <f t="shared" si="1"/>
        <v>10</v>
      </c>
      <c r="AQ23" t="s">
        <v>477</v>
      </c>
    </row>
    <row r="24" spans="2:43" x14ac:dyDescent="0.2">
      <c r="B24">
        <v>23</v>
      </c>
      <c r="C24" t="str">
        <f ca="1"/>
        <v>Connecticut</v>
      </c>
      <c r="D24" t="str">
        <f ca="1"/>
        <v>Hartford</v>
      </c>
      <c r="E24" t="str">
        <f ca="1"/>
        <v>5th St</v>
      </c>
      <c r="F24">
        <f ca="1"/>
        <v>122</v>
      </c>
      <c r="G24" t="str">
        <f ca="1"/>
        <v>07015</v>
      </c>
      <c r="H24" t="str">
        <f ca="1"/>
        <v>United States, Connecticut, Hartford, 5th St, 122, 07015</v>
      </c>
      <c r="I24" t="str">
        <f ca="1"/>
        <v/>
      </c>
      <c r="J24" t="str">
        <f ca="1"/>
        <v>2038426925</v>
      </c>
      <c r="L24" t="s">
        <v>698</v>
      </c>
      <c r="M24" t="s">
        <v>704</v>
      </c>
      <c r="N24" t="s">
        <v>705</v>
      </c>
      <c r="O24" t="s">
        <v>710</v>
      </c>
      <c r="P24" t="s">
        <v>713</v>
      </c>
      <c r="Q24" t="s">
        <v>748</v>
      </c>
      <c r="R24" t="s">
        <v>751</v>
      </c>
      <c r="S24" t="s">
        <v>755</v>
      </c>
      <c r="T24" t="s">
        <v>756</v>
      </c>
      <c r="U24" t="s">
        <v>774</v>
      </c>
      <c r="V24" t="s">
        <v>783</v>
      </c>
      <c r="W24" t="s">
        <v>784</v>
      </c>
      <c r="X24" t="s">
        <v>786</v>
      </c>
      <c r="Y24" t="s">
        <v>799</v>
      </c>
      <c r="Z24" t="s">
        <v>807</v>
      </c>
      <c r="AA24" t="s">
        <v>812</v>
      </c>
      <c r="AB24" t="s">
        <v>816</v>
      </c>
      <c r="AC24" t="s">
        <v>821</v>
      </c>
      <c r="AD24" t="s">
        <v>824</v>
      </c>
      <c r="AE24" t="s">
        <v>825</v>
      </c>
      <c r="AF24" t="s">
        <v>829</v>
      </c>
      <c r="AG24" t="s">
        <v>838</v>
      </c>
      <c r="AH24" t="s">
        <v>850</v>
      </c>
      <c r="AI24" t="s">
        <v>857</v>
      </c>
      <c r="AJ24" t="s">
        <v>861</v>
      </c>
      <c r="AK24" t="s">
        <v>867</v>
      </c>
      <c r="AL24" t="s">
        <v>868</v>
      </c>
      <c r="AM24" t="s">
        <v>871</v>
      </c>
      <c r="AN24" t="s">
        <v>874</v>
      </c>
      <c r="AO24" t="s">
        <v>875</v>
      </c>
      <c r="AQ24" t="s">
        <v>478</v>
      </c>
    </row>
    <row r="25" spans="2:43" x14ac:dyDescent="0.2">
      <c r="B25">
        <v>24</v>
      </c>
      <c r="C25" t="str">
        <f ca="1"/>
        <v>Georgia</v>
      </c>
      <c r="D25" t="str">
        <f ca="1"/>
        <v>Valdosta</v>
      </c>
      <c r="E25" t="str">
        <f ca="1"/>
        <v>Franklin St</v>
      </c>
      <c r="F25">
        <f ca="1"/>
        <v>136</v>
      </c>
      <c r="G25" t="str">
        <f ca="1"/>
        <v>70159</v>
      </c>
      <c r="H25" t="str">
        <f ca="1"/>
        <v>United States, Georgia, Valdosta, Franklin St, 136, 70159</v>
      </c>
      <c r="I25" t="str">
        <f ca="1"/>
        <v>CanopyCrafters Market</v>
      </c>
      <c r="J25" t="str">
        <f ca="1"/>
        <v>7063831037</v>
      </c>
      <c r="L25" t="s">
        <v>699</v>
      </c>
      <c r="N25" t="s">
        <v>706</v>
      </c>
      <c r="O25" t="s">
        <v>711</v>
      </c>
      <c r="P25" t="s">
        <v>714</v>
      </c>
      <c r="Q25" t="s">
        <v>749</v>
      </c>
      <c r="R25" t="s">
        <v>752</v>
      </c>
      <c r="T25" t="s">
        <v>757</v>
      </c>
      <c r="U25" t="s">
        <v>775</v>
      </c>
      <c r="W25" t="s">
        <v>785</v>
      </c>
      <c r="X25" t="s">
        <v>787</v>
      </c>
      <c r="Y25" t="s">
        <v>800</v>
      </c>
      <c r="Z25" t="s">
        <v>808</v>
      </c>
      <c r="AA25" t="s">
        <v>813</v>
      </c>
      <c r="AB25" t="s">
        <v>817</v>
      </c>
      <c r="AC25" t="s">
        <v>822</v>
      </c>
      <c r="AE25" t="s">
        <v>826</v>
      </c>
      <c r="AF25" t="s">
        <v>830</v>
      </c>
      <c r="AG25" t="s">
        <v>839</v>
      </c>
      <c r="AH25" t="s">
        <v>851</v>
      </c>
      <c r="AI25" t="s">
        <v>858</v>
      </c>
      <c r="AJ25" t="s">
        <v>862</v>
      </c>
      <c r="AL25" t="s">
        <v>869</v>
      </c>
      <c r="AM25" t="s">
        <v>872</v>
      </c>
      <c r="AO25" t="s">
        <v>876</v>
      </c>
      <c r="AQ25" t="s">
        <v>479</v>
      </c>
    </row>
    <row r="26" spans="2:43" x14ac:dyDescent="0.2">
      <c r="B26">
        <v>25</v>
      </c>
      <c r="C26" t="str">
        <f ca="1"/>
        <v>Idaho</v>
      </c>
      <c r="D26" t="str">
        <f ca="1"/>
        <v>Ammon</v>
      </c>
      <c r="E26" t="str">
        <f ca="1"/>
        <v>Vine St</v>
      </c>
      <c r="F26">
        <f ca="1"/>
        <v>40</v>
      </c>
      <c r="G26" t="str">
        <f ca="1"/>
        <v>92521</v>
      </c>
      <c r="H26" t="str">
        <f ca="1"/>
        <v>United States, Idaho, Ammon, Vine St, 40, 92521</v>
      </c>
      <c r="I26" t="str">
        <f ca="1"/>
        <v/>
      </c>
      <c r="J26" t="str">
        <f ca="1"/>
        <v>9867847899</v>
      </c>
      <c r="L26" t="s">
        <v>700</v>
      </c>
      <c r="N26" t="s">
        <v>707</v>
      </c>
      <c r="O26" t="s">
        <v>712</v>
      </c>
      <c r="P26" t="s">
        <v>715</v>
      </c>
      <c r="Q26" t="s">
        <v>750</v>
      </c>
      <c r="R26" t="s">
        <v>753</v>
      </c>
      <c r="T26" t="s">
        <v>758</v>
      </c>
      <c r="U26" t="s">
        <v>776</v>
      </c>
      <c r="X26" t="s">
        <v>788</v>
      </c>
      <c r="Y26" t="s">
        <v>801</v>
      </c>
      <c r="Z26" t="s">
        <v>809</v>
      </c>
      <c r="AA26" t="s">
        <v>814</v>
      </c>
      <c r="AB26" t="s">
        <v>818</v>
      </c>
      <c r="AC26" t="s">
        <v>823</v>
      </c>
      <c r="AE26" t="s">
        <v>827</v>
      </c>
      <c r="AF26" t="s">
        <v>831</v>
      </c>
      <c r="AG26" t="s">
        <v>840</v>
      </c>
      <c r="AH26" t="s">
        <v>852</v>
      </c>
      <c r="AI26" t="s">
        <v>859</v>
      </c>
      <c r="AJ26" t="s">
        <v>863</v>
      </c>
      <c r="AL26" t="s">
        <v>870</v>
      </c>
      <c r="AM26" t="s">
        <v>873</v>
      </c>
      <c r="AO26" t="s">
        <v>877</v>
      </c>
      <c r="AQ26" t="s">
        <v>480</v>
      </c>
    </row>
    <row r="27" spans="2:43" x14ac:dyDescent="0.2">
      <c r="B27">
        <v>26</v>
      </c>
      <c r="C27" t="str">
        <f ca="1"/>
        <v>Minnesota</v>
      </c>
      <c r="D27" t="str">
        <f ca="1"/>
        <v>Rochester</v>
      </c>
      <c r="E27" t="str">
        <f ca="1"/>
        <v>3rd St</v>
      </c>
      <c r="F27">
        <f ca="1"/>
        <v>47</v>
      </c>
      <c r="G27" t="str">
        <f ca="1"/>
        <v>62426</v>
      </c>
      <c r="H27" t="str">
        <f ca="1"/>
        <v>United States, Minnesota, Rochester, 3rd St, 47, 62426</v>
      </c>
      <c r="I27" t="str">
        <f ca="1"/>
        <v/>
      </c>
      <c r="J27" t="str">
        <f ca="1"/>
        <v>9524386324</v>
      </c>
      <c r="L27" t="s">
        <v>701</v>
      </c>
      <c r="N27" t="s">
        <v>708</v>
      </c>
      <c r="P27" t="s">
        <v>716</v>
      </c>
      <c r="R27" t="s">
        <v>754</v>
      </c>
      <c r="T27" t="s">
        <v>759</v>
      </c>
      <c r="U27" t="s">
        <v>777</v>
      </c>
      <c r="X27" t="s">
        <v>789</v>
      </c>
      <c r="Y27" t="s">
        <v>802</v>
      </c>
      <c r="Z27" t="s">
        <v>810</v>
      </c>
      <c r="AA27" t="s">
        <v>815</v>
      </c>
      <c r="AB27" t="s">
        <v>819</v>
      </c>
      <c r="AE27" t="s">
        <v>828</v>
      </c>
      <c r="AF27" t="s">
        <v>832</v>
      </c>
      <c r="AG27" t="s">
        <v>841</v>
      </c>
      <c r="AH27" t="s">
        <v>853</v>
      </c>
      <c r="AI27" t="s">
        <v>860</v>
      </c>
      <c r="AJ27" t="s">
        <v>864</v>
      </c>
      <c r="AO27" t="s">
        <v>878</v>
      </c>
      <c r="AQ27" t="s">
        <v>481</v>
      </c>
    </row>
    <row r="28" spans="2:43" x14ac:dyDescent="0.2">
      <c r="B28">
        <v>27</v>
      </c>
      <c r="C28" t="str">
        <f ca="1"/>
        <v>Kansas</v>
      </c>
      <c r="D28" t="str">
        <f ca="1"/>
        <v>Garden City</v>
      </c>
      <c r="E28" t="str">
        <f ca="1"/>
        <v>Center St</v>
      </c>
      <c r="F28">
        <f ca="1"/>
        <v>97</v>
      </c>
      <c r="G28" t="str">
        <f ca="1"/>
        <v>14230</v>
      </c>
      <c r="H28" t="str">
        <f ca="1"/>
        <v>United States, Kansas, Garden City, Center St, 97, 14230</v>
      </c>
      <c r="I28" t="str">
        <f ca="1"/>
        <v/>
      </c>
      <c r="J28" t="str">
        <f ca="1"/>
        <v>3163963287</v>
      </c>
      <c r="L28" t="s">
        <v>702</v>
      </c>
      <c r="N28" t="s">
        <v>709</v>
      </c>
      <c r="P28" t="s">
        <v>717</v>
      </c>
      <c r="T28" t="s">
        <v>760</v>
      </c>
      <c r="U28" t="s">
        <v>778</v>
      </c>
      <c r="X28" t="s">
        <v>790</v>
      </c>
      <c r="Y28" t="s">
        <v>803</v>
      </c>
      <c r="Z28" t="s">
        <v>811</v>
      </c>
      <c r="AB28" t="s">
        <v>820</v>
      </c>
      <c r="AF28" t="s">
        <v>833</v>
      </c>
      <c r="AG28" t="s">
        <v>842</v>
      </c>
      <c r="AH28" t="s">
        <v>854</v>
      </c>
      <c r="AJ28" t="s">
        <v>865</v>
      </c>
      <c r="AO28" t="s">
        <v>879</v>
      </c>
      <c r="AQ28" t="s">
        <v>482</v>
      </c>
    </row>
    <row r="29" spans="2:43" x14ac:dyDescent="0.2">
      <c r="B29">
        <v>28</v>
      </c>
      <c r="C29" t="str">
        <f ca="1"/>
        <v>Hawaii</v>
      </c>
      <c r="D29" t="str">
        <f ca="1"/>
        <v>Waipahu</v>
      </c>
      <c r="E29" t="str">
        <f ca="1"/>
        <v>2nd Ave</v>
      </c>
      <c r="F29">
        <f ca="1"/>
        <v>117</v>
      </c>
      <c r="G29" t="str">
        <f ca="1"/>
        <v>41766</v>
      </c>
      <c r="H29" t="str">
        <f ca="1"/>
        <v>United States, Hawaii, Waipahu, 2nd Ave, 117, 41766</v>
      </c>
      <c r="I29" t="str">
        <f ca="1"/>
        <v/>
      </c>
      <c r="J29" t="str">
        <f ca="1"/>
        <v>8083694995</v>
      </c>
      <c r="L29" t="s">
        <v>703</v>
      </c>
      <c r="P29" t="s">
        <v>718</v>
      </c>
      <c r="T29" t="s">
        <v>761</v>
      </c>
      <c r="U29" t="s">
        <v>779</v>
      </c>
      <c r="X29" t="s">
        <v>791</v>
      </c>
      <c r="Y29" t="s">
        <v>804</v>
      </c>
      <c r="AF29" t="s">
        <v>834</v>
      </c>
      <c r="AG29" t="s">
        <v>843</v>
      </c>
      <c r="AH29" t="s">
        <v>855</v>
      </c>
      <c r="AJ29" t="s">
        <v>866</v>
      </c>
      <c r="AO29" t="s">
        <v>880</v>
      </c>
      <c r="AQ29" t="s">
        <v>483</v>
      </c>
    </row>
    <row r="30" spans="2:43" x14ac:dyDescent="0.2">
      <c r="B30">
        <v>29</v>
      </c>
      <c r="C30" t="str">
        <f ca="1"/>
        <v>Alaska</v>
      </c>
      <c r="D30" t="str">
        <f ca="1"/>
        <v>Wasilla</v>
      </c>
      <c r="E30" t="str">
        <f ca="1"/>
        <v>3rd Ave</v>
      </c>
      <c r="F30">
        <f ca="1"/>
        <v>37</v>
      </c>
      <c r="G30" t="str">
        <f ca="1"/>
        <v>09037</v>
      </c>
      <c r="H30" t="str">
        <f ca="1"/>
        <v>United States, Alaska, Wasilla, 3rd Ave, 37, 09037</v>
      </c>
      <c r="I30" t="str">
        <f ca="1"/>
        <v/>
      </c>
      <c r="J30" t="str">
        <f ca="1"/>
        <v>9077665613</v>
      </c>
      <c r="P30" t="s">
        <v>719</v>
      </c>
      <c r="T30" t="s">
        <v>762</v>
      </c>
      <c r="U30" t="s">
        <v>780</v>
      </c>
      <c r="X30" t="s">
        <v>792</v>
      </c>
      <c r="Y30" t="s">
        <v>805</v>
      </c>
      <c r="AF30" t="s">
        <v>835</v>
      </c>
      <c r="AG30" t="s">
        <v>844</v>
      </c>
      <c r="AH30" t="s">
        <v>856</v>
      </c>
      <c r="AO30" t="s">
        <v>881</v>
      </c>
      <c r="AQ30" t="s">
        <v>484</v>
      </c>
    </row>
    <row r="31" spans="2:43" x14ac:dyDescent="0.2">
      <c r="B31">
        <v>30</v>
      </c>
      <c r="C31" t="str">
        <f ca="1"/>
        <v>Nevada</v>
      </c>
      <c r="D31" t="str">
        <f ca="1"/>
        <v>Sun Valley</v>
      </c>
      <c r="E31" t="str">
        <f ca="1"/>
        <v>Jackson St</v>
      </c>
      <c r="F31">
        <f ca="1"/>
        <v>86</v>
      </c>
      <c r="G31" t="str">
        <f ca="1"/>
        <v>89912</v>
      </c>
      <c r="H31" t="str">
        <f ca="1"/>
        <v>United States, Nevada, Sun Valley, Jackson St, 86, 89912</v>
      </c>
      <c r="I31" t="str">
        <f ca="1"/>
        <v>NectarNetworks Company</v>
      </c>
      <c r="J31" t="str">
        <f ca="1"/>
        <v>7029995846</v>
      </c>
      <c r="P31" t="s">
        <v>720</v>
      </c>
      <c r="T31" t="s">
        <v>763</v>
      </c>
      <c r="U31" t="s">
        <v>781</v>
      </c>
      <c r="X31" t="s">
        <v>793</v>
      </c>
      <c r="Y31" t="s">
        <v>806</v>
      </c>
      <c r="AF31" t="s">
        <v>836</v>
      </c>
      <c r="AG31" t="s">
        <v>845</v>
      </c>
      <c r="AO31" t="s">
        <v>882</v>
      </c>
      <c r="AQ31" t="s">
        <v>485</v>
      </c>
    </row>
    <row r="32" spans="2:43" x14ac:dyDescent="0.2">
      <c r="B32">
        <v>31</v>
      </c>
      <c r="C32" t="str">
        <f ca="1"/>
        <v>Kentucky</v>
      </c>
      <c r="D32" t="str">
        <f ca="1"/>
        <v>Bowling Green</v>
      </c>
      <c r="E32" t="str">
        <f ca="1"/>
        <v>Short St</v>
      </c>
      <c r="F32">
        <f ca="1"/>
        <v>43</v>
      </c>
      <c r="G32" t="str">
        <f ca="1"/>
        <v>08082</v>
      </c>
      <c r="H32" t="str">
        <f ca="1"/>
        <v>United States, Kentucky, Bowling Green, Short St, 43, 08082</v>
      </c>
      <c r="I32" t="str">
        <f ca="1"/>
        <v/>
      </c>
      <c r="J32" t="str">
        <f ca="1"/>
        <v>5024850058</v>
      </c>
      <c r="P32" t="s">
        <v>721</v>
      </c>
      <c r="T32" t="s">
        <v>764</v>
      </c>
      <c r="U32" t="s">
        <v>782</v>
      </c>
      <c r="X32" t="s">
        <v>794</v>
      </c>
      <c r="AF32" t="s">
        <v>837</v>
      </c>
      <c r="AG32" t="s">
        <v>846</v>
      </c>
      <c r="AO32" t="s">
        <v>883</v>
      </c>
      <c r="AQ32" t="s">
        <v>486</v>
      </c>
    </row>
    <row r="33" spans="2:43" x14ac:dyDescent="0.2">
      <c r="B33">
        <v>32</v>
      </c>
      <c r="C33" t="str">
        <f ca="1"/>
        <v>Arizona</v>
      </c>
      <c r="D33" t="str">
        <f ca="1"/>
        <v>Avondale</v>
      </c>
      <c r="E33" t="str">
        <f ca="1"/>
        <v>3rd St</v>
      </c>
      <c r="F33">
        <f ca="1"/>
        <v>132</v>
      </c>
      <c r="G33" t="str">
        <f ca="1"/>
        <v>45609</v>
      </c>
      <c r="H33" t="str">
        <f ca="1"/>
        <v>United States, Arizona, Avondale, 3rd St, 132, 45609</v>
      </c>
      <c r="I33" t="str">
        <f ca="1"/>
        <v/>
      </c>
      <c r="J33" t="str">
        <f ca="1"/>
        <v>4801764564</v>
      </c>
      <c r="P33" t="s">
        <v>722</v>
      </c>
      <c r="T33" t="s">
        <v>765</v>
      </c>
      <c r="X33" t="s">
        <v>795</v>
      </c>
      <c r="AG33" t="s">
        <v>847</v>
      </c>
      <c r="AO33" t="s">
        <v>884</v>
      </c>
      <c r="AQ33" t="s">
        <v>487</v>
      </c>
    </row>
    <row r="34" spans="2:43" x14ac:dyDescent="0.2">
      <c r="B34">
        <v>33</v>
      </c>
      <c r="C34" t="str">
        <f ca="1"/>
        <v>Louisiana</v>
      </c>
      <c r="D34" t="str">
        <f ca="1"/>
        <v>Shreveport</v>
      </c>
      <c r="E34" t="str">
        <f ca="1"/>
        <v>9th St</v>
      </c>
      <c r="F34">
        <f ca="1"/>
        <v>111</v>
      </c>
      <c r="G34" t="str">
        <f ca="1"/>
        <v>37166</v>
      </c>
      <c r="H34" t="str">
        <f ca="1"/>
        <v>United States, Louisiana, Shreveport, 9th St, 111, 37166</v>
      </c>
      <c r="I34" t="str">
        <f ca="1"/>
        <v/>
      </c>
      <c r="J34" t="str">
        <f ca="1"/>
        <v>3374638352</v>
      </c>
      <c r="P34" t="s">
        <v>723</v>
      </c>
      <c r="T34" t="s">
        <v>766</v>
      </c>
      <c r="X34" t="s">
        <v>796</v>
      </c>
      <c r="AG34" t="s">
        <v>848</v>
      </c>
      <c r="AQ34" t="s">
        <v>488</v>
      </c>
    </row>
    <row r="35" spans="2:43" x14ac:dyDescent="0.2">
      <c r="B35">
        <v>34</v>
      </c>
      <c r="C35" t="str">
        <f ca="1"/>
        <v>Illinois</v>
      </c>
      <c r="D35" t="str">
        <f ca="1"/>
        <v>Berwy</v>
      </c>
      <c r="E35" t="str">
        <f ca="1"/>
        <v>Park Ave</v>
      </c>
      <c r="F35">
        <f ca="1"/>
        <v>59</v>
      </c>
      <c r="G35" t="str">
        <f ca="1"/>
        <v>78154</v>
      </c>
      <c r="H35" t="str">
        <f ca="1"/>
        <v>United States, Illinois, Berwy, Park Ave, 59, 78154</v>
      </c>
      <c r="I35" t="str">
        <f ca="1"/>
        <v>EdenEcho Developers</v>
      </c>
      <c r="J35" t="str">
        <f ca="1"/>
        <v>2249610111</v>
      </c>
      <c r="P35" t="s">
        <v>724</v>
      </c>
      <c r="T35" t="s">
        <v>767</v>
      </c>
      <c r="X35" t="s">
        <v>797</v>
      </c>
      <c r="AG35" t="s">
        <v>849</v>
      </c>
      <c r="AQ35" t="s">
        <v>489</v>
      </c>
    </row>
    <row r="36" spans="2:43" x14ac:dyDescent="0.2">
      <c r="B36">
        <v>35</v>
      </c>
      <c r="C36" t="str">
        <f ca="1"/>
        <v>California</v>
      </c>
      <c r="D36" t="str">
        <f ca="1"/>
        <v>Long Beach</v>
      </c>
      <c r="E36" t="str">
        <f ca="1"/>
        <v>Hillcrest Dr</v>
      </c>
      <c r="F36">
        <f ca="1"/>
        <v>136</v>
      </c>
      <c r="G36" t="str">
        <f ca="1"/>
        <v>51655</v>
      </c>
      <c r="H36" t="str">
        <f ca="1"/>
        <v>United States, California, Long Beach, Hillcrest Dr, 136, 51655</v>
      </c>
      <c r="I36" t="str">
        <f ca="1"/>
        <v>GardenGuild Holdings</v>
      </c>
      <c r="J36" t="str">
        <f ca="1"/>
        <v>6617174620</v>
      </c>
      <c r="P36" t="s">
        <v>725</v>
      </c>
      <c r="T36" t="s">
        <v>768</v>
      </c>
      <c r="X36" t="s">
        <v>798</v>
      </c>
      <c r="AQ36" t="s">
        <v>490</v>
      </c>
    </row>
    <row r="37" spans="2:43" x14ac:dyDescent="0.2">
      <c r="B37">
        <v>36</v>
      </c>
      <c r="C37" t="str">
        <f ca="1"/>
        <v>Louisiana</v>
      </c>
      <c r="D37" t="str">
        <f ca="1"/>
        <v>New Orleans</v>
      </c>
      <c r="E37" t="str">
        <f ca="1"/>
        <v>Sunset Dr</v>
      </c>
      <c r="F37">
        <f ca="1"/>
        <v>96</v>
      </c>
      <c r="G37" t="str">
        <f ca="1"/>
        <v>30478</v>
      </c>
      <c r="H37" t="str">
        <f ca="1"/>
        <v>United States, Louisiana, New Orleans, Sunset Dr, 96, 30478</v>
      </c>
      <c r="I37" t="str">
        <f ca="1"/>
        <v>FloraFusion Enterprises</v>
      </c>
      <c r="J37" t="str">
        <f ca="1"/>
        <v>5044977801</v>
      </c>
      <c r="P37" t="s">
        <v>726</v>
      </c>
      <c r="T37" t="s">
        <v>769</v>
      </c>
      <c r="AQ37" t="s">
        <v>491</v>
      </c>
    </row>
    <row r="38" spans="2:43" x14ac:dyDescent="0.2">
      <c r="B38">
        <v>37</v>
      </c>
      <c r="C38" t="str">
        <f ca="1"/>
        <v>Indiana</v>
      </c>
      <c r="D38" t="str">
        <f ca="1"/>
        <v>Carmel</v>
      </c>
      <c r="E38" t="str">
        <f ca="1"/>
        <v>Sunset Dr</v>
      </c>
      <c r="F38">
        <f ca="1"/>
        <v>78</v>
      </c>
      <c r="G38" t="str">
        <f ca="1"/>
        <v>99470</v>
      </c>
      <c r="H38" t="str">
        <f ca="1"/>
        <v>United States, Indiana, Carmel, Sunset Dr, 78, 99470</v>
      </c>
      <c r="I38" t="str">
        <f ca="1"/>
        <v/>
      </c>
      <c r="J38" t="str">
        <f ca="1"/>
        <v>8122288627</v>
      </c>
      <c r="P38" t="s">
        <v>727</v>
      </c>
      <c r="T38" t="s">
        <v>770</v>
      </c>
      <c r="AQ38" t="s">
        <v>492</v>
      </c>
    </row>
    <row r="39" spans="2:43" x14ac:dyDescent="0.2">
      <c r="B39">
        <v>38</v>
      </c>
      <c r="C39" t="str">
        <f ca="1"/>
        <v>Georgia</v>
      </c>
      <c r="D39" t="str">
        <f ca="1"/>
        <v>Marietta</v>
      </c>
      <c r="E39" t="str">
        <f ca="1"/>
        <v>Ash St</v>
      </c>
      <c r="F39">
        <f ca="1"/>
        <v>127</v>
      </c>
      <c r="G39" t="str">
        <f ca="1"/>
        <v>01873</v>
      </c>
      <c r="H39" t="str">
        <f ca="1"/>
        <v>United States, Georgia, Marietta, Ash St, 127, 01873</v>
      </c>
      <c r="I39" t="str">
        <f ca="1"/>
        <v/>
      </c>
      <c r="J39" t="str">
        <f ca="1"/>
        <v>7622155653</v>
      </c>
      <c r="P39" t="s">
        <v>728</v>
      </c>
      <c r="T39" t="s">
        <v>771</v>
      </c>
      <c r="AQ39" t="s">
        <v>493</v>
      </c>
    </row>
    <row r="40" spans="2:43" x14ac:dyDescent="0.2">
      <c r="B40">
        <v>39</v>
      </c>
      <c r="C40" t="str">
        <f ca="1"/>
        <v>Alabama</v>
      </c>
      <c r="D40" t="str">
        <f ca="1"/>
        <v>Prattville</v>
      </c>
      <c r="E40" t="str">
        <f ca="1"/>
        <v>Ridge Rd</v>
      </c>
      <c r="F40">
        <f ca="1"/>
        <v>69</v>
      </c>
      <c r="G40" t="str">
        <f ca="1"/>
        <v>94970</v>
      </c>
      <c r="H40" t="str">
        <f ca="1"/>
        <v>United States, Alabama, Prattville, Ridge Rd, 69, 94970</v>
      </c>
      <c r="I40" t="str">
        <f ca="1"/>
        <v>Verdant Ventures</v>
      </c>
      <c r="J40" t="str">
        <f ca="1"/>
        <v>2515802526</v>
      </c>
      <c r="P40" t="s">
        <v>729</v>
      </c>
      <c r="T40" t="s">
        <v>772</v>
      </c>
      <c r="AQ40" t="s">
        <v>494</v>
      </c>
    </row>
    <row r="41" spans="2:43" x14ac:dyDescent="0.2">
      <c r="B41">
        <v>40</v>
      </c>
      <c r="C41" t="str">
        <f ca="1"/>
        <v>Colorado</v>
      </c>
      <c r="D41" t="str">
        <f ca="1"/>
        <v>Denver</v>
      </c>
      <c r="E41" t="str">
        <f ca="1"/>
        <v>E Main St</v>
      </c>
      <c r="F41">
        <f ca="1"/>
        <v>5</v>
      </c>
      <c r="G41" t="str">
        <f ca="1"/>
        <v>04200</v>
      </c>
      <c r="H41" t="str">
        <f ca="1"/>
        <v>United States, Colorado, Denver, E Main St, 5, 04200</v>
      </c>
      <c r="I41" t="str">
        <f ca="1"/>
        <v/>
      </c>
      <c r="J41" t="str">
        <f ca="1"/>
        <v>7190402053</v>
      </c>
      <c r="P41" t="s">
        <v>730</v>
      </c>
      <c r="T41" t="s">
        <v>773</v>
      </c>
      <c r="AQ41" t="s">
        <v>495</v>
      </c>
    </row>
    <row r="42" spans="2:43" x14ac:dyDescent="0.2">
      <c r="B42">
        <v>41</v>
      </c>
      <c r="C42" t="str">
        <f ca="1"/>
        <v>Maine</v>
      </c>
      <c r="D42" t="str">
        <f ca="1"/>
        <v>Orono</v>
      </c>
      <c r="E42" t="str">
        <f ca="1"/>
        <v>Oak St</v>
      </c>
      <c r="F42">
        <f ca="1"/>
        <v>8</v>
      </c>
      <c r="G42" t="str">
        <f ca="1"/>
        <v>56572</v>
      </c>
      <c r="H42" t="str">
        <f ca="1"/>
        <v>United States, Maine, Orono, Oak St, 8, 56572</v>
      </c>
      <c r="I42" t="str">
        <f ca="1"/>
        <v>NatureNest Creators</v>
      </c>
      <c r="J42" t="str">
        <f ca="1"/>
        <v>2079503134</v>
      </c>
      <c r="P42" t="s">
        <v>731</v>
      </c>
      <c r="AQ42" t="s">
        <v>496</v>
      </c>
    </row>
    <row r="43" spans="2:43" x14ac:dyDescent="0.2">
      <c r="B43">
        <v>42</v>
      </c>
      <c r="C43" t="str">
        <f ca="1"/>
        <v>Nevada</v>
      </c>
      <c r="D43" t="str">
        <f ca="1"/>
        <v>Pahrump</v>
      </c>
      <c r="E43" t="str">
        <f ca="1"/>
        <v>Willow St</v>
      </c>
      <c r="F43">
        <f ca="1"/>
        <v>108</v>
      </c>
      <c r="G43" t="str">
        <f ca="1"/>
        <v>57591</v>
      </c>
      <c r="H43" t="str">
        <f ca="1"/>
        <v>United States, Nevada, Pahrump, Willow St, 108, 57591</v>
      </c>
      <c r="I43" t="str">
        <f ca="1"/>
        <v>NectarNetworks Company</v>
      </c>
      <c r="J43" t="str">
        <f ca="1"/>
        <v>7754626991</v>
      </c>
      <c r="P43" t="s">
        <v>732</v>
      </c>
      <c r="AQ43" t="s">
        <v>497</v>
      </c>
    </row>
    <row r="44" spans="2:43" x14ac:dyDescent="0.2">
      <c r="B44">
        <v>43</v>
      </c>
      <c r="C44" t="str">
        <f ca="1"/>
        <v>Arizona</v>
      </c>
      <c r="D44" t="str">
        <f ca="1"/>
        <v>Scottsdale</v>
      </c>
      <c r="E44" t="str">
        <f ca="1"/>
        <v>Jefferson St</v>
      </c>
      <c r="F44">
        <f ca="1"/>
        <v>39</v>
      </c>
      <c r="G44" t="str">
        <f ca="1"/>
        <v>12864</v>
      </c>
      <c r="H44" t="str">
        <f ca="1"/>
        <v>United States, Arizona, Scottsdale, Jefferson St, 39, 12864</v>
      </c>
      <c r="I44" t="str">
        <f ca="1"/>
        <v/>
      </c>
      <c r="J44" t="str">
        <f ca="1"/>
        <v>5208389550</v>
      </c>
      <c r="P44" t="s">
        <v>733</v>
      </c>
      <c r="AQ44" t="s">
        <v>498</v>
      </c>
    </row>
    <row r="45" spans="2:43" x14ac:dyDescent="0.2">
      <c r="B45">
        <v>44</v>
      </c>
      <c r="C45" t="str">
        <f ca="1"/>
        <v>Maine</v>
      </c>
      <c r="D45" t="str">
        <f ca="1"/>
        <v>Waterville</v>
      </c>
      <c r="E45" t="str">
        <f ca="1"/>
        <v>Shady Ln</v>
      </c>
      <c r="F45">
        <f ca="1"/>
        <v>119</v>
      </c>
      <c r="G45" t="str">
        <f ca="1"/>
        <v>13986</v>
      </c>
      <c r="H45" t="str">
        <f ca="1"/>
        <v>United States, Maine, Waterville, Shady Ln, 119, 13986</v>
      </c>
      <c r="I45" t="str">
        <f ca="1"/>
        <v>NatureNest Creators</v>
      </c>
      <c r="J45" t="str">
        <f ca="1"/>
        <v>2073513180</v>
      </c>
      <c r="P45" t="s">
        <v>734</v>
      </c>
      <c r="AQ45" t="s">
        <v>499</v>
      </c>
    </row>
    <row r="46" spans="2:43" x14ac:dyDescent="0.2">
      <c r="B46">
        <v>45</v>
      </c>
      <c r="C46" t="str">
        <f ca="1"/>
        <v>Kansas</v>
      </c>
      <c r="D46" t="str">
        <f ca="1"/>
        <v>Overland Park</v>
      </c>
      <c r="E46" t="str">
        <f ca="1"/>
        <v>3rd Ave</v>
      </c>
      <c r="F46">
        <f ca="1"/>
        <v>44</v>
      </c>
      <c r="G46" t="str">
        <f ca="1"/>
        <v>25911</v>
      </c>
      <c r="H46" t="str">
        <f ca="1"/>
        <v>United States, Kansas, Overland Park, 3rd Ave, 44, 25911</v>
      </c>
      <c r="I46" t="str">
        <f ca="1"/>
        <v/>
      </c>
      <c r="J46" t="str">
        <f ca="1"/>
        <v>9131741998</v>
      </c>
      <c r="P46" t="s">
        <v>735</v>
      </c>
      <c r="AQ46" t="s">
        <v>500</v>
      </c>
    </row>
    <row r="47" spans="2:43" x14ac:dyDescent="0.2">
      <c r="B47">
        <v>46</v>
      </c>
      <c r="C47" t="str">
        <f ca="1"/>
        <v>Hawaii</v>
      </c>
      <c r="D47" t="str">
        <f ca="1"/>
        <v>Hilo</v>
      </c>
      <c r="E47" t="str">
        <f ca="1"/>
        <v>Main St</v>
      </c>
      <c r="F47">
        <f ca="1"/>
        <v>1</v>
      </c>
      <c r="G47" t="str">
        <f ca="1"/>
        <v>29010</v>
      </c>
      <c r="H47" t="str">
        <f ca="1"/>
        <v>United States, Hawaii, Hilo, Main St, 1, 29010</v>
      </c>
      <c r="I47" t="str">
        <f ca="1"/>
        <v/>
      </c>
      <c r="J47" t="str">
        <f ca="1"/>
        <v>8084173828</v>
      </c>
      <c r="P47" t="s">
        <v>736</v>
      </c>
      <c r="AQ47" t="s">
        <v>501</v>
      </c>
    </row>
    <row r="48" spans="2:43" x14ac:dyDescent="0.2">
      <c r="B48">
        <v>47</v>
      </c>
      <c r="C48" t="str">
        <f ca="1"/>
        <v>Mississippi</v>
      </c>
      <c r="D48" t="str">
        <f ca="1"/>
        <v>Meridian</v>
      </c>
      <c r="E48" t="str">
        <f ca="1"/>
        <v>East St</v>
      </c>
      <c r="F48">
        <f ca="1"/>
        <v>108</v>
      </c>
      <c r="G48" t="str">
        <f ca="1"/>
        <v>30948</v>
      </c>
      <c r="H48" t="str">
        <f ca="1"/>
        <v>United States, Mississippi, Meridian, East St, 108, 30948</v>
      </c>
      <c r="I48" t="str">
        <f ca="1"/>
        <v/>
      </c>
      <c r="J48" t="str">
        <f ca="1"/>
        <v>6626751659</v>
      </c>
      <c r="P48" t="s">
        <v>737</v>
      </c>
      <c r="AQ48" t="s">
        <v>502</v>
      </c>
    </row>
    <row r="49" spans="2:43" x14ac:dyDescent="0.2">
      <c r="B49">
        <v>48</v>
      </c>
      <c r="C49" t="str">
        <f ca="1"/>
        <v>Kansas</v>
      </c>
      <c r="D49" t="str">
        <f ca="1"/>
        <v>Lawrence</v>
      </c>
      <c r="E49" t="str">
        <f ca="1"/>
        <v>6th St</v>
      </c>
      <c r="F49">
        <f ca="1"/>
        <v>80</v>
      </c>
      <c r="G49" t="str">
        <f ca="1"/>
        <v>05994</v>
      </c>
      <c r="H49" t="str">
        <f ca="1"/>
        <v>United States, Kansas, Lawrence, 6th St, 80, 05994</v>
      </c>
      <c r="I49" t="str">
        <f ca="1"/>
        <v/>
      </c>
      <c r="J49" t="str">
        <f ca="1"/>
        <v>6201322370</v>
      </c>
      <c r="P49" t="s">
        <v>738</v>
      </c>
      <c r="AQ49" t="s">
        <v>503</v>
      </c>
    </row>
    <row r="50" spans="2:43" x14ac:dyDescent="0.2">
      <c r="B50">
        <v>49</v>
      </c>
      <c r="C50" t="str">
        <f ca="1"/>
        <v>Montana</v>
      </c>
      <c r="D50" t="str">
        <f ca="1"/>
        <v>Bozeman</v>
      </c>
      <c r="E50" t="str">
        <f ca="1"/>
        <v>2nd St</v>
      </c>
      <c r="F50">
        <f ca="1"/>
        <v>65</v>
      </c>
      <c r="G50" t="str">
        <f ca="1"/>
        <v>24168</v>
      </c>
      <c r="H50" t="str">
        <f ca="1"/>
        <v>United States, Montana, Bozeman, 2nd St, 65, 24168</v>
      </c>
      <c r="I50" t="str">
        <f ca="1"/>
        <v/>
      </c>
      <c r="J50" t="str">
        <f ca="1"/>
        <v>4069658536</v>
      </c>
      <c r="P50" t="s">
        <v>739</v>
      </c>
      <c r="AQ50" t="s">
        <v>504</v>
      </c>
    </row>
    <row r="51" spans="2:43" x14ac:dyDescent="0.2">
      <c r="B51">
        <v>50</v>
      </c>
      <c r="C51" t="str">
        <f ca="1"/>
        <v>Massachusetts</v>
      </c>
      <c r="D51" t="str">
        <f ca="1"/>
        <v>Somerville</v>
      </c>
      <c r="E51" t="str">
        <f ca="1"/>
        <v>Short St</v>
      </c>
      <c r="F51">
        <f ca="1"/>
        <v>126</v>
      </c>
      <c r="G51" t="str">
        <f ca="1"/>
        <v>40421</v>
      </c>
      <c r="H51" t="str">
        <f ca="1"/>
        <v>United States, Massachusetts, Somerville, Short St, 126, 40421</v>
      </c>
      <c r="I51" t="str">
        <f ca="1"/>
        <v>SaplingSynergy Group</v>
      </c>
      <c r="J51" t="str">
        <f ca="1"/>
        <v>6176291922</v>
      </c>
      <c r="P51" t="s">
        <v>740</v>
      </c>
      <c r="AQ51" t="s">
        <v>505</v>
      </c>
    </row>
    <row r="52" spans="2:43" x14ac:dyDescent="0.2">
      <c r="B52">
        <v>51</v>
      </c>
      <c r="C52" t="str">
        <f ca="1"/>
        <v>Maine</v>
      </c>
      <c r="D52" t="str">
        <f ca="1"/>
        <v>Presque Isle</v>
      </c>
      <c r="E52" t="str">
        <f ca="1"/>
        <v>County Line Rd</v>
      </c>
      <c r="F52">
        <f ca="1"/>
        <v>20</v>
      </c>
      <c r="G52" t="str">
        <f ca="1"/>
        <v>40942</v>
      </c>
      <c r="H52" t="str">
        <f ca="1"/>
        <v>United States, Maine, Presque Isle, County Line Rd, 20, 40942</v>
      </c>
      <c r="I52" t="str">
        <f ca="1"/>
        <v/>
      </c>
      <c r="J52" t="str">
        <f ca="1"/>
        <v>2071552517</v>
      </c>
      <c r="P52" t="s">
        <v>741</v>
      </c>
      <c r="AQ52" t="s">
        <v>506</v>
      </c>
    </row>
    <row r="53" spans="2:43" x14ac:dyDescent="0.2">
      <c r="B53">
        <v>52</v>
      </c>
      <c r="C53" t="str">
        <f ca="1"/>
        <v>Nebraska</v>
      </c>
      <c r="D53" t="str">
        <f ca="1"/>
        <v>Columbus</v>
      </c>
      <c r="E53" t="str">
        <f ca="1"/>
        <v>Lakeview Dr</v>
      </c>
      <c r="F53">
        <f ca="1"/>
        <v>39</v>
      </c>
      <c r="G53" t="str">
        <f ca="1"/>
        <v>37682</v>
      </c>
      <c r="H53" t="str">
        <f ca="1"/>
        <v>United States, Nebraska, Columbus, Lakeview Dr, 39, 37682</v>
      </c>
      <c r="I53" t="str">
        <f ca="1"/>
        <v/>
      </c>
      <c r="J53" t="str">
        <f ca="1"/>
        <v>4029515192</v>
      </c>
      <c r="P53" t="s">
        <v>742</v>
      </c>
      <c r="AQ53" t="s">
        <v>507</v>
      </c>
    </row>
    <row r="54" spans="2:43" x14ac:dyDescent="0.2">
      <c r="B54">
        <v>53</v>
      </c>
      <c r="C54" t="str">
        <f ca="1"/>
        <v>Arkansas</v>
      </c>
      <c r="D54" t="str">
        <f ca="1"/>
        <v>Conway</v>
      </c>
      <c r="E54" t="str">
        <f ca="1"/>
        <v>Park Ave</v>
      </c>
      <c r="F54">
        <f ca="1"/>
        <v>126</v>
      </c>
      <c r="G54" t="str">
        <f ca="1"/>
        <v>90755</v>
      </c>
      <c r="H54" t="str">
        <f ca="1"/>
        <v>United States, Arkansas, Conway, Park Ave, 126, 90755</v>
      </c>
      <c r="I54" t="str">
        <f ca="1"/>
        <v/>
      </c>
      <c r="J54" t="str">
        <f ca="1"/>
        <v>8703941557</v>
      </c>
      <c r="P54" t="s">
        <v>743</v>
      </c>
      <c r="AQ54" t="s">
        <v>508</v>
      </c>
    </row>
    <row r="55" spans="2:43" x14ac:dyDescent="0.2">
      <c r="B55">
        <v>54</v>
      </c>
      <c r="C55" t="str">
        <f ca="1"/>
        <v>Colorado</v>
      </c>
      <c r="D55" t="str">
        <f ca="1"/>
        <v>Pueblo</v>
      </c>
      <c r="E55" t="str">
        <f ca="1"/>
        <v>Ash St</v>
      </c>
      <c r="F55">
        <f ca="1"/>
        <v>11</v>
      </c>
      <c r="G55" t="str">
        <f ca="1"/>
        <v>48371</v>
      </c>
      <c r="H55" t="str">
        <f ca="1"/>
        <v>United States, Colorado, Pueblo, Ash St, 11, 48371</v>
      </c>
      <c r="I55" t="str">
        <f ca="1"/>
        <v/>
      </c>
      <c r="J55" t="str">
        <f ca="1"/>
        <v>7201096231</v>
      </c>
      <c r="P55" t="s">
        <v>744</v>
      </c>
      <c r="AQ55" t="s">
        <v>509</v>
      </c>
    </row>
    <row r="56" spans="2:43" x14ac:dyDescent="0.2">
      <c r="B56">
        <v>55</v>
      </c>
      <c r="C56" t="str">
        <f ca="1"/>
        <v>Nebraska</v>
      </c>
      <c r="D56" t="str">
        <f ca="1"/>
        <v>La Vista</v>
      </c>
      <c r="E56" t="str">
        <f ca="1"/>
        <v>N Main St</v>
      </c>
      <c r="F56">
        <f ca="1"/>
        <v>113</v>
      </c>
      <c r="G56" t="str">
        <f ca="1"/>
        <v>56995</v>
      </c>
      <c r="H56" t="str">
        <f ca="1"/>
        <v>United States, Nebraska, La Vista, N Main St, 113, 56995</v>
      </c>
      <c r="I56" t="str">
        <f ca="1"/>
        <v/>
      </c>
      <c r="J56" t="str">
        <f ca="1"/>
        <v>4020187983</v>
      </c>
      <c r="P56" t="s">
        <v>745</v>
      </c>
      <c r="AQ56" t="s">
        <v>510</v>
      </c>
    </row>
    <row r="57" spans="2:43" x14ac:dyDescent="0.2">
      <c r="B57">
        <v>56</v>
      </c>
      <c r="C57" t="str">
        <f ca="1"/>
        <v>Connecticut</v>
      </c>
      <c r="D57" t="str">
        <f ca="1"/>
        <v>Stamford</v>
      </c>
      <c r="E57" t="str">
        <f ca="1"/>
        <v>Mill St</v>
      </c>
      <c r="F57">
        <f ca="1"/>
        <v>25</v>
      </c>
      <c r="G57" t="str">
        <f ca="1"/>
        <v>48998</v>
      </c>
      <c r="H57" t="str">
        <f ca="1"/>
        <v>United States, Connecticut, Stamford, Mill St, 25, 48998</v>
      </c>
      <c r="I57" t="str">
        <f ca="1"/>
        <v/>
      </c>
      <c r="J57" t="str">
        <f ca="1"/>
        <v>8609732363</v>
      </c>
      <c r="P57" t="s">
        <v>746</v>
      </c>
      <c r="AQ57" t="s">
        <v>511</v>
      </c>
    </row>
    <row r="58" spans="2:43" x14ac:dyDescent="0.2">
      <c r="B58">
        <v>57</v>
      </c>
      <c r="C58" t="str">
        <f ca="1"/>
        <v>Nebraska</v>
      </c>
      <c r="D58" t="str">
        <f ca="1"/>
        <v>Columbus</v>
      </c>
      <c r="E58" t="str">
        <f ca="1"/>
        <v>Mill St</v>
      </c>
      <c r="F58">
        <f ca="1"/>
        <v>61</v>
      </c>
      <c r="G58" t="str">
        <f ca="1"/>
        <v>61692</v>
      </c>
      <c r="H58" t="str">
        <f ca="1"/>
        <v>United States, Nebraska, Columbus, Mill St, 61, 61692</v>
      </c>
      <c r="I58" t="str">
        <f ca="1"/>
        <v/>
      </c>
      <c r="J58" t="str">
        <f ca="1"/>
        <v>4023271296</v>
      </c>
      <c r="P58" t="s">
        <v>747</v>
      </c>
      <c r="AQ58" t="s">
        <v>512</v>
      </c>
    </row>
    <row r="59" spans="2:43" x14ac:dyDescent="0.2">
      <c r="B59">
        <v>58</v>
      </c>
      <c r="C59" t="str">
        <f ca="1"/>
        <v>Minnesota</v>
      </c>
      <c r="D59" t="str">
        <f ca="1"/>
        <v>Rochester</v>
      </c>
      <c r="E59" t="str">
        <f ca="1"/>
        <v>Ash St</v>
      </c>
      <c r="F59">
        <f ca="1"/>
        <v>106</v>
      </c>
      <c r="G59" t="str">
        <f ca="1"/>
        <v>50071</v>
      </c>
      <c r="H59" t="str">
        <f ca="1"/>
        <v>United States, Minnesota, Rochester, Ash St, 106, 50071</v>
      </c>
      <c r="I59" t="str">
        <f ca="1"/>
        <v/>
      </c>
      <c r="J59" t="str">
        <f ca="1"/>
        <v>2184579434</v>
      </c>
      <c r="AQ59" t="s">
        <v>513</v>
      </c>
    </row>
    <row r="60" spans="2:43" x14ac:dyDescent="0.2">
      <c r="B60">
        <v>59</v>
      </c>
      <c r="C60" t="str">
        <f ca="1"/>
        <v>Massachusetts</v>
      </c>
      <c r="D60" t="str">
        <f ca="1"/>
        <v>Quincy</v>
      </c>
      <c r="E60" t="str">
        <f ca="1"/>
        <v>9th St</v>
      </c>
      <c r="F60">
        <f ca="1"/>
        <v>86</v>
      </c>
      <c r="G60" t="str">
        <f ca="1"/>
        <v>07725</v>
      </c>
      <c r="H60" t="str">
        <f ca="1"/>
        <v>United States, Massachusetts, Quincy, 9th St, 86, 07725</v>
      </c>
      <c r="I60" t="str">
        <f ca="1"/>
        <v>VistaVineyard Planners</v>
      </c>
      <c r="J60" t="str">
        <f ca="1"/>
        <v>3394119869</v>
      </c>
      <c r="AQ60" t="s">
        <v>514</v>
      </c>
    </row>
    <row r="61" spans="2:43" x14ac:dyDescent="0.2">
      <c r="B61">
        <v>60</v>
      </c>
      <c r="C61" t="str">
        <f ca="1"/>
        <v>Mississippi</v>
      </c>
      <c r="D61" t="str">
        <f ca="1"/>
        <v>Meridian</v>
      </c>
      <c r="E61" t="str">
        <f ca="1"/>
        <v>Spruce St</v>
      </c>
      <c r="F61">
        <f ca="1"/>
        <v>102</v>
      </c>
      <c r="G61" t="str">
        <f ca="1"/>
        <v>82306</v>
      </c>
      <c r="H61" t="str">
        <f ca="1"/>
        <v>United States, Mississippi, Meridian, Spruce St, 102, 82306</v>
      </c>
      <c r="I61" t="str">
        <f ca="1"/>
        <v>TerraTrove Traders</v>
      </c>
      <c r="J61" t="str">
        <f ca="1"/>
        <v>6621182028</v>
      </c>
      <c r="AQ61" t="s">
        <v>515</v>
      </c>
    </row>
    <row r="62" spans="2:43" x14ac:dyDescent="0.2">
      <c r="B62">
        <v>61</v>
      </c>
      <c r="C62" t="str">
        <f ca="1"/>
        <v>Hawaii</v>
      </c>
      <c r="D62" t="str">
        <f ca="1"/>
        <v>Pearl City</v>
      </c>
      <c r="E62" t="str">
        <f ca="1"/>
        <v>South St</v>
      </c>
      <c r="F62">
        <f ca="1"/>
        <v>110</v>
      </c>
      <c r="G62" t="str">
        <f ca="1"/>
        <v>32763</v>
      </c>
      <c r="H62" t="str">
        <f ca="1"/>
        <v>United States, Hawaii, Pearl City, South St, 110, 32763</v>
      </c>
      <c r="I62" t="str">
        <f ca="1"/>
        <v/>
      </c>
      <c r="J62" t="str">
        <f ca="1"/>
        <v>8083913744</v>
      </c>
      <c r="AQ62" t="s">
        <v>516</v>
      </c>
    </row>
    <row r="63" spans="2:43" x14ac:dyDescent="0.2">
      <c r="B63">
        <v>62</v>
      </c>
      <c r="C63" t="str">
        <f ca="1"/>
        <v>Delaware</v>
      </c>
      <c r="D63" t="str">
        <f ca="1"/>
        <v>Pike Creek Valley</v>
      </c>
      <c r="E63" t="str">
        <f ca="1"/>
        <v>2nd St</v>
      </c>
      <c r="F63">
        <f ca="1"/>
        <v>12</v>
      </c>
      <c r="G63" t="str">
        <f ca="1"/>
        <v>01242</v>
      </c>
      <c r="H63" t="str">
        <f ca="1"/>
        <v>United States, Delaware, Pike Creek Valley, 2nd St, 12, 01242</v>
      </c>
      <c r="I63" t="str">
        <f ca="1"/>
        <v>RootedRealms Co.</v>
      </c>
      <c r="J63" t="str">
        <f ca="1"/>
        <v>3025690280</v>
      </c>
      <c r="AQ63" t="s">
        <v>517</v>
      </c>
    </row>
    <row r="64" spans="2:43" x14ac:dyDescent="0.2">
      <c r="B64">
        <v>63</v>
      </c>
      <c r="C64" t="str">
        <f ca="1"/>
        <v>California</v>
      </c>
      <c r="D64" t="str">
        <f ca="1"/>
        <v>Irvine</v>
      </c>
      <c r="E64" t="str">
        <f ca="1"/>
        <v>Circle Dr</v>
      </c>
      <c r="F64">
        <f ca="1"/>
        <v>113</v>
      </c>
      <c r="G64" t="str">
        <f ca="1"/>
        <v>51505</v>
      </c>
      <c r="H64" t="str">
        <f ca="1"/>
        <v>United States, California, Irvine, Circle Dr, 113, 51505</v>
      </c>
      <c r="I64" t="str">
        <f ca="1"/>
        <v>GardenGuild Holdings</v>
      </c>
      <c r="J64" t="str">
        <f ca="1"/>
        <v>6618627454</v>
      </c>
      <c r="AQ64" t="s">
        <v>518</v>
      </c>
    </row>
    <row r="65" spans="2:43" x14ac:dyDescent="0.2">
      <c r="B65">
        <v>64</v>
      </c>
      <c r="C65" t="str">
        <f ca="1"/>
        <v>Iowa</v>
      </c>
      <c r="D65" t="str">
        <f ca="1"/>
        <v>Sioux City</v>
      </c>
      <c r="E65" t="str">
        <f ca="1"/>
        <v>River Rd</v>
      </c>
      <c r="F65">
        <f ca="1"/>
        <v>61</v>
      </c>
      <c r="G65" t="str">
        <f ca="1"/>
        <v>60631</v>
      </c>
      <c r="H65" t="str">
        <f ca="1"/>
        <v>United States, Iowa, Sioux City, River Rd, 61, 60631</v>
      </c>
      <c r="I65" t="str">
        <f ca="1"/>
        <v/>
      </c>
      <c r="J65" t="str">
        <f ca="1"/>
        <v>7123126297</v>
      </c>
      <c r="AQ65" t="s">
        <v>519</v>
      </c>
    </row>
    <row r="66" spans="2:43" x14ac:dyDescent="0.2">
      <c r="B66">
        <v>65</v>
      </c>
      <c r="C66" t="str">
        <f ca="1"/>
        <v>Mississippi</v>
      </c>
      <c r="D66" t="str">
        <f ca="1"/>
        <v>Greenville</v>
      </c>
      <c r="E66" t="str">
        <f ca="1"/>
        <v>Spring St</v>
      </c>
      <c r="F66">
        <f ca="1"/>
        <v>83</v>
      </c>
      <c r="G66" t="str">
        <f ca="1"/>
        <v>41033</v>
      </c>
      <c r="H66" t="str">
        <f ca="1"/>
        <v>United States, Mississippi, Greenville, Spring St, 83, 41033</v>
      </c>
      <c r="I66" t="str">
        <f ca="1"/>
        <v>TerraTrove Traders</v>
      </c>
      <c r="J66" t="str">
        <f ca="1"/>
        <v>6013506831</v>
      </c>
      <c r="AQ66" t="s">
        <v>520</v>
      </c>
    </row>
    <row r="67" spans="2:43" x14ac:dyDescent="0.2">
      <c r="B67">
        <v>66</v>
      </c>
      <c r="C67" t="str">
        <f ca="1"/>
        <v>Idaho</v>
      </c>
      <c r="D67" t="str">
        <f ca="1"/>
        <v>Ammon</v>
      </c>
      <c r="E67" t="str">
        <f ca="1"/>
        <v>Meadow Ln</v>
      </c>
      <c r="F67">
        <f ca="1"/>
        <v>124</v>
      </c>
      <c r="G67" t="str">
        <f ca="1"/>
        <v>20414</v>
      </c>
      <c r="H67" t="str">
        <f ca="1"/>
        <v>United States, Idaho, Ammon, Meadow Ln, 124, 20414</v>
      </c>
      <c r="I67" t="str">
        <f ca="1"/>
        <v/>
      </c>
      <c r="J67" t="str">
        <f ca="1"/>
        <v>2086581017</v>
      </c>
      <c r="AQ67" t="s">
        <v>521</v>
      </c>
    </row>
    <row r="68" spans="2:43" x14ac:dyDescent="0.2">
      <c r="B68">
        <v>67</v>
      </c>
      <c r="C68" t="str">
        <f ca="1"/>
        <v>Alaska</v>
      </c>
      <c r="D68" t="str">
        <f ca="1"/>
        <v>Badger</v>
      </c>
      <c r="E68" t="str">
        <f ca="1"/>
        <v>Park Ave</v>
      </c>
      <c r="F68">
        <f ca="1"/>
        <v>53</v>
      </c>
      <c r="G68" t="str">
        <f ca="1"/>
        <v>57785</v>
      </c>
      <c r="H68" t="str">
        <f ca="1"/>
        <v>United States, Alaska, Badger, Park Ave, 53, 57785</v>
      </c>
      <c r="I68" t="str">
        <f ca="1"/>
        <v>EcoGrove Developments</v>
      </c>
      <c r="J68" t="str">
        <f ca="1"/>
        <v>9077981525</v>
      </c>
      <c r="AQ68" t="s">
        <v>522</v>
      </c>
    </row>
    <row r="69" spans="2:43" x14ac:dyDescent="0.2">
      <c r="B69">
        <v>68</v>
      </c>
      <c r="C69" t="str">
        <f ca="1"/>
        <v>California</v>
      </c>
      <c r="D69" t="str">
        <f ca="1"/>
        <v>Long Beach</v>
      </c>
      <c r="E69" t="str">
        <f ca="1"/>
        <v>S Main St</v>
      </c>
      <c r="F69">
        <f ca="1"/>
        <v>85</v>
      </c>
      <c r="G69" t="str">
        <f ca="1"/>
        <v>79116</v>
      </c>
      <c r="H69" t="str">
        <f ca="1"/>
        <v>United States, California, Long Beach, S Main St, 85, 79116</v>
      </c>
      <c r="I69" t="str">
        <f ca="1"/>
        <v/>
      </c>
      <c r="J69" t="str">
        <f ca="1"/>
        <v>4155737371</v>
      </c>
      <c r="AQ69" t="s">
        <v>523</v>
      </c>
    </row>
    <row r="70" spans="2:43" x14ac:dyDescent="0.2">
      <c r="B70">
        <v>69</v>
      </c>
      <c r="C70" t="str">
        <f ca="1"/>
        <v>California</v>
      </c>
      <c r="D70" t="str">
        <f ca="1"/>
        <v>Los Angeles</v>
      </c>
      <c r="E70" t="str">
        <f ca="1"/>
        <v>Oak St</v>
      </c>
      <c r="F70">
        <f ca="1"/>
        <v>46</v>
      </c>
      <c r="G70" t="str">
        <f ca="1"/>
        <v>20745</v>
      </c>
      <c r="H70" t="str">
        <f ca="1"/>
        <v>United States, California, Los Angeles, Oak St, 46, 20745</v>
      </c>
      <c r="I70" t="str">
        <f ca="1"/>
        <v/>
      </c>
      <c r="J70" t="str">
        <f ca="1"/>
        <v>4422892878</v>
      </c>
      <c r="AQ70" t="s">
        <v>524</v>
      </c>
    </row>
    <row r="71" spans="2:43" x14ac:dyDescent="0.2">
      <c r="B71">
        <v>70</v>
      </c>
      <c r="C71" t="str">
        <f ca="1"/>
        <v>California</v>
      </c>
      <c r="D71" t="str">
        <f ca="1"/>
        <v>Riverside</v>
      </c>
      <c r="E71" t="str">
        <f ca="1"/>
        <v>Lakeview Dr</v>
      </c>
      <c r="F71">
        <f ca="1"/>
        <v>131</v>
      </c>
      <c r="G71" t="str">
        <f ca="1"/>
        <v>65245</v>
      </c>
      <c r="H71" t="str">
        <f ca="1"/>
        <v>United States, California, Riverside, Lakeview Dr, 131, 65245</v>
      </c>
      <c r="I71" t="str">
        <f ca="1"/>
        <v/>
      </c>
      <c r="J71" t="str">
        <f ca="1"/>
        <v>8057083477</v>
      </c>
      <c r="AQ71" t="s">
        <v>525</v>
      </c>
    </row>
    <row r="72" spans="2:43" x14ac:dyDescent="0.2">
      <c r="B72">
        <v>71</v>
      </c>
      <c r="C72" t="str">
        <f ca="1"/>
        <v>Minnesota</v>
      </c>
      <c r="D72" t="str">
        <f ca="1"/>
        <v>Brooklyn Park</v>
      </c>
      <c r="E72" t="str">
        <f ca="1"/>
        <v>Highland Ave</v>
      </c>
      <c r="F72">
        <f ca="1"/>
        <v>100</v>
      </c>
      <c r="G72" t="str">
        <f ca="1"/>
        <v>64633</v>
      </c>
      <c r="H72" t="str">
        <f ca="1"/>
        <v>United States, Minnesota, Brooklyn Park, Highland Ave, 100, 64633</v>
      </c>
      <c r="I72" t="str">
        <f ca="1"/>
        <v/>
      </c>
      <c r="J72" t="str">
        <f ca="1"/>
        <v>6518157770</v>
      </c>
      <c r="AQ72" t="s">
        <v>526</v>
      </c>
    </row>
    <row r="73" spans="2:43" x14ac:dyDescent="0.2">
      <c r="B73">
        <v>72</v>
      </c>
      <c r="C73" t="str">
        <f ca="1"/>
        <v>Indiana</v>
      </c>
      <c r="D73" t="str">
        <f ca="1"/>
        <v>Fishers</v>
      </c>
      <c r="E73" t="str">
        <f ca="1"/>
        <v>School St</v>
      </c>
      <c r="F73">
        <f ca="1"/>
        <v>114</v>
      </c>
      <c r="G73" t="str">
        <f ca="1"/>
        <v>26270</v>
      </c>
      <c r="H73" t="str">
        <f ca="1"/>
        <v>United States, Indiana, Fishers, School St, 114, 26270</v>
      </c>
      <c r="I73" t="str">
        <f ca="1"/>
        <v>OrchardOrigin Outfitters</v>
      </c>
      <c r="J73" t="str">
        <f ca="1"/>
        <v>7655818619</v>
      </c>
      <c r="AQ73" t="s">
        <v>527</v>
      </c>
    </row>
    <row r="74" spans="2:43" x14ac:dyDescent="0.2">
      <c r="B74">
        <v>73</v>
      </c>
      <c r="C74" t="str">
        <f ca="1"/>
        <v>Nevada</v>
      </c>
      <c r="D74" t="str">
        <f ca="1"/>
        <v>Sun Valley</v>
      </c>
      <c r="E74" t="str">
        <f ca="1"/>
        <v>Elm St</v>
      </c>
      <c r="F74">
        <f ca="1"/>
        <v>24</v>
      </c>
      <c r="G74" t="str">
        <f ca="1"/>
        <v>90548</v>
      </c>
      <c r="H74" t="str">
        <f ca="1"/>
        <v>United States, Nevada, Sun Valley, Elm St, 24, 90548</v>
      </c>
      <c r="I74" t="str">
        <f ca="1"/>
        <v>NectarNetworks Company</v>
      </c>
      <c r="J74" t="str">
        <f ca="1"/>
        <v>7257519822</v>
      </c>
      <c r="AQ74" t="s">
        <v>528</v>
      </c>
    </row>
    <row r="75" spans="2:43" x14ac:dyDescent="0.2">
      <c r="B75">
        <v>74</v>
      </c>
      <c r="C75" t="str">
        <f ca="1"/>
        <v>Delaware</v>
      </c>
      <c r="D75" t="str">
        <f ca="1"/>
        <v>Wilmington</v>
      </c>
      <c r="E75" t="str">
        <f ca="1"/>
        <v>3rd St</v>
      </c>
      <c r="F75">
        <f ca="1"/>
        <v>13</v>
      </c>
      <c r="G75" t="str">
        <f ca="1"/>
        <v>72236</v>
      </c>
      <c r="H75" t="str">
        <f ca="1"/>
        <v>United States, Delaware, Wilmington, 3rd St, 13, 72236</v>
      </c>
      <c r="I75" t="str">
        <f ca="1"/>
        <v>RootedRealms Co.</v>
      </c>
      <c r="J75" t="str">
        <f ca="1"/>
        <v>3025785773</v>
      </c>
    </row>
    <row r="76" spans="2:43" x14ac:dyDescent="0.2">
      <c r="B76">
        <v>75</v>
      </c>
      <c r="C76" t="str">
        <f ca="1"/>
        <v>Maryland</v>
      </c>
      <c r="D76" t="str">
        <f ca="1"/>
        <v>Baltimore</v>
      </c>
      <c r="E76" t="str">
        <f ca="1"/>
        <v>Willow St</v>
      </c>
      <c r="F76">
        <f ca="1"/>
        <v>37</v>
      </c>
      <c r="G76" t="str">
        <f ca="1"/>
        <v>86555</v>
      </c>
      <c r="H76" t="str">
        <f ca="1"/>
        <v>United States, Maryland, Baltimore, Willow St, 37, 86555</v>
      </c>
      <c r="I76" t="str">
        <f ca="1"/>
        <v/>
      </c>
      <c r="J76" t="str">
        <f ca="1"/>
        <v>2401024247</v>
      </c>
    </row>
    <row r="77" spans="2:43" x14ac:dyDescent="0.2">
      <c r="B77">
        <v>76</v>
      </c>
      <c r="C77" t="str">
        <f ca="1"/>
        <v>Kansas</v>
      </c>
      <c r="D77" t="str">
        <f ca="1"/>
        <v>Wichita</v>
      </c>
      <c r="E77" t="str">
        <f ca="1"/>
        <v>Locust St</v>
      </c>
      <c r="F77">
        <f ca="1"/>
        <v>121</v>
      </c>
      <c r="G77" t="str">
        <f ca="1"/>
        <v>88145</v>
      </c>
      <c r="H77" t="str">
        <f ca="1"/>
        <v>United States, Kansas, Wichita, Locust St, 121, 88145</v>
      </c>
      <c r="I77" t="str">
        <f ca="1"/>
        <v>BloomWorks Landscaping</v>
      </c>
      <c r="J77" t="str">
        <f ca="1"/>
        <v>9137182087</v>
      </c>
    </row>
    <row r="78" spans="2:43" x14ac:dyDescent="0.2">
      <c r="B78">
        <v>77</v>
      </c>
      <c r="C78" t="str">
        <f ca="1"/>
        <v>Mississippi</v>
      </c>
      <c r="D78" t="str">
        <f ca="1"/>
        <v>Tupelo</v>
      </c>
      <c r="E78" t="str">
        <f ca="1"/>
        <v>3rd St</v>
      </c>
      <c r="F78">
        <f ca="1"/>
        <v>85</v>
      </c>
      <c r="G78" t="str">
        <f ca="1"/>
        <v>74195</v>
      </c>
      <c r="H78" t="str">
        <f ca="1"/>
        <v>United States, Mississippi, Tupelo, 3rd St, 85, 74195</v>
      </c>
      <c r="I78" t="str">
        <f ca="1"/>
        <v/>
      </c>
      <c r="J78" t="str">
        <f ca="1"/>
        <v>2281618537</v>
      </c>
    </row>
    <row r="79" spans="2:43" x14ac:dyDescent="0.2">
      <c r="B79">
        <v>78</v>
      </c>
      <c r="C79" t="str">
        <f ca="1"/>
        <v>Mississippi</v>
      </c>
      <c r="D79" t="str">
        <f ca="1"/>
        <v>Meridian</v>
      </c>
      <c r="E79" t="str">
        <f ca="1"/>
        <v>Main St</v>
      </c>
      <c r="F79">
        <f ca="1"/>
        <v>42</v>
      </c>
      <c r="G79" t="str">
        <f ca="1"/>
        <v>19036</v>
      </c>
      <c r="H79" t="str">
        <f ca="1"/>
        <v>United States, Mississippi, Meridian, Main St, 42, 19036</v>
      </c>
      <c r="I79" t="str">
        <f ca="1"/>
        <v/>
      </c>
      <c r="J79" t="str">
        <f ca="1"/>
        <v>6016463242</v>
      </c>
    </row>
    <row r="80" spans="2:43" x14ac:dyDescent="0.2">
      <c r="B80">
        <v>79</v>
      </c>
      <c r="C80" t="str">
        <f ca="1"/>
        <v>Mississippi</v>
      </c>
      <c r="D80" t="str">
        <f ca="1"/>
        <v>Tupelo</v>
      </c>
      <c r="E80" t="str">
        <f ca="1"/>
        <v>Maple St</v>
      </c>
      <c r="F80">
        <f ca="1"/>
        <v>57</v>
      </c>
      <c r="G80" t="str">
        <f ca="1"/>
        <v>25847</v>
      </c>
      <c r="H80" t="str">
        <f ca="1"/>
        <v>United States, Mississippi, Tupelo, Maple St, 57, 25847</v>
      </c>
      <c r="I80" t="str">
        <f ca="1"/>
        <v>TerraTrove Traders</v>
      </c>
      <c r="J80" t="str">
        <f ca="1"/>
        <v>6621234148</v>
      </c>
    </row>
    <row r="81" spans="2:10" x14ac:dyDescent="0.2">
      <c r="B81">
        <v>80</v>
      </c>
      <c r="C81" t="str">
        <f ca="1"/>
        <v>Arizona</v>
      </c>
      <c r="D81" t="str">
        <f ca="1"/>
        <v>Glendale</v>
      </c>
      <c r="E81" t="str">
        <f ca="1"/>
        <v>Jackson St</v>
      </c>
      <c r="F81">
        <f ca="1"/>
        <v>54</v>
      </c>
      <c r="G81" t="str">
        <f ca="1"/>
        <v>65259</v>
      </c>
      <c r="H81" t="str">
        <f ca="1"/>
        <v>United States, Arizona, Glendale, Jackson St, 54, 65259</v>
      </c>
      <c r="I81" t="str">
        <f ca="1"/>
        <v/>
      </c>
      <c r="J81" t="str">
        <f ca="1"/>
        <v>4806291023</v>
      </c>
    </row>
    <row r="82" spans="2:10" x14ac:dyDescent="0.2">
      <c r="B82">
        <v>81</v>
      </c>
      <c r="C82" t="str">
        <f ca="1"/>
        <v>Missouri</v>
      </c>
      <c r="D82" t="str">
        <f ca="1"/>
        <v>Independence</v>
      </c>
      <c r="E82" t="str">
        <f ca="1"/>
        <v>East St</v>
      </c>
      <c r="F82">
        <f ca="1"/>
        <v>97</v>
      </c>
      <c r="G82" t="str">
        <f ca="1"/>
        <v>90216</v>
      </c>
      <c r="H82" t="str">
        <f ca="1"/>
        <v>United States, Missouri, Independence, East St, 97, 90216</v>
      </c>
      <c r="I82" t="str">
        <f ca="1"/>
        <v/>
      </c>
      <c r="J82" t="str">
        <f ca="1"/>
        <v>4174761682</v>
      </c>
    </row>
    <row r="83" spans="2:10" x14ac:dyDescent="0.2">
      <c r="B83">
        <v>82</v>
      </c>
      <c r="C83" t="str">
        <f ca="1"/>
        <v>Indiana</v>
      </c>
      <c r="D83" t="str">
        <f ca="1"/>
        <v>Kokomo</v>
      </c>
      <c r="E83" t="str">
        <f ca="1"/>
        <v>Spruce St</v>
      </c>
      <c r="F83">
        <f ca="1"/>
        <v>10</v>
      </c>
      <c r="G83" t="str">
        <f ca="1"/>
        <v>43519</v>
      </c>
      <c r="H83" t="str">
        <f ca="1"/>
        <v>United States, Indiana, Kokomo, Spruce St, 10, 43519</v>
      </c>
      <c r="I83" t="str">
        <f ca="1"/>
        <v>BudBounty Business</v>
      </c>
      <c r="J83" t="str">
        <f ca="1"/>
        <v>8123075930</v>
      </c>
    </row>
    <row r="84" spans="2:10" x14ac:dyDescent="0.2">
      <c r="B84">
        <v>83</v>
      </c>
      <c r="C84" t="str">
        <f ca="1"/>
        <v>Missouri</v>
      </c>
      <c r="D84" t="str">
        <f ca="1"/>
        <v>St. Charles</v>
      </c>
      <c r="E84" t="str">
        <f ca="1"/>
        <v>E Main St</v>
      </c>
      <c r="F84">
        <f ca="1"/>
        <v>135</v>
      </c>
      <c r="G84" t="str">
        <f ca="1"/>
        <v>84997</v>
      </c>
      <c r="H84" t="str">
        <f ca="1"/>
        <v>United States, Missouri, St. Charles, E Main St, 135, 84997</v>
      </c>
      <c r="I84" t="str">
        <f ca="1"/>
        <v/>
      </c>
      <c r="J84" t="str">
        <f ca="1"/>
        <v>4170887125</v>
      </c>
    </row>
    <row r="85" spans="2:10" x14ac:dyDescent="0.2">
      <c r="B85">
        <v>84</v>
      </c>
      <c r="C85" t="str">
        <f ca="1"/>
        <v>Connecticut</v>
      </c>
      <c r="D85" t="str">
        <f ca="1"/>
        <v>Danbury</v>
      </c>
      <c r="E85" t="str">
        <f ca="1"/>
        <v>1st Ave</v>
      </c>
      <c r="F85">
        <f ca="1"/>
        <v>132</v>
      </c>
      <c r="G85" t="str">
        <f ca="1"/>
        <v>65095</v>
      </c>
      <c r="H85" t="str">
        <f ca="1"/>
        <v>United States, Connecticut, Danbury, 1st Ave, 132, 65095</v>
      </c>
      <c r="I85" t="str">
        <f ca="1"/>
        <v/>
      </c>
      <c r="J85" t="str">
        <f ca="1"/>
        <v>4758001053</v>
      </c>
    </row>
    <row r="86" spans="2:10" x14ac:dyDescent="0.2">
      <c r="B86">
        <v>85</v>
      </c>
      <c r="C86" t="str">
        <f ca="1"/>
        <v>Georgia</v>
      </c>
      <c r="D86" t="str">
        <f ca="1"/>
        <v>Savannah</v>
      </c>
      <c r="E86" t="str">
        <f ca="1"/>
        <v>Shady Ln</v>
      </c>
      <c r="F86">
        <f ca="1"/>
        <v>104</v>
      </c>
      <c r="G86" t="str">
        <f ca="1"/>
        <v>43363</v>
      </c>
      <c r="H86" t="str">
        <f ca="1"/>
        <v>United States, Georgia, Savannah, Shady Ln, 104, 43363</v>
      </c>
      <c r="I86" t="str">
        <f ca="1"/>
        <v>CanopyCrafters Market</v>
      </c>
      <c r="J86" t="str">
        <f ca="1"/>
        <v>2291186477</v>
      </c>
    </row>
    <row r="87" spans="2:10" x14ac:dyDescent="0.2">
      <c r="B87">
        <v>86</v>
      </c>
      <c r="C87" t="str">
        <f ca="1"/>
        <v>Louisiana</v>
      </c>
      <c r="D87" t="str">
        <f ca="1"/>
        <v>Monroe</v>
      </c>
      <c r="E87" t="str">
        <f ca="1"/>
        <v>Main St</v>
      </c>
      <c r="F87">
        <f ca="1"/>
        <v>13</v>
      </c>
      <c r="G87" t="str">
        <f ca="1"/>
        <v>02470</v>
      </c>
      <c r="H87" t="str">
        <f ca="1"/>
        <v>United States, Louisiana, Monroe, Main St, 13, 02470</v>
      </c>
      <c r="I87" t="str">
        <f ca="1"/>
        <v/>
      </c>
      <c r="J87" t="str">
        <f ca="1"/>
        <v>3189477753</v>
      </c>
    </row>
    <row r="88" spans="2:10" x14ac:dyDescent="0.2">
      <c r="B88">
        <v>87</v>
      </c>
      <c r="C88" t="str">
        <f ca="1"/>
        <v>Delaware</v>
      </c>
      <c r="D88" t="str">
        <f ca="1"/>
        <v>Glasgow</v>
      </c>
      <c r="E88" t="str">
        <f ca="1"/>
        <v>Church St</v>
      </c>
      <c r="F88">
        <f ca="1"/>
        <v>115</v>
      </c>
      <c r="G88" t="str">
        <f ca="1"/>
        <v>04320</v>
      </c>
      <c r="H88" t="str">
        <f ca="1"/>
        <v>United States, Delaware, Glasgow, Church St, 115, 04320</v>
      </c>
      <c r="I88" t="str">
        <f ca="1"/>
        <v>RootedRealms Co.</v>
      </c>
      <c r="J88" t="str">
        <f ca="1"/>
        <v>3026497517</v>
      </c>
    </row>
    <row r="89" spans="2:10" x14ac:dyDescent="0.2">
      <c r="B89">
        <v>88</v>
      </c>
      <c r="C89" t="str">
        <f ca="1"/>
        <v>Illinois</v>
      </c>
      <c r="D89" t="str">
        <f ca="1"/>
        <v>Joliet</v>
      </c>
      <c r="E89" t="str">
        <f ca="1"/>
        <v>6th St</v>
      </c>
      <c r="F89">
        <f ca="1"/>
        <v>24</v>
      </c>
      <c r="G89" t="str">
        <f ca="1"/>
        <v>99068</v>
      </c>
      <c r="H89" t="str">
        <f ca="1"/>
        <v>United States, Illinois, Joliet, 6th St, 24, 99068</v>
      </c>
      <c r="I89" t="str">
        <f ca="1"/>
        <v/>
      </c>
      <c r="J89" t="str">
        <f ca="1"/>
        <v>8476304318</v>
      </c>
    </row>
    <row r="90" spans="2:10" x14ac:dyDescent="0.2">
      <c r="B90">
        <v>89</v>
      </c>
      <c r="C90" t="str">
        <f ca="1"/>
        <v>Arkansas</v>
      </c>
      <c r="D90" t="str">
        <f ca="1"/>
        <v>Little Rock</v>
      </c>
      <c r="E90" t="str">
        <f ca="1"/>
        <v>High St</v>
      </c>
      <c r="F90">
        <f ca="1"/>
        <v>64</v>
      </c>
      <c r="G90" t="str">
        <f ca="1"/>
        <v>64133</v>
      </c>
      <c r="H90" t="str">
        <f ca="1"/>
        <v>United States, Arkansas, Little Rock, High St, 64, 64133</v>
      </c>
      <c r="I90" t="str">
        <f ca="1"/>
        <v/>
      </c>
      <c r="J90" t="str">
        <f ca="1"/>
        <v>5016049725</v>
      </c>
    </row>
    <row r="91" spans="2:10" x14ac:dyDescent="0.2">
      <c r="B91">
        <v>90</v>
      </c>
      <c r="C91" t="str">
        <f ca="1"/>
        <v>Illinois</v>
      </c>
      <c r="D91" t="str">
        <f ca="1"/>
        <v>Champaign</v>
      </c>
      <c r="E91" t="str">
        <f ca="1"/>
        <v>6th St</v>
      </c>
      <c r="F91">
        <f ca="1"/>
        <v>109</v>
      </c>
      <c r="G91" t="str">
        <f ca="1"/>
        <v>64132</v>
      </c>
      <c r="H91" t="str">
        <f ca="1"/>
        <v>United States, Illinois, Champaign, 6th St, 109, 64132</v>
      </c>
      <c r="I91" t="str">
        <f ca="1"/>
        <v>EdenEcho Developers</v>
      </c>
      <c r="J91" t="str">
        <f ca="1"/>
        <v>2244753894</v>
      </c>
    </row>
    <row r="92" spans="2:10" x14ac:dyDescent="0.2">
      <c r="B92">
        <v>91</v>
      </c>
      <c r="C92" t="str">
        <f ca="1"/>
        <v>Maine</v>
      </c>
      <c r="D92" t="str">
        <f ca="1"/>
        <v>Waterville</v>
      </c>
      <c r="E92" t="str">
        <f ca="1"/>
        <v>Walnut St</v>
      </c>
      <c r="F92">
        <f ca="1"/>
        <v>34</v>
      </c>
      <c r="G92" t="str">
        <f ca="1"/>
        <v>45372</v>
      </c>
      <c r="H92" t="str">
        <f ca="1"/>
        <v>United States, Maine, Waterville, Walnut St, 34, 45372</v>
      </c>
      <c r="I92" t="str">
        <f ca="1"/>
        <v/>
      </c>
      <c r="J92" t="str">
        <f ca="1"/>
        <v>2073856481</v>
      </c>
    </row>
    <row r="93" spans="2:10" x14ac:dyDescent="0.2">
      <c r="B93">
        <v>92</v>
      </c>
      <c r="C93" t="str">
        <f ca="1"/>
        <v>Minnesota</v>
      </c>
      <c r="D93" t="str">
        <f ca="1"/>
        <v>Woodbury</v>
      </c>
      <c r="E93" t="str">
        <f ca="1"/>
        <v>Ridge Rd</v>
      </c>
      <c r="F93">
        <f ca="1"/>
        <v>118</v>
      </c>
      <c r="G93" t="str">
        <f ca="1"/>
        <v>63329</v>
      </c>
      <c r="H93" t="str">
        <f ca="1"/>
        <v>United States, Minnesota, Woodbury, Ridge Rd, 118, 63329</v>
      </c>
      <c r="I93" t="str">
        <f ca="1"/>
        <v/>
      </c>
      <c r="J93" t="str">
        <f ca="1"/>
        <v>6511847843</v>
      </c>
    </row>
    <row r="94" spans="2:10" x14ac:dyDescent="0.2">
      <c r="B94">
        <v>93</v>
      </c>
      <c r="C94" t="str">
        <f ca="1"/>
        <v>Delaware</v>
      </c>
      <c r="D94" t="str">
        <f ca="1"/>
        <v>Brookside</v>
      </c>
      <c r="E94" t="str">
        <f ca="1"/>
        <v>Airport Rd</v>
      </c>
      <c r="F94">
        <f ca="1"/>
        <v>31</v>
      </c>
      <c r="G94" t="str">
        <f ca="1"/>
        <v>84098</v>
      </c>
      <c r="H94" t="str">
        <f ca="1"/>
        <v>United States, Delaware, Brookside, Airport Rd, 31, 84098</v>
      </c>
      <c r="I94" t="str">
        <f ca="1"/>
        <v>ArborArchitects Ltd.</v>
      </c>
      <c r="J94" t="str">
        <f ca="1"/>
        <v>3021546527</v>
      </c>
    </row>
    <row r="95" spans="2:10" x14ac:dyDescent="0.2">
      <c r="B95">
        <v>94</v>
      </c>
      <c r="C95" t="str">
        <f ca="1"/>
        <v>Indiana</v>
      </c>
      <c r="D95" t="str">
        <f ca="1"/>
        <v>South Bend</v>
      </c>
      <c r="E95" t="str">
        <f ca="1"/>
        <v>Shady Ln</v>
      </c>
      <c r="F95">
        <f ca="1"/>
        <v>28</v>
      </c>
      <c r="G95" t="str">
        <f ca="1"/>
        <v>10996</v>
      </c>
      <c r="H95" t="str">
        <f ca="1"/>
        <v>United States, Indiana, South Bend, Shady Ln, 28, 10996</v>
      </c>
      <c r="I95" t="str">
        <f ca="1"/>
        <v/>
      </c>
      <c r="J95" t="str">
        <f ca="1"/>
        <v>9306054965</v>
      </c>
    </row>
    <row r="96" spans="2:10" x14ac:dyDescent="0.2">
      <c r="B96">
        <v>95</v>
      </c>
      <c r="C96" t="str">
        <f ca="1"/>
        <v>Delaware</v>
      </c>
      <c r="D96" t="str">
        <f ca="1"/>
        <v>Smyrna</v>
      </c>
      <c r="E96" t="str">
        <f ca="1"/>
        <v>Sunset Dr</v>
      </c>
      <c r="F96">
        <f ca="1"/>
        <v>50</v>
      </c>
      <c r="G96" t="str">
        <f ca="1"/>
        <v>22298</v>
      </c>
      <c r="H96" t="str">
        <f ca="1"/>
        <v>United States, Delaware, Smyrna, Sunset Dr, 50, 22298</v>
      </c>
      <c r="I96" t="str">
        <f ca="1"/>
        <v>RootedRealms Co.</v>
      </c>
      <c r="J96" t="str">
        <f ca="1"/>
        <v>3028776456</v>
      </c>
    </row>
    <row r="97" spans="2:10" x14ac:dyDescent="0.2">
      <c r="B97">
        <v>96</v>
      </c>
      <c r="C97" t="str">
        <f ca="1"/>
        <v>Idaho</v>
      </c>
      <c r="D97" t="str">
        <f ca="1"/>
        <v>Ammon</v>
      </c>
      <c r="E97" t="str">
        <f ca="1"/>
        <v>4th Ave</v>
      </c>
      <c r="F97">
        <f ca="1"/>
        <v>72</v>
      </c>
      <c r="G97" t="str">
        <f ca="1"/>
        <v>53795</v>
      </c>
      <c r="H97" t="str">
        <f ca="1"/>
        <v>United States, Idaho, Ammon, 4th Ave, 72, 53795</v>
      </c>
      <c r="I97" t="str">
        <f ca="1"/>
        <v>SproutSphere Innovations</v>
      </c>
      <c r="J97" t="str">
        <f ca="1"/>
        <v>2082310324</v>
      </c>
    </row>
    <row r="98" spans="2:10" x14ac:dyDescent="0.2">
      <c r="B98">
        <v>97</v>
      </c>
      <c r="C98" t="str">
        <f ca="1"/>
        <v>Maryland</v>
      </c>
      <c r="D98" t="str">
        <f ca="1"/>
        <v>Hagerstown</v>
      </c>
      <c r="E98" t="str">
        <f ca="1"/>
        <v>South St</v>
      </c>
      <c r="F98">
        <f ca="1"/>
        <v>58</v>
      </c>
      <c r="G98" t="str">
        <f ca="1"/>
        <v>59506</v>
      </c>
      <c r="H98" t="str">
        <f ca="1"/>
        <v>United States, Maryland, Hagerstown, South St, 58, 59506</v>
      </c>
      <c r="I98" t="str">
        <f ca="1"/>
        <v/>
      </c>
      <c r="J98" t="str">
        <f ca="1"/>
        <v>4437922693</v>
      </c>
    </row>
    <row r="99" spans="2:10" x14ac:dyDescent="0.2">
      <c r="B99">
        <v>98</v>
      </c>
      <c r="C99" t="str">
        <f ca="1"/>
        <v>Connecticut</v>
      </c>
      <c r="D99" t="str">
        <f ca="1"/>
        <v>Norwalk</v>
      </c>
      <c r="E99" t="str">
        <f ca="1"/>
        <v>Meadow Ln</v>
      </c>
      <c r="F99">
        <f ca="1"/>
        <v>66</v>
      </c>
      <c r="G99" t="str">
        <f ca="1"/>
        <v>38204</v>
      </c>
      <c r="H99" t="str">
        <f ca="1"/>
        <v>United States, Connecticut, Norwalk, Meadow Ln, 66, 38204</v>
      </c>
      <c r="I99" t="str">
        <f ca="1"/>
        <v/>
      </c>
      <c r="J99" t="str">
        <f ca="1"/>
        <v>2032738204</v>
      </c>
    </row>
    <row r="100" spans="2:10" x14ac:dyDescent="0.2">
      <c r="B100">
        <v>99</v>
      </c>
      <c r="C100" t="str">
        <f ca="1"/>
        <v>Missouri</v>
      </c>
      <c r="D100" t="str">
        <f ca="1"/>
        <v>Blue Springs</v>
      </c>
      <c r="E100" t="str">
        <f ca="1"/>
        <v>2nd Ave</v>
      </c>
      <c r="F100">
        <f ca="1"/>
        <v>117</v>
      </c>
      <c r="G100" t="str">
        <f ca="1"/>
        <v>51750</v>
      </c>
      <c r="H100" t="str">
        <f ca="1"/>
        <v>United States, Missouri, Blue Springs, 2nd Ave, 117, 51750</v>
      </c>
      <c r="I100" t="str">
        <f ca="1"/>
        <v/>
      </c>
      <c r="J100" t="str">
        <f ca="1"/>
        <v>3144937319</v>
      </c>
    </row>
    <row r="101" spans="2:10" x14ac:dyDescent="0.2">
      <c r="B101">
        <v>100</v>
      </c>
      <c r="C101" t="str">
        <f ca="1"/>
        <v>Idaho</v>
      </c>
      <c r="D101" t="str">
        <f ca="1"/>
        <v>Meridian</v>
      </c>
      <c r="E101" t="str">
        <f ca="1"/>
        <v>Water St</v>
      </c>
      <c r="F101">
        <f ca="1"/>
        <v>133</v>
      </c>
      <c r="G101" t="str">
        <f ca="1"/>
        <v>28298</v>
      </c>
      <c r="H101" t="str">
        <f ca="1"/>
        <v>United States, Idaho, Meridian, Water St, 133, 28298</v>
      </c>
      <c r="I101" t="str">
        <f ca="1"/>
        <v/>
      </c>
      <c r="J101" t="str">
        <f ca="1"/>
        <v>2088629911</v>
      </c>
    </row>
    <row r="102" spans="2:10" x14ac:dyDescent="0.2">
      <c r="B102">
        <v>101</v>
      </c>
      <c r="C102" t="str">
        <f ca="1"/>
        <v>Illinois</v>
      </c>
      <c r="D102" t="str">
        <f ca="1"/>
        <v>Chicago</v>
      </c>
      <c r="E102" t="str">
        <f ca="1"/>
        <v>Meadow Ln</v>
      </c>
      <c r="F102">
        <f ca="1"/>
        <v>127</v>
      </c>
      <c r="G102" t="str">
        <f ca="1"/>
        <v>40911</v>
      </c>
      <c r="H102" t="str">
        <f ca="1"/>
        <v>United States, Illinois, Chicago, Meadow Ln, 127, 40911</v>
      </c>
      <c r="I102" t="str">
        <f ca="1"/>
        <v/>
      </c>
      <c r="J102" t="str">
        <f ca="1"/>
        <v>3314715184</v>
      </c>
    </row>
    <row r="103" spans="2:10" x14ac:dyDescent="0.2">
      <c r="B103">
        <v>102</v>
      </c>
      <c r="C103" t="str">
        <f ca="1"/>
        <v>Alaska</v>
      </c>
      <c r="D103" t="str">
        <f ca="1"/>
        <v>Wasilla</v>
      </c>
      <c r="E103" t="str">
        <f ca="1"/>
        <v>W Main St</v>
      </c>
      <c r="F103">
        <f ca="1"/>
        <v>76</v>
      </c>
      <c r="G103" t="str">
        <f ca="1"/>
        <v>69253</v>
      </c>
      <c r="H103" t="str">
        <f ca="1"/>
        <v>United States, Alaska, Wasilla, W Main St, 76, 69253</v>
      </c>
      <c r="I103" t="str">
        <f ca="1"/>
        <v>EcoGrove Developments</v>
      </c>
      <c r="J103" t="str">
        <f ca="1"/>
        <v>9079731181</v>
      </c>
    </row>
    <row r="104" spans="2:10" x14ac:dyDescent="0.2">
      <c r="B104">
        <v>103</v>
      </c>
      <c r="C104" t="str">
        <f ca="1"/>
        <v>Missouri</v>
      </c>
      <c r="D104" t="str">
        <f ca="1"/>
        <v>Joplin</v>
      </c>
      <c r="E104" t="str">
        <f ca="1"/>
        <v>2nd Ave</v>
      </c>
      <c r="F104">
        <f ca="1"/>
        <v>15</v>
      </c>
      <c r="G104" t="str">
        <f ca="1"/>
        <v>84887</v>
      </c>
      <c r="H104" t="str">
        <f ca="1"/>
        <v>United States, Missouri, Joplin, 2nd Ave, 15, 84887</v>
      </c>
      <c r="I104" t="str">
        <f ca="1"/>
        <v/>
      </c>
      <c r="J104" t="str">
        <f ca="1"/>
        <v>3140400022</v>
      </c>
    </row>
    <row r="105" spans="2:10" x14ac:dyDescent="0.2">
      <c r="B105">
        <v>104</v>
      </c>
      <c r="C105" t="str">
        <f ca="1"/>
        <v>Hawaii</v>
      </c>
      <c r="D105" t="str">
        <f ca="1"/>
        <v>Kihei</v>
      </c>
      <c r="E105" t="str">
        <f ca="1"/>
        <v>Ash St</v>
      </c>
      <c r="F105">
        <f ca="1"/>
        <v>13</v>
      </c>
      <c r="G105" t="str">
        <f ca="1"/>
        <v>11904</v>
      </c>
      <c r="H105" t="str">
        <f ca="1"/>
        <v>United States, Hawaii, Kihei, Ash St, 13, 11904</v>
      </c>
      <c r="I105" t="str">
        <f ca="1"/>
        <v/>
      </c>
      <c r="J105" t="str">
        <f ca="1"/>
        <v>8086733213</v>
      </c>
    </row>
    <row r="106" spans="2:10" x14ac:dyDescent="0.2">
      <c r="B106">
        <v>105</v>
      </c>
      <c r="C106" t="str">
        <f ca="1"/>
        <v>Mississippi</v>
      </c>
      <c r="D106" t="str">
        <f ca="1"/>
        <v>Clinton</v>
      </c>
      <c r="E106" t="str">
        <f ca="1"/>
        <v>4th St</v>
      </c>
      <c r="F106">
        <f ca="1"/>
        <v>75</v>
      </c>
      <c r="G106" t="str">
        <f ca="1"/>
        <v>99246</v>
      </c>
      <c r="H106" t="str">
        <f ca="1"/>
        <v>United States, Mississippi, Clinton, 4th St, 75, 99246</v>
      </c>
      <c r="I106" t="str">
        <f ca="1"/>
        <v/>
      </c>
      <c r="J106" t="str">
        <f ca="1"/>
        <v>6628403161</v>
      </c>
    </row>
    <row r="107" spans="2:10" x14ac:dyDescent="0.2">
      <c r="B107">
        <v>106</v>
      </c>
      <c r="C107" t="str">
        <f ca="1"/>
        <v>Hawaii</v>
      </c>
      <c r="D107" t="str">
        <f ca="1"/>
        <v>Kahului</v>
      </c>
      <c r="E107" t="str">
        <f ca="1"/>
        <v>Cedar St</v>
      </c>
      <c r="F107">
        <f ca="1"/>
        <v>12</v>
      </c>
      <c r="G107" t="str">
        <f ca="1"/>
        <v>18416</v>
      </c>
      <c r="H107" t="str">
        <f ca="1"/>
        <v>United States, Hawaii, Kahului, Cedar St, 12, 18416</v>
      </c>
      <c r="I107" t="str">
        <f ca="1"/>
        <v/>
      </c>
      <c r="J107" t="str">
        <f ca="1"/>
        <v>8082306159</v>
      </c>
    </row>
    <row r="108" spans="2:10" x14ac:dyDescent="0.2">
      <c r="B108">
        <v>107</v>
      </c>
      <c r="C108" t="str">
        <f ca="1"/>
        <v>Connecticut</v>
      </c>
      <c r="D108" t="str">
        <f ca="1"/>
        <v>Stamford</v>
      </c>
      <c r="E108" t="str">
        <f ca="1"/>
        <v>Meadow Ln</v>
      </c>
      <c r="F108">
        <f ca="1"/>
        <v>69</v>
      </c>
      <c r="G108" t="str">
        <f ca="1"/>
        <v>28556</v>
      </c>
      <c r="H108" t="str">
        <f ca="1"/>
        <v>United States, Connecticut, Stamford, Meadow Ln, 69, 28556</v>
      </c>
      <c r="I108" t="str">
        <f ca="1"/>
        <v/>
      </c>
      <c r="J108" t="str">
        <f ca="1"/>
        <v>9594582622</v>
      </c>
    </row>
    <row r="109" spans="2:10" x14ac:dyDescent="0.2">
      <c r="B109">
        <v>108</v>
      </c>
      <c r="C109" t="str">
        <f ca="1"/>
        <v>New Hampshire</v>
      </c>
      <c r="D109" t="str">
        <f ca="1"/>
        <v>Londonderry</v>
      </c>
      <c r="E109" t="str">
        <f ca="1"/>
        <v>Oak St</v>
      </c>
      <c r="F109">
        <f ca="1"/>
        <v>2</v>
      </c>
      <c r="G109" t="str">
        <f ca="1"/>
        <v>44263</v>
      </c>
      <c r="H109" t="str">
        <f ca="1"/>
        <v>United States, New Hampshire, Londonderry, Oak St, 2, 44263</v>
      </c>
      <c r="I109" t="str">
        <f ca="1"/>
        <v/>
      </c>
      <c r="J109" t="str">
        <f ca="1"/>
        <v>6035413159</v>
      </c>
    </row>
    <row r="110" spans="2:10" x14ac:dyDescent="0.2">
      <c r="B110">
        <v>109</v>
      </c>
      <c r="C110" t="str">
        <f ca="1"/>
        <v>California</v>
      </c>
      <c r="D110" t="str">
        <f ca="1"/>
        <v>Anaheim</v>
      </c>
      <c r="E110" t="str">
        <f ca="1"/>
        <v>Ridge Rd</v>
      </c>
      <c r="F110">
        <f ca="1"/>
        <v>66</v>
      </c>
      <c r="G110" t="str">
        <f ca="1"/>
        <v>46936</v>
      </c>
      <c r="H110" t="str">
        <f ca="1"/>
        <v>United States, California, Anaheim, Ridge Rd, 66, 46936</v>
      </c>
      <c r="I110" t="str">
        <f ca="1"/>
        <v/>
      </c>
      <c r="J110" t="str">
        <f ca="1"/>
        <v>7608941567</v>
      </c>
    </row>
    <row r="111" spans="2:10" x14ac:dyDescent="0.2">
      <c r="B111">
        <v>110</v>
      </c>
      <c r="C111" t="str">
        <f ca="1"/>
        <v>Iowa</v>
      </c>
      <c r="D111" t="str">
        <f ca="1"/>
        <v>Urbandale</v>
      </c>
      <c r="E111" t="str">
        <f ca="1"/>
        <v>Lakeview Dr</v>
      </c>
      <c r="F111">
        <f ca="1"/>
        <v>82</v>
      </c>
      <c r="G111" t="str">
        <f ca="1"/>
        <v>05097</v>
      </c>
      <c r="H111" t="str">
        <f ca="1"/>
        <v>United States, Iowa, Urbandale, Lakeview Dr, 82, 05097</v>
      </c>
      <c r="I111" t="str">
        <f ca="1"/>
        <v/>
      </c>
      <c r="J111" t="str">
        <f ca="1"/>
        <v>6415659286</v>
      </c>
    </row>
    <row r="112" spans="2:10" x14ac:dyDescent="0.2">
      <c r="B112">
        <v>111</v>
      </c>
      <c r="C112" t="str">
        <f ca="1"/>
        <v>Montana</v>
      </c>
      <c r="D112" t="str">
        <f ca="1"/>
        <v>Belgrade</v>
      </c>
      <c r="E112" t="str">
        <f ca="1"/>
        <v>North St</v>
      </c>
      <c r="F112">
        <f ca="1"/>
        <v>71</v>
      </c>
      <c r="G112" t="str">
        <f ca="1"/>
        <v>10317</v>
      </c>
      <c r="H112" t="str">
        <f ca="1"/>
        <v>United States, Montana, Belgrade, North St, 71, 10317</v>
      </c>
      <c r="I112" t="str">
        <f ca="1"/>
        <v/>
      </c>
      <c r="J112" t="str">
        <f ca="1"/>
        <v>4062624078</v>
      </c>
    </row>
    <row r="113" spans="2:10" x14ac:dyDescent="0.2">
      <c r="B113">
        <v>112</v>
      </c>
      <c r="C113" t="str">
        <f ca="1"/>
        <v>Colorado</v>
      </c>
      <c r="D113" t="str">
        <f ca="1"/>
        <v>Denver</v>
      </c>
      <c r="E113" t="str">
        <f ca="1"/>
        <v>County Line Rd</v>
      </c>
      <c r="F113">
        <f ca="1"/>
        <v>121</v>
      </c>
      <c r="G113" t="str">
        <f ca="1"/>
        <v>59396</v>
      </c>
      <c r="H113" t="str">
        <f ca="1"/>
        <v>United States, Colorado, Denver, County Line Rd, 121, 59396</v>
      </c>
      <c r="I113" t="str">
        <f ca="1"/>
        <v>BotanicBuild Designers</v>
      </c>
      <c r="J113" t="str">
        <f ca="1"/>
        <v>7196103544</v>
      </c>
    </row>
    <row r="114" spans="2:10" x14ac:dyDescent="0.2">
      <c r="B114">
        <v>113</v>
      </c>
      <c r="C114" t="str">
        <f ca="1"/>
        <v>Delaware</v>
      </c>
      <c r="D114" t="str">
        <f ca="1"/>
        <v>North Star</v>
      </c>
      <c r="E114" t="str">
        <f ca="1"/>
        <v>5th St</v>
      </c>
      <c r="F114">
        <f ca="1"/>
        <v>101</v>
      </c>
      <c r="G114" t="str">
        <f ca="1"/>
        <v>47043</v>
      </c>
      <c r="H114" t="str">
        <f ca="1"/>
        <v>United States, Delaware, North Star, 5th St, 101, 47043</v>
      </c>
      <c r="I114" t="str">
        <f ca="1"/>
        <v/>
      </c>
      <c r="J114" t="str">
        <f ca="1"/>
        <v>3025713777</v>
      </c>
    </row>
    <row r="115" spans="2:10" x14ac:dyDescent="0.2">
      <c r="B115">
        <v>114</v>
      </c>
      <c r="C115" t="str">
        <f ca="1"/>
        <v>Idaho</v>
      </c>
      <c r="D115" t="str">
        <f ca="1"/>
        <v>Lewiston</v>
      </c>
      <c r="E115" t="str">
        <f ca="1"/>
        <v>3rd St</v>
      </c>
      <c r="F115">
        <f ca="1"/>
        <v>41</v>
      </c>
      <c r="G115" t="str">
        <f ca="1"/>
        <v>19597</v>
      </c>
      <c r="H115" t="str">
        <f ca="1"/>
        <v>United States, Idaho, Lewiston, 3rd St, 41, 19597</v>
      </c>
      <c r="I115" t="str">
        <f ca="1"/>
        <v/>
      </c>
      <c r="J115" t="str">
        <f ca="1"/>
        <v>9860490925</v>
      </c>
    </row>
    <row r="116" spans="2:10" x14ac:dyDescent="0.2">
      <c r="B116">
        <v>115</v>
      </c>
      <c r="C116" t="str">
        <f ca="1"/>
        <v>Idaho</v>
      </c>
      <c r="D116" t="str">
        <f ca="1"/>
        <v>Caldwell</v>
      </c>
      <c r="E116" t="str">
        <f ca="1"/>
        <v>8th St</v>
      </c>
      <c r="F116">
        <f ca="1"/>
        <v>59</v>
      </c>
      <c r="G116" t="str">
        <f ca="1"/>
        <v>70922</v>
      </c>
      <c r="H116" t="str">
        <f ca="1"/>
        <v>United States, Idaho, Caldwell, 8th St, 59, 70922</v>
      </c>
      <c r="I116" t="str">
        <f ca="1"/>
        <v>ParkPlace Properties</v>
      </c>
      <c r="J116" t="str">
        <f ca="1"/>
        <v>9860270415</v>
      </c>
    </row>
    <row r="117" spans="2:10" x14ac:dyDescent="0.2">
      <c r="B117">
        <v>116</v>
      </c>
      <c r="C117" t="str">
        <f ca="1"/>
        <v>Alabama</v>
      </c>
      <c r="D117" t="str">
        <f ca="1"/>
        <v>Hoover</v>
      </c>
      <c r="E117" t="str">
        <f ca="1"/>
        <v>South St</v>
      </c>
      <c r="F117">
        <f ca="1"/>
        <v>41</v>
      </c>
      <c r="G117" t="str">
        <f ca="1"/>
        <v>96304</v>
      </c>
      <c r="H117" t="str">
        <f ca="1"/>
        <v>United States, Alabama, Hoover, South St, 41, 96304</v>
      </c>
      <c r="I117" t="str">
        <f ca="1"/>
        <v>Verdant Ventures</v>
      </c>
      <c r="J117" t="str">
        <f ca="1"/>
        <v>3344353015</v>
      </c>
    </row>
    <row r="118" spans="2:10" x14ac:dyDescent="0.2">
      <c r="B118">
        <v>117</v>
      </c>
      <c r="C118" t="str">
        <f ca="1"/>
        <v>Massachusetts</v>
      </c>
      <c r="D118" t="str">
        <f ca="1"/>
        <v>Brockton</v>
      </c>
      <c r="E118" t="str">
        <f ca="1"/>
        <v>Front St</v>
      </c>
      <c r="F118">
        <f ca="1"/>
        <v>60</v>
      </c>
      <c r="G118" t="str">
        <f ca="1"/>
        <v>81934</v>
      </c>
      <c r="H118" t="str">
        <f ca="1"/>
        <v>United States, Massachusetts, Brockton, Front St, 60, 81934</v>
      </c>
      <c r="I118" t="str">
        <f ca="1"/>
        <v/>
      </c>
      <c r="J118" t="str">
        <f ca="1"/>
        <v>3392532271</v>
      </c>
    </row>
    <row r="119" spans="2:10" x14ac:dyDescent="0.2">
      <c r="B119">
        <v>118</v>
      </c>
      <c r="C119" t="str">
        <f ca="1"/>
        <v>Arizona</v>
      </c>
      <c r="D119" t="str">
        <f ca="1"/>
        <v>Tucson</v>
      </c>
      <c r="E119" t="str">
        <f ca="1"/>
        <v>Hillcrest Dr</v>
      </c>
      <c r="F119">
        <f ca="1"/>
        <v>45</v>
      </c>
      <c r="G119" t="str">
        <f ca="1"/>
        <v>12335</v>
      </c>
      <c r="H119" t="str">
        <f ca="1"/>
        <v>United States, Arizona, Tucson, Hillcrest Dr, 45, 12335</v>
      </c>
      <c r="I119" t="str">
        <f ca="1"/>
        <v/>
      </c>
      <c r="J119" t="str">
        <f ca="1"/>
        <v>5205760397</v>
      </c>
    </row>
    <row r="120" spans="2:10" x14ac:dyDescent="0.2">
      <c r="B120">
        <v>119</v>
      </c>
      <c r="C120" t="str">
        <f ca="1"/>
        <v>Montana</v>
      </c>
      <c r="D120" t="str">
        <f ca="1"/>
        <v>Lockwood</v>
      </c>
      <c r="E120" t="str">
        <f ca="1"/>
        <v>East St</v>
      </c>
      <c r="F120">
        <f ca="1"/>
        <v>103</v>
      </c>
      <c r="G120" t="str">
        <f ca="1"/>
        <v>77578</v>
      </c>
      <c r="H120" t="str">
        <f ca="1"/>
        <v>United States, Montana, Lockwood, East St, 103, 77578</v>
      </c>
      <c r="I120" t="str">
        <f ca="1"/>
        <v/>
      </c>
      <c r="J120" t="str">
        <f ca="1"/>
        <v>4066739099</v>
      </c>
    </row>
    <row r="121" spans="2:10" x14ac:dyDescent="0.2">
      <c r="B121">
        <v>120</v>
      </c>
      <c r="C121" t="str">
        <f ca="1"/>
        <v>Illinois</v>
      </c>
      <c r="D121" t="str">
        <f ca="1"/>
        <v>Des Plaines</v>
      </c>
      <c r="E121" t="str">
        <f ca="1"/>
        <v>E Main St</v>
      </c>
      <c r="F121">
        <f ca="1"/>
        <v>38</v>
      </c>
      <c r="G121" t="str">
        <f ca="1"/>
        <v>89010</v>
      </c>
      <c r="H121" t="str">
        <f ca="1"/>
        <v>United States, Illinois, Des Plaines, E Main St, 38, 89010</v>
      </c>
      <c r="I121" t="str">
        <f ca="1"/>
        <v/>
      </c>
      <c r="J121" t="str">
        <f ca="1"/>
        <v>7793366838</v>
      </c>
    </row>
    <row r="122" spans="2:10" x14ac:dyDescent="0.2">
      <c r="B122">
        <v>121</v>
      </c>
      <c r="C122" t="str">
        <f ca="1"/>
        <v>Arkansas</v>
      </c>
      <c r="D122" t="str">
        <f ca="1"/>
        <v>Springdale</v>
      </c>
      <c r="E122" t="str">
        <f ca="1"/>
        <v>7th St</v>
      </c>
      <c r="F122">
        <f ca="1"/>
        <v>118</v>
      </c>
      <c r="G122" t="str">
        <f ca="1"/>
        <v>30942</v>
      </c>
      <c r="H122" t="str">
        <f ca="1"/>
        <v>United States, Arkansas, Springdale, 7th St, 118, 30942</v>
      </c>
      <c r="I122" t="str">
        <f ca="1"/>
        <v/>
      </c>
      <c r="J122" t="str">
        <f ca="1"/>
        <v>5019179444</v>
      </c>
    </row>
    <row r="123" spans="2:10" x14ac:dyDescent="0.2">
      <c r="B123">
        <v>122</v>
      </c>
      <c r="C123" t="str">
        <f ca="1"/>
        <v>Connecticut</v>
      </c>
      <c r="D123" t="str">
        <f ca="1"/>
        <v>Waterbury</v>
      </c>
      <c r="E123" t="str">
        <f ca="1"/>
        <v>Jackson St</v>
      </c>
      <c r="F123">
        <f ca="1"/>
        <v>44</v>
      </c>
      <c r="G123" t="str">
        <f ca="1"/>
        <v>20730</v>
      </c>
      <c r="H123" t="str">
        <f ca="1"/>
        <v>United States, Connecticut, Waterbury, Jackson St, 44, 20730</v>
      </c>
      <c r="I123" t="str">
        <f ca="1"/>
        <v/>
      </c>
      <c r="J123" t="str">
        <f ca="1"/>
        <v>4750462375</v>
      </c>
    </row>
    <row r="124" spans="2:10" x14ac:dyDescent="0.2">
      <c r="B124">
        <v>123</v>
      </c>
      <c r="C124" t="str">
        <f ca="1"/>
        <v>Alabama</v>
      </c>
      <c r="D124" t="str">
        <f ca="1"/>
        <v>Vestavia Hills</v>
      </c>
      <c r="E124" t="str">
        <f ca="1"/>
        <v>10th St</v>
      </c>
      <c r="F124">
        <f ca="1"/>
        <v>10</v>
      </c>
      <c r="G124" t="str">
        <f ca="1"/>
        <v>41299</v>
      </c>
      <c r="H124" t="str">
        <f ca="1"/>
        <v>United States, Alabama, Vestavia Hills, 10th St, 10, 41299</v>
      </c>
      <c r="I124" t="str">
        <f ca="1"/>
        <v/>
      </c>
      <c r="J124" t="str">
        <f ca="1"/>
        <v>2565688399</v>
      </c>
    </row>
    <row r="125" spans="2:10" x14ac:dyDescent="0.2">
      <c r="B125">
        <v>124</v>
      </c>
      <c r="C125" t="str">
        <f ca="1"/>
        <v>Delaware</v>
      </c>
      <c r="D125" t="str">
        <f ca="1"/>
        <v>Middletown</v>
      </c>
      <c r="E125" t="str">
        <f ca="1"/>
        <v>Willow St</v>
      </c>
      <c r="F125">
        <f ca="1"/>
        <v>8</v>
      </c>
      <c r="G125" t="str">
        <f ca="1"/>
        <v>40355</v>
      </c>
      <c r="H125" t="str">
        <f ca="1"/>
        <v>United States, Delaware, Middletown, Willow St, 8, 40355</v>
      </c>
      <c r="I125" t="str">
        <f ca="1"/>
        <v/>
      </c>
      <c r="J125" t="str">
        <f ca="1"/>
        <v>3026974144</v>
      </c>
    </row>
    <row r="126" spans="2:10" x14ac:dyDescent="0.2">
      <c r="B126">
        <v>125</v>
      </c>
      <c r="C126" t="str">
        <f ca="1"/>
        <v>Colorado</v>
      </c>
      <c r="D126" t="str">
        <f ca="1"/>
        <v>Aurora</v>
      </c>
      <c r="E126" t="str">
        <f ca="1"/>
        <v>Front St</v>
      </c>
      <c r="F126">
        <f ca="1"/>
        <v>90</v>
      </c>
      <c r="G126" t="str">
        <f ca="1"/>
        <v>20991</v>
      </c>
      <c r="H126" t="str">
        <f ca="1"/>
        <v>United States, Colorado, Aurora, Front St, 90, 20991</v>
      </c>
      <c r="I126" t="str">
        <f ca="1"/>
        <v>BotanicBuild Designers</v>
      </c>
      <c r="J126" t="str">
        <f ca="1"/>
        <v>7195920186</v>
      </c>
    </row>
    <row r="127" spans="2:10" x14ac:dyDescent="0.2">
      <c r="B127">
        <v>126</v>
      </c>
      <c r="C127" t="str">
        <f ca="1"/>
        <v>Mississippi</v>
      </c>
      <c r="D127" t="str">
        <f ca="1"/>
        <v>Olive Branch</v>
      </c>
      <c r="E127" t="str">
        <f ca="1"/>
        <v>E Main St</v>
      </c>
      <c r="F127">
        <f ca="1"/>
        <v>60</v>
      </c>
      <c r="G127" t="str">
        <f ca="1"/>
        <v>71284</v>
      </c>
      <c r="H127" t="str">
        <f ca="1"/>
        <v>United States, Mississippi, Olive Branch, E Main St, 60, 71284</v>
      </c>
      <c r="I127" t="str">
        <f ca="1"/>
        <v>TerraTrove Traders</v>
      </c>
      <c r="J127" t="str">
        <f ca="1"/>
        <v>6625759878</v>
      </c>
    </row>
    <row r="128" spans="2:10" x14ac:dyDescent="0.2">
      <c r="B128">
        <v>127</v>
      </c>
      <c r="C128" t="str">
        <f ca="1"/>
        <v>Georgia</v>
      </c>
      <c r="D128" t="str">
        <f ca="1"/>
        <v>South Fulton</v>
      </c>
      <c r="E128" t="str">
        <f ca="1"/>
        <v>Woodland Dr</v>
      </c>
      <c r="F128">
        <f ca="1"/>
        <v>60</v>
      </c>
      <c r="G128" t="str">
        <f ca="1"/>
        <v>68468</v>
      </c>
      <c r="H128" t="str">
        <f ca="1"/>
        <v>United States, Georgia, South Fulton, Woodland Dr, 60, 68468</v>
      </c>
      <c r="I128" t="str">
        <f ca="1"/>
        <v>CanopyCrafters Market</v>
      </c>
      <c r="J128" t="str">
        <f ca="1"/>
        <v>7707760744</v>
      </c>
    </row>
    <row r="129" spans="2:10" x14ac:dyDescent="0.2">
      <c r="B129">
        <v>128</v>
      </c>
      <c r="C129" t="str">
        <f ca="1"/>
        <v>New Hampshire</v>
      </c>
      <c r="D129" t="str">
        <f ca="1"/>
        <v>Keene</v>
      </c>
      <c r="E129" t="str">
        <f ca="1"/>
        <v>East St</v>
      </c>
      <c r="F129">
        <f ca="1"/>
        <v>23</v>
      </c>
      <c r="G129" t="str">
        <f ca="1"/>
        <v>47299</v>
      </c>
      <c r="H129" t="str">
        <f ca="1"/>
        <v>United States, New Hampshire, Keene, East St, 23, 47299</v>
      </c>
      <c r="I129" t="str">
        <f ca="1"/>
        <v/>
      </c>
      <c r="J129" t="str">
        <f ca="1"/>
        <v>6032028908</v>
      </c>
    </row>
    <row r="130" spans="2:10" x14ac:dyDescent="0.2">
      <c r="B130">
        <v>129</v>
      </c>
      <c r="C130" t="str">
        <f ca="1"/>
        <v>Alabama</v>
      </c>
      <c r="D130" t="str">
        <f ca="1"/>
        <v>Tuscaloosa</v>
      </c>
      <c r="E130" t="str">
        <f ca="1"/>
        <v>2nd Ave</v>
      </c>
      <c r="F130">
        <f ca="1"/>
        <v>6</v>
      </c>
      <c r="G130" t="str">
        <f ca="1"/>
        <v>37384</v>
      </c>
      <c r="H130" t="str">
        <f ca="1"/>
        <v>United States, Alabama, Tuscaloosa, 2nd Ave, 6, 37384</v>
      </c>
      <c r="I130" t="str">
        <f ca="1"/>
        <v>GreenScape Innovators</v>
      </c>
      <c r="J130" t="str">
        <f ca="1"/>
        <v>9389348104</v>
      </c>
    </row>
    <row r="131" spans="2:10" x14ac:dyDescent="0.2">
      <c r="B131">
        <v>130</v>
      </c>
      <c r="C131" t="str">
        <f ca="1"/>
        <v>California</v>
      </c>
      <c r="D131" t="str">
        <f ca="1"/>
        <v>San Jose</v>
      </c>
      <c r="E131" t="str">
        <f ca="1"/>
        <v>Chestnut St</v>
      </c>
      <c r="F131">
        <f ca="1"/>
        <v>37</v>
      </c>
      <c r="G131" t="str">
        <f ca="1"/>
        <v>14723</v>
      </c>
      <c r="H131" t="str">
        <f ca="1"/>
        <v>United States, California, San Jose, Chestnut St, 37, 14723</v>
      </c>
      <c r="I131" t="str">
        <f ca="1"/>
        <v>GardenGuild Holdings</v>
      </c>
      <c r="J131" t="str">
        <f ca="1"/>
        <v>3106220649</v>
      </c>
    </row>
    <row r="132" spans="2:10" x14ac:dyDescent="0.2">
      <c r="B132">
        <v>131</v>
      </c>
      <c r="C132" t="str">
        <f ca="1"/>
        <v>Massachusetts</v>
      </c>
      <c r="D132" t="str">
        <f ca="1"/>
        <v>Haverhill</v>
      </c>
      <c r="E132" t="str">
        <f ca="1"/>
        <v>Water St</v>
      </c>
      <c r="F132">
        <f ca="1"/>
        <v>86</v>
      </c>
      <c r="G132" t="str">
        <f ca="1"/>
        <v>23425</v>
      </c>
      <c r="H132" t="str">
        <f ca="1"/>
        <v>United States, Massachusetts, Haverhill, Water St, 86, 23425</v>
      </c>
      <c r="I132" t="str">
        <f ca="1"/>
        <v>SaplingSynergy Group</v>
      </c>
      <c r="J132" t="str">
        <f ca="1"/>
        <v>8572830148</v>
      </c>
    </row>
    <row r="133" spans="2:10" x14ac:dyDescent="0.2">
      <c r="B133">
        <v>132</v>
      </c>
      <c r="C133" t="str">
        <f ca="1"/>
        <v>Kansas</v>
      </c>
      <c r="D133" t="str">
        <f ca="1"/>
        <v>Topeka</v>
      </c>
      <c r="E133" t="str">
        <f ca="1"/>
        <v>Cedar St</v>
      </c>
      <c r="F133">
        <f ca="1"/>
        <v>22</v>
      </c>
      <c r="G133" t="str">
        <f ca="1"/>
        <v>18849</v>
      </c>
      <c r="H133" t="str">
        <f ca="1"/>
        <v>United States, Kansas, Topeka, Cedar St, 22, 18849</v>
      </c>
      <c r="I133" t="str">
        <f ca="1"/>
        <v/>
      </c>
      <c r="J133" t="str">
        <f ca="1"/>
        <v>7857853101</v>
      </c>
    </row>
    <row r="134" spans="2:10" x14ac:dyDescent="0.2">
      <c r="B134">
        <v>133</v>
      </c>
      <c r="C134" t="str">
        <f ca="1"/>
        <v>Minnesota</v>
      </c>
      <c r="D134" t="str">
        <f ca="1"/>
        <v>Minneapolis</v>
      </c>
      <c r="E134" t="str">
        <f ca="1"/>
        <v>Adams St</v>
      </c>
      <c r="F134">
        <f ca="1"/>
        <v>70</v>
      </c>
      <c r="G134" t="str">
        <f ca="1"/>
        <v>74241</v>
      </c>
      <c r="H134" t="str">
        <f ca="1"/>
        <v>United States, Minnesota, Minneapolis, Adams St, 70, 74241</v>
      </c>
      <c r="I134" t="str">
        <f ca="1"/>
        <v/>
      </c>
      <c r="J134" t="str">
        <f ca="1"/>
        <v>6123383353</v>
      </c>
    </row>
    <row r="135" spans="2:10" x14ac:dyDescent="0.2">
      <c r="B135">
        <v>134</v>
      </c>
      <c r="C135" t="str">
        <f ca="1"/>
        <v>Arkansas</v>
      </c>
      <c r="D135" t="str">
        <f ca="1"/>
        <v>Benton</v>
      </c>
      <c r="E135" t="str">
        <f ca="1"/>
        <v>East St</v>
      </c>
      <c r="F135">
        <f ca="1"/>
        <v>114</v>
      </c>
      <c r="G135" t="str">
        <f ca="1"/>
        <v>12842</v>
      </c>
      <c r="H135" t="str">
        <f ca="1"/>
        <v>United States, Arkansas, Benton, East St, 114, 12842</v>
      </c>
      <c r="I135" t="str">
        <f ca="1"/>
        <v/>
      </c>
      <c r="J135" t="str">
        <f ca="1"/>
        <v>8708378982</v>
      </c>
    </row>
    <row r="136" spans="2:10" x14ac:dyDescent="0.2">
      <c r="B136">
        <v>135</v>
      </c>
      <c r="C136" t="str">
        <f ca="1"/>
        <v>Missouri</v>
      </c>
      <c r="D136" t="str">
        <f ca="1"/>
        <v>Florissant</v>
      </c>
      <c r="E136" t="str">
        <f ca="1"/>
        <v>Highland Ave</v>
      </c>
      <c r="F136">
        <f ca="1"/>
        <v>9</v>
      </c>
      <c r="G136" t="str">
        <f ca="1"/>
        <v>55023</v>
      </c>
      <c r="H136" t="str">
        <f ca="1"/>
        <v>United States, Missouri, Florissant, Highland Ave, 9, 55023</v>
      </c>
      <c r="I136" t="str">
        <f ca="1"/>
        <v/>
      </c>
      <c r="J136" t="str">
        <f ca="1"/>
        <v>5732183287</v>
      </c>
    </row>
    <row r="137" spans="2:10" x14ac:dyDescent="0.2">
      <c r="B137">
        <v>136</v>
      </c>
      <c r="C137" t="str">
        <f ca="1"/>
        <v>New Hampshire</v>
      </c>
      <c r="D137" t="str">
        <f ca="1"/>
        <v>Portsmouth</v>
      </c>
      <c r="E137" t="str">
        <f ca="1"/>
        <v>7th St</v>
      </c>
      <c r="F137">
        <f ca="1"/>
        <v>135</v>
      </c>
      <c r="G137" t="str">
        <f ca="1"/>
        <v>30400</v>
      </c>
      <c r="H137" t="str">
        <f ca="1"/>
        <v>United States, New Hampshire, Portsmouth, 7th St, 135, 30400</v>
      </c>
      <c r="I137" t="str">
        <f ca="1"/>
        <v>SeedlingSolutions Firm</v>
      </c>
      <c r="J137" t="str">
        <f ca="1"/>
        <v>6034155517</v>
      </c>
    </row>
    <row r="138" spans="2:10" x14ac:dyDescent="0.2">
      <c r="B138">
        <v>137</v>
      </c>
      <c r="C138" t="str">
        <f ca="1"/>
        <v>Alaska</v>
      </c>
      <c r="D138" t="str">
        <f ca="1"/>
        <v>Wasilla</v>
      </c>
      <c r="E138" t="str">
        <f ca="1"/>
        <v>6th St</v>
      </c>
      <c r="F138">
        <f ca="1"/>
        <v>81</v>
      </c>
      <c r="G138" t="str">
        <f ca="1"/>
        <v>94216</v>
      </c>
      <c r="H138" t="str">
        <f ca="1"/>
        <v>United States, Alaska, Wasilla, 6th St, 81, 94216</v>
      </c>
      <c r="I138" t="str">
        <f ca="1"/>
        <v>EcoGrove Developments</v>
      </c>
      <c r="J138" t="str">
        <f ca="1"/>
        <v>9072845516</v>
      </c>
    </row>
    <row r="139" spans="2:10" x14ac:dyDescent="0.2">
      <c r="B139">
        <v>138</v>
      </c>
      <c r="C139" t="str">
        <f ca="1"/>
        <v>California</v>
      </c>
      <c r="D139" t="str">
        <f ca="1"/>
        <v>San Diego</v>
      </c>
      <c r="E139" t="str">
        <f ca="1"/>
        <v>Walnut St</v>
      </c>
      <c r="F139">
        <f ca="1"/>
        <v>117</v>
      </c>
      <c r="G139" t="str">
        <f ca="1"/>
        <v>22462</v>
      </c>
      <c r="H139" t="str">
        <f ca="1"/>
        <v>United States, California, San Diego, Walnut St, 117, 22462</v>
      </c>
      <c r="I139" t="str">
        <f ca="1"/>
        <v>GardenGuild Holdings</v>
      </c>
      <c r="J139" t="str">
        <f ca="1"/>
        <v>3418735306</v>
      </c>
    </row>
    <row r="140" spans="2:10" x14ac:dyDescent="0.2">
      <c r="B140">
        <v>139</v>
      </c>
      <c r="C140" t="str">
        <f ca="1"/>
        <v>Indiana</v>
      </c>
      <c r="D140" t="str">
        <f ca="1"/>
        <v>Fort Wayne</v>
      </c>
      <c r="E140" t="str">
        <f ca="1"/>
        <v>Meadow Ln</v>
      </c>
      <c r="F140">
        <f ca="1"/>
        <v>3</v>
      </c>
      <c r="G140" t="str">
        <f ca="1"/>
        <v>60207</v>
      </c>
      <c r="H140" t="str">
        <f ca="1"/>
        <v>United States, Indiana, Fort Wayne, Meadow Ln, 3, 60207</v>
      </c>
      <c r="I140" t="str">
        <f ca="1"/>
        <v>BudBounty Business</v>
      </c>
      <c r="J140" t="str">
        <f ca="1"/>
        <v>4632623812</v>
      </c>
    </row>
    <row r="141" spans="2:10" x14ac:dyDescent="0.2">
      <c r="B141">
        <v>140</v>
      </c>
      <c r="C141" t="str">
        <f ca="1"/>
        <v>Colorado</v>
      </c>
      <c r="D141" t="str">
        <f ca="1"/>
        <v>Thornton</v>
      </c>
      <c r="E141" t="str">
        <f ca="1"/>
        <v>Central Ave</v>
      </c>
      <c r="F141">
        <f ca="1"/>
        <v>48</v>
      </c>
      <c r="G141" t="str">
        <f ca="1"/>
        <v>16955</v>
      </c>
      <c r="H141" t="str">
        <f ca="1"/>
        <v>United States, Colorado, Thornton, Central Ave, 48, 16955</v>
      </c>
      <c r="I141" t="str">
        <f ca="1"/>
        <v/>
      </c>
      <c r="J141" t="str">
        <f ca="1"/>
        <v>9707387739</v>
      </c>
    </row>
    <row r="142" spans="2:10" x14ac:dyDescent="0.2">
      <c r="B142">
        <v>141</v>
      </c>
      <c r="C142" t="str">
        <f ca="1"/>
        <v>Michigan</v>
      </c>
      <c r="D142" t="str">
        <f ca="1"/>
        <v>Grand Rapids</v>
      </c>
      <c r="E142" t="str">
        <f ca="1"/>
        <v>Hillcrest Dr</v>
      </c>
      <c r="F142">
        <f ca="1"/>
        <v>130</v>
      </c>
      <c r="G142" t="str">
        <f ca="1"/>
        <v>12446</v>
      </c>
      <c r="H142" t="str">
        <f ca="1"/>
        <v>United States, Michigan, Grand Rapids, Hillcrest Dr, 130, 12446</v>
      </c>
      <c r="I142" t="str">
        <f ca="1"/>
        <v>FoliageFrontiers Inc.</v>
      </c>
      <c r="J142" t="str">
        <f ca="1"/>
        <v>5863864137</v>
      </c>
    </row>
    <row r="143" spans="2:10" x14ac:dyDescent="0.2">
      <c r="B143">
        <v>142</v>
      </c>
      <c r="C143" t="str">
        <f ca="1"/>
        <v>Illinois</v>
      </c>
      <c r="D143" t="str">
        <f ca="1"/>
        <v>Bloomington</v>
      </c>
      <c r="E143" t="str">
        <f ca="1"/>
        <v>4th St</v>
      </c>
      <c r="F143">
        <f ca="1"/>
        <v>112</v>
      </c>
      <c r="G143" t="str">
        <f ca="1"/>
        <v>47123</v>
      </c>
      <c r="H143" t="str">
        <f ca="1"/>
        <v>United States, Illinois, Bloomington, 4th St, 112, 47123</v>
      </c>
      <c r="I143" t="str">
        <f ca="1"/>
        <v>EdenEcho Developers</v>
      </c>
      <c r="J143" t="str">
        <f ca="1"/>
        <v>3094435133</v>
      </c>
    </row>
    <row r="144" spans="2:10" x14ac:dyDescent="0.2">
      <c r="B144">
        <v>143</v>
      </c>
      <c r="C144" t="str">
        <f ca="1"/>
        <v>Colorado</v>
      </c>
      <c r="D144" t="str">
        <f ca="1"/>
        <v>Thornton</v>
      </c>
      <c r="E144" t="str">
        <f ca="1"/>
        <v>3rd Ave</v>
      </c>
      <c r="F144">
        <f ca="1"/>
        <v>108</v>
      </c>
      <c r="G144" t="str">
        <f ca="1"/>
        <v>50818</v>
      </c>
      <c r="H144" t="str">
        <f ca="1"/>
        <v>United States, Colorado, Thornton, 3rd Ave, 108, 50818</v>
      </c>
      <c r="I144" t="str">
        <f ca="1"/>
        <v>LeafyLuxury Spaces</v>
      </c>
      <c r="J144" t="str">
        <f ca="1"/>
        <v>7209729438</v>
      </c>
    </row>
    <row r="145" spans="2:12" x14ac:dyDescent="0.2">
      <c r="B145">
        <v>144</v>
      </c>
      <c r="C145" t="str">
        <f ca="1"/>
        <v>Arizona</v>
      </c>
      <c r="D145" t="str">
        <f ca="1"/>
        <v>Buckeye</v>
      </c>
      <c r="E145" t="str">
        <f ca="1"/>
        <v>Central Ave</v>
      </c>
      <c r="F145">
        <f ca="1"/>
        <v>51</v>
      </c>
      <c r="G145" t="str">
        <f ca="1"/>
        <v>89614</v>
      </c>
      <c r="H145" t="str">
        <f ca="1"/>
        <v>United States, Arizona, Buckeye, Central Ave, 51, 89614</v>
      </c>
      <c r="I145" t="str">
        <f ca="1"/>
        <v/>
      </c>
      <c r="J145" t="str">
        <f ca="1"/>
        <v>5202340673</v>
      </c>
    </row>
    <row r="146" spans="2:12" x14ac:dyDescent="0.2">
      <c r="B146">
        <v>145</v>
      </c>
      <c r="C146" t="str">
        <f ca="1"/>
        <v>New Jersey</v>
      </c>
      <c r="D146" t="str">
        <f ca="1"/>
        <v>Lakewood</v>
      </c>
      <c r="E146" t="str">
        <f ca="1"/>
        <v>Washington Ave</v>
      </c>
      <c r="F146">
        <f ca="1"/>
        <v>125</v>
      </c>
      <c r="G146" t="str">
        <f ca="1"/>
        <v>09218</v>
      </c>
      <c r="H146" t="str">
        <f ca="1"/>
        <v>United States, New Jersey, Lakewood, Washington Ave, 125, 09218</v>
      </c>
      <c r="I146" t="str">
        <f ca="1"/>
        <v/>
      </c>
      <c r="J146" t="str">
        <f ca="1"/>
        <v>8566456250</v>
      </c>
    </row>
    <row r="147" spans="2:12" x14ac:dyDescent="0.2">
      <c r="B147">
        <v>146</v>
      </c>
      <c r="C147" t="str">
        <f ca="1"/>
        <v>Mississippi</v>
      </c>
      <c r="D147" t="str">
        <f ca="1"/>
        <v>Hattiesburg</v>
      </c>
      <c r="E147" t="str">
        <f ca="1"/>
        <v>Franklin St</v>
      </c>
      <c r="F147">
        <f ca="1"/>
        <v>125</v>
      </c>
      <c r="G147" t="str">
        <f ca="1"/>
        <v>82489</v>
      </c>
      <c r="H147" t="str">
        <f ca="1"/>
        <v>United States, Mississippi, Hattiesburg, Franklin St, 125, 82489</v>
      </c>
      <c r="I147" t="str">
        <f ca="1"/>
        <v/>
      </c>
      <c r="J147" t="str">
        <f ca="1"/>
        <v>7694119201</v>
      </c>
    </row>
    <row r="148" spans="2:12" x14ac:dyDescent="0.2">
      <c r="B148">
        <v>147</v>
      </c>
      <c r="C148" t="str">
        <f ca="1"/>
        <v>Missouri</v>
      </c>
      <c r="D148" t="str">
        <f ca="1"/>
        <v>St. Louis</v>
      </c>
      <c r="E148" t="str">
        <f ca="1"/>
        <v>Ridge Rd</v>
      </c>
      <c r="F148">
        <f ca="1"/>
        <v>16</v>
      </c>
      <c r="G148" t="str">
        <f ca="1"/>
        <v>11083</v>
      </c>
      <c r="H148" t="str">
        <f ca="1"/>
        <v>United States, Missouri, St. Louis, Ridge Rd, 16, 11083</v>
      </c>
      <c r="I148" t="str">
        <f ca="1"/>
        <v/>
      </c>
      <c r="J148" t="str">
        <f ca="1"/>
        <v>4174155227</v>
      </c>
    </row>
    <row r="149" spans="2:12" x14ac:dyDescent="0.2">
      <c r="B149">
        <v>148</v>
      </c>
      <c r="C149" t="str">
        <f ca="1"/>
        <v>Nevada</v>
      </c>
      <c r="D149" t="str">
        <f ca="1"/>
        <v>North Las Vegas</v>
      </c>
      <c r="E149" t="str">
        <f ca="1"/>
        <v>6th St</v>
      </c>
      <c r="F149">
        <f ca="1"/>
        <v>98</v>
      </c>
      <c r="G149" t="str">
        <f ca="1"/>
        <v>03145</v>
      </c>
      <c r="H149" t="str">
        <f ca="1"/>
        <v>United States, Nevada, North Las Vegas, 6th St, 98, 03145</v>
      </c>
      <c r="I149" t="str">
        <f ca="1"/>
        <v>NectarNetworks Company</v>
      </c>
      <c r="J149" t="str">
        <f ca="1"/>
        <v>7026954185</v>
      </c>
    </row>
    <row r="150" spans="2:12" x14ac:dyDescent="0.2">
      <c r="B150">
        <v>149</v>
      </c>
      <c r="C150" t="str">
        <f ca="1"/>
        <v>Colorado</v>
      </c>
      <c r="D150" t="str">
        <f ca="1"/>
        <v>Thornton</v>
      </c>
      <c r="E150" t="str">
        <f ca="1"/>
        <v>Lincoln St</v>
      </c>
      <c r="F150">
        <f ca="1"/>
        <v>100</v>
      </c>
      <c r="G150" t="str">
        <f ca="1"/>
        <v>95718</v>
      </c>
      <c r="H150" t="str">
        <f ca="1"/>
        <v>United States, Colorado, Thornton, Lincoln St, 100, 95718</v>
      </c>
      <c r="I150" t="str">
        <f ca="1"/>
        <v/>
      </c>
      <c r="J150" t="str">
        <f ca="1"/>
        <v>7194364262</v>
      </c>
    </row>
    <row r="151" spans="2:12" x14ac:dyDescent="0.2">
      <c r="B151">
        <v>150</v>
      </c>
      <c r="C151" t="str">
        <f ca="1"/>
        <v>Arkansas</v>
      </c>
      <c r="D151" t="str">
        <f ca="1"/>
        <v>Hot Springs</v>
      </c>
      <c r="E151" t="str">
        <f ca="1"/>
        <v>Jackson St</v>
      </c>
      <c r="F151">
        <f ca="1"/>
        <v>74</v>
      </c>
      <c r="G151" t="str">
        <f ca="1"/>
        <v>82872</v>
      </c>
      <c r="H151" t="str">
        <f ca="1"/>
        <v>United States, Arkansas, Hot Springs, Jackson St, 74, 82872</v>
      </c>
      <c r="I151" t="str">
        <f ca="1"/>
        <v/>
      </c>
      <c r="J151" t="str">
        <f ca="1"/>
        <v>8702621098</v>
      </c>
    </row>
    <row r="152" spans="2:12" x14ac:dyDescent="0.2">
      <c r="B152">
        <v>151</v>
      </c>
      <c r="C152" t="str">
        <f ca="1"/>
        <v>Maryland</v>
      </c>
      <c r="D152" t="str">
        <f ca="1"/>
        <v>Bethesda</v>
      </c>
      <c r="E152" t="str">
        <f ca="1"/>
        <v>Mill St</v>
      </c>
      <c r="F152">
        <f ca="1"/>
        <v>34</v>
      </c>
      <c r="G152" t="str">
        <f ca="1"/>
        <v>12307</v>
      </c>
      <c r="H152" t="str">
        <f ca="1"/>
        <v>United States, Maryland, Bethesda, Mill St, 34, 12307</v>
      </c>
      <c r="I152" t="str">
        <f ca="1"/>
        <v/>
      </c>
      <c r="J152" t="str">
        <f ca="1"/>
        <v>2401237690</v>
      </c>
    </row>
    <row r="153" spans="2:12" ht="16.5" x14ac:dyDescent="0.3">
      <c r="B153">
        <v>152</v>
      </c>
      <c r="C153" t="str">
        <f ca="1"/>
        <v>California</v>
      </c>
      <c r="D153" t="str">
        <f ca="1"/>
        <v>Los Angeles</v>
      </c>
      <c r="E153" t="str">
        <f ca="1"/>
        <v>Highland Ave</v>
      </c>
      <c r="F153">
        <f ca="1"/>
        <v>96</v>
      </c>
      <c r="G153" t="str">
        <f ca="1"/>
        <v>90737</v>
      </c>
      <c r="H153" t="str">
        <f ca="1"/>
        <v>United States, California, Los Angeles, Highland Ave, 96, 90737</v>
      </c>
      <c r="I153" t="str">
        <f ca="1"/>
        <v>GardenGuild Holdings</v>
      </c>
      <c r="J153" t="str">
        <f ca="1"/>
        <v>6570638363</v>
      </c>
      <c r="L153" s="8"/>
    </row>
    <row r="154" spans="2:12" x14ac:dyDescent="0.2">
      <c r="B154">
        <v>153</v>
      </c>
      <c r="C154" t="str">
        <f ca="1"/>
        <v>Nevada</v>
      </c>
      <c r="D154" t="str">
        <f ca="1"/>
        <v>Reno</v>
      </c>
      <c r="E154" t="str">
        <f ca="1"/>
        <v>Park Ave</v>
      </c>
      <c r="F154">
        <f ca="1"/>
        <v>63</v>
      </c>
      <c r="G154" t="str">
        <f ca="1"/>
        <v>56297</v>
      </c>
      <c r="H154" t="str">
        <f ca="1"/>
        <v>United States, Nevada, Reno, Park Ave, 63, 56297</v>
      </c>
      <c r="I154" t="str">
        <f ca="1"/>
        <v/>
      </c>
      <c r="J154" t="str">
        <f ca="1"/>
        <v>7029296152</v>
      </c>
    </row>
    <row r="155" spans="2:12" ht="16.5" x14ac:dyDescent="0.3">
      <c r="B155">
        <v>154</v>
      </c>
      <c r="C155" t="str">
        <f ca="1"/>
        <v>Mississippi</v>
      </c>
      <c r="D155" t="str">
        <f ca="1"/>
        <v>Pearl</v>
      </c>
      <c r="E155" t="str">
        <f ca="1"/>
        <v>S Main St</v>
      </c>
      <c r="F155">
        <f ca="1"/>
        <v>32</v>
      </c>
      <c r="G155" t="str">
        <f ca="1"/>
        <v>53799</v>
      </c>
      <c r="H155" t="str">
        <f ca="1"/>
        <v>United States, Mississippi, Pearl, S Main St, 32, 53799</v>
      </c>
      <c r="I155" t="str">
        <f ca="1"/>
        <v>TerraTrove Traders</v>
      </c>
      <c r="J155" t="str">
        <f ca="1"/>
        <v>6623536960</v>
      </c>
      <c r="L155" s="8"/>
    </row>
    <row r="156" spans="2:12" ht="16.5" x14ac:dyDescent="0.3">
      <c r="B156">
        <v>155</v>
      </c>
      <c r="C156" t="str">
        <f ca="1"/>
        <v>New Hampshire</v>
      </c>
      <c r="D156" t="str">
        <f ca="1"/>
        <v>Londonderry</v>
      </c>
      <c r="E156" t="str">
        <f ca="1"/>
        <v>9th St</v>
      </c>
      <c r="F156">
        <f ca="1"/>
        <v>64</v>
      </c>
      <c r="G156" t="str">
        <f ca="1"/>
        <v>13256</v>
      </c>
      <c r="H156" t="str">
        <f ca="1"/>
        <v>United States, New Hampshire, Londonderry, 9th St, 64, 13256</v>
      </c>
      <c r="I156" t="str">
        <f ca="1"/>
        <v>PlantPioneers Organization</v>
      </c>
      <c r="J156" t="str">
        <f ca="1"/>
        <v>6033000502</v>
      </c>
      <c r="L156" s="8"/>
    </row>
    <row r="157" spans="2:12" ht="16.5" x14ac:dyDescent="0.3">
      <c r="B157">
        <v>156</v>
      </c>
      <c r="C157" t="str">
        <f ca="1"/>
        <v>Maine</v>
      </c>
      <c r="D157" t="str">
        <f ca="1"/>
        <v>Westbrook</v>
      </c>
      <c r="E157" t="str">
        <f ca="1"/>
        <v>2nd St</v>
      </c>
      <c r="F157">
        <f ca="1"/>
        <v>97</v>
      </c>
      <c r="G157" t="str">
        <f ca="1"/>
        <v>60733</v>
      </c>
      <c r="H157" t="str">
        <f ca="1"/>
        <v>United States, Maine, Westbrook, 2nd St, 97, 60733</v>
      </c>
      <c r="I157" t="str">
        <f ca="1"/>
        <v/>
      </c>
      <c r="J157" t="str">
        <f ca="1"/>
        <v>2071205360</v>
      </c>
      <c r="L157" s="8"/>
    </row>
    <row r="158" spans="2:12" ht="16.5" x14ac:dyDescent="0.3">
      <c r="B158">
        <v>157</v>
      </c>
      <c r="C158" t="str">
        <f ca="1"/>
        <v>Connecticut</v>
      </c>
      <c r="D158" t="str">
        <f ca="1"/>
        <v>Bridgeport</v>
      </c>
      <c r="E158" t="str">
        <f ca="1"/>
        <v>Hill St</v>
      </c>
      <c r="F158">
        <f ca="1"/>
        <v>136</v>
      </c>
      <c r="G158" t="str">
        <f ca="1"/>
        <v>39464</v>
      </c>
      <c r="H158" t="str">
        <f ca="1"/>
        <v>United States, Connecticut, Bridgeport, Hill St, 136, 39464</v>
      </c>
      <c r="I158" t="str">
        <f ca="1"/>
        <v/>
      </c>
      <c r="J158" t="str">
        <f ca="1"/>
        <v>8602203127</v>
      </c>
      <c r="L158" s="8"/>
    </row>
    <row r="159" spans="2:12" ht="16.5" x14ac:dyDescent="0.3">
      <c r="B159">
        <v>158</v>
      </c>
      <c r="C159" t="str">
        <f ca="1"/>
        <v>Georgia</v>
      </c>
      <c r="D159" t="str">
        <f ca="1"/>
        <v>Columbus</v>
      </c>
      <c r="E159" t="str">
        <f ca="1"/>
        <v>West St</v>
      </c>
      <c r="F159">
        <f ca="1"/>
        <v>97</v>
      </c>
      <c r="G159" t="str">
        <f ca="1"/>
        <v>23171</v>
      </c>
      <c r="H159" t="str">
        <f ca="1"/>
        <v>United States, Georgia, Columbus, West St, 97, 23171</v>
      </c>
      <c r="I159" t="str">
        <f ca="1"/>
        <v>CanopyCrafters Market</v>
      </c>
      <c r="J159" t="str">
        <f ca="1"/>
        <v>6789800025</v>
      </c>
      <c r="L159" s="8"/>
    </row>
    <row r="160" spans="2:12" x14ac:dyDescent="0.2">
      <c r="B160">
        <v>159</v>
      </c>
      <c r="C160" t="str">
        <f ca="1"/>
        <v>Colorado</v>
      </c>
      <c r="D160" t="str">
        <f ca="1"/>
        <v>Thornton</v>
      </c>
      <c r="E160" t="str">
        <f ca="1"/>
        <v>Willow St</v>
      </c>
      <c r="F160">
        <f ca="1"/>
        <v>69</v>
      </c>
      <c r="G160" t="str">
        <f ca="1"/>
        <v>77611</v>
      </c>
      <c r="H160" t="str">
        <f ca="1"/>
        <v>United States, Colorado, Thornton, Willow St, 69, 77611</v>
      </c>
      <c r="I160" t="str">
        <f ca="1"/>
        <v/>
      </c>
      <c r="J160" t="str">
        <f ca="1"/>
        <v>7196988149</v>
      </c>
    </row>
    <row r="161" spans="2:12" ht="16.5" x14ac:dyDescent="0.3">
      <c r="B161">
        <v>160</v>
      </c>
      <c r="C161" t="str">
        <f ca="1"/>
        <v>Hawaii</v>
      </c>
      <c r="D161" t="str">
        <f ca="1"/>
        <v>Schofield Barracks</v>
      </c>
      <c r="E161" t="str">
        <f ca="1"/>
        <v>Woodland Dr</v>
      </c>
      <c r="F161">
        <f ca="1"/>
        <v>100</v>
      </c>
      <c r="G161" t="str">
        <f ca="1"/>
        <v>94638</v>
      </c>
      <c r="H161" t="str">
        <f ca="1"/>
        <v>United States, Hawaii, Schofield Barracks, Woodland Dr, 100, 94638</v>
      </c>
      <c r="I161" t="str">
        <f ca="1"/>
        <v/>
      </c>
      <c r="J161" t="str">
        <f ca="1"/>
        <v>8085115952</v>
      </c>
      <c r="L161" s="8"/>
    </row>
    <row r="162" spans="2:12" ht="16.5" x14ac:dyDescent="0.3">
      <c r="B162">
        <v>161</v>
      </c>
      <c r="C162" t="str">
        <f ca="1"/>
        <v>Delaware</v>
      </c>
      <c r="D162" t="str">
        <f ca="1"/>
        <v>North Star</v>
      </c>
      <c r="E162" t="str">
        <f ca="1"/>
        <v>6th St</v>
      </c>
      <c r="F162">
        <f ca="1"/>
        <v>55</v>
      </c>
      <c r="G162" t="str">
        <f ca="1"/>
        <v>35863</v>
      </c>
      <c r="H162" t="str">
        <f ca="1"/>
        <v>United States, Delaware, North Star, 6th St, 55, 35863</v>
      </c>
      <c r="I162" t="str">
        <f ca="1"/>
        <v>RootedRealms Co.</v>
      </c>
      <c r="J162" t="str">
        <f ca="1"/>
        <v>3026834546</v>
      </c>
      <c r="L162" s="8"/>
    </row>
    <row r="163" spans="2:12" x14ac:dyDescent="0.2">
      <c r="B163">
        <v>162</v>
      </c>
      <c r="C163" t="str">
        <f ca="1"/>
        <v>Hawaii</v>
      </c>
      <c r="D163" t="str">
        <f ca="1"/>
        <v>Kahului</v>
      </c>
      <c r="E163" t="str">
        <f ca="1"/>
        <v>9th St</v>
      </c>
      <c r="F163">
        <f ca="1"/>
        <v>125</v>
      </c>
      <c r="G163" t="str">
        <f ca="1"/>
        <v>82549</v>
      </c>
      <c r="H163" t="str">
        <f ca="1"/>
        <v>United States, Hawaii, Kahului, 9th St, 125, 82549</v>
      </c>
      <c r="I163" t="str">
        <f ca="1"/>
        <v/>
      </c>
      <c r="J163" t="str">
        <f ca="1"/>
        <v>8080608961</v>
      </c>
    </row>
    <row r="164" spans="2:12" ht="16.5" x14ac:dyDescent="0.3">
      <c r="B164">
        <v>163</v>
      </c>
      <c r="C164" t="str">
        <f ca="1"/>
        <v>Maryland</v>
      </c>
      <c r="D164" t="str">
        <f ca="1"/>
        <v>Annapolis</v>
      </c>
      <c r="E164" t="str">
        <f ca="1"/>
        <v>2nd St</v>
      </c>
      <c r="F164">
        <f ca="1"/>
        <v>133</v>
      </c>
      <c r="G164" t="str">
        <f ca="1"/>
        <v>06027</v>
      </c>
      <c r="H164" t="str">
        <f ca="1"/>
        <v>United States, Maryland, Annapolis, 2nd St, 133, 06027</v>
      </c>
      <c r="I164" t="str">
        <f ca="1"/>
        <v/>
      </c>
      <c r="J164" t="str">
        <f ca="1"/>
        <v>2403924550</v>
      </c>
      <c r="L164" s="8"/>
    </row>
    <row r="165" spans="2:12" ht="16.5" x14ac:dyDescent="0.3">
      <c r="B165">
        <v>164</v>
      </c>
      <c r="C165" t="str">
        <f ca="1"/>
        <v>Illinois</v>
      </c>
      <c r="D165" t="str">
        <f ca="1"/>
        <v>Chicago</v>
      </c>
      <c r="E165" t="str">
        <f ca="1"/>
        <v>Central Ave</v>
      </c>
      <c r="F165">
        <f ca="1"/>
        <v>92</v>
      </c>
      <c r="G165" t="str">
        <f ca="1"/>
        <v>06176</v>
      </c>
      <c r="H165" t="str">
        <f ca="1"/>
        <v>United States, Illinois, Chicago, Central Ave, 92, 06176</v>
      </c>
      <c r="I165" t="str">
        <f ca="1"/>
        <v>EdenEcho Developers</v>
      </c>
      <c r="J165" t="str">
        <f ca="1"/>
        <v>8726864877</v>
      </c>
      <c r="L165" s="8"/>
    </row>
    <row r="166" spans="2:12" ht="16.5" x14ac:dyDescent="0.3">
      <c r="B166">
        <v>165</v>
      </c>
      <c r="C166" t="str">
        <f ca="1"/>
        <v>Arkansas</v>
      </c>
      <c r="D166" t="str">
        <f ca="1"/>
        <v>Fayetteville</v>
      </c>
      <c r="E166" t="str">
        <f ca="1"/>
        <v>Central Ave</v>
      </c>
      <c r="F166">
        <f ca="1"/>
        <v>42</v>
      </c>
      <c r="G166" t="str">
        <f ca="1"/>
        <v>17613</v>
      </c>
      <c r="H166" t="str">
        <f ca="1"/>
        <v>United States, Arkansas, Fayetteville, Central Ave, 42, 17613</v>
      </c>
      <c r="I166" t="str">
        <f ca="1"/>
        <v/>
      </c>
      <c r="J166" t="str">
        <f ca="1"/>
        <v>4790588446</v>
      </c>
      <c r="L166" s="8"/>
    </row>
    <row r="167" spans="2:12" ht="16.5" x14ac:dyDescent="0.3">
      <c r="B167">
        <v>166</v>
      </c>
      <c r="C167" t="str">
        <f ca="1"/>
        <v>Missouri</v>
      </c>
      <c r="D167" t="str">
        <f ca="1"/>
        <v>O’Fallon</v>
      </c>
      <c r="E167" t="str">
        <f ca="1"/>
        <v>E Main St</v>
      </c>
      <c r="F167">
        <f ca="1"/>
        <v>117</v>
      </c>
      <c r="G167" t="str">
        <f ca="1"/>
        <v>10806</v>
      </c>
      <c r="H167" t="str">
        <f ca="1"/>
        <v>United States, Missouri, O’Fallon, E Main St, 117, 10806</v>
      </c>
      <c r="I167" t="str">
        <f ca="1"/>
        <v/>
      </c>
      <c r="J167" t="str">
        <f ca="1"/>
        <v>4179074126</v>
      </c>
      <c r="L167" s="8"/>
    </row>
    <row r="168" spans="2:12" ht="16.5" x14ac:dyDescent="0.3">
      <c r="B168">
        <v>167</v>
      </c>
      <c r="C168" t="str">
        <f ca="1"/>
        <v>California</v>
      </c>
      <c r="D168" t="str">
        <f ca="1"/>
        <v>Irvine</v>
      </c>
      <c r="E168" t="str">
        <f ca="1"/>
        <v>Adams St</v>
      </c>
      <c r="F168">
        <f ca="1"/>
        <v>49</v>
      </c>
      <c r="G168" t="str">
        <f ca="1"/>
        <v>01014</v>
      </c>
      <c r="H168" t="str">
        <f ca="1"/>
        <v>United States, California, Irvine, Adams St, 49, 01014</v>
      </c>
      <c r="I168" t="str">
        <f ca="1"/>
        <v/>
      </c>
      <c r="J168" t="str">
        <f ca="1"/>
        <v>3105643438</v>
      </c>
      <c r="L168" s="8"/>
    </row>
    <row r="169" spans="2:12" ht="16.5" x14ac:dyDescent="0.3">
      <c r="B169">
        <v>168</v>
      </c>
      <c r="C169" t="str">
        <f ca="1"/>
        <v>Florida</v>
      </c>
      <c r="D169" t="str">
        <f ca="1"/>
        <v>Tallahassee</v>
      </c>
      <c r="E169" t="str">
        <f ca="1"/>
        <v>Sunset Dr</v>
      </c>
      <c r="F169">
        <f ca="1"/>
        <v>88</v>
      </c>
      <c r="G169" t="str">
        <f ca="1"/>
        <v>84993</v>
      </c>
      <c r="H169" t="str">
        <f ca="1"/>
        <v>United States, Florida, Tallahassee, Sunset Dr, 88, 84993</v>
      </c>
      <c r="I169" t="str">
        <f ca="1"/>
        <v/>
      </c>
      <c r="J169" t="str">
        <f ca="1"/>
        <v>8507210525</v>
      </c>
      <c r="L169" s="8"/>
    </row>
    <row r="170" spans="2:12" ht="16.5" x14ac:dyDescent="0.3">
      <c r="B170">
        <v>169</v>
      </c>
      <c r="C170" t="str">
        <f ca="1"/>
        <v>Alabama</v>
      </c>
      <c r="D170" t="str">
        <f ca="1"/>
        <v>Madison</v>
      </c>
      <c r="E170" t="str">
        <f ca="1"/>
        <v>Maple Ave</v>
      </c>
      <c r="F170">
        <f ca="1"/>
        <v>70</v>
      </c>
      <c r="G170" t="str">
        <f ca="1"/>
        <v>27775</v>
      </c>
      <c r="H170" t="str">
        <f ca="1"/>
        <v>United States, Alabama, Madison, Maple Ave, 70, 27775</v>
      </c>
      <c r="I170" t="str">
        <f ca="1"/>
        <v/>
      </c>
      <c r="J170" t="str">
        <f ca="1"/>
        <v>9383800937</v>
      </c>
      <c r="L170" s="8"/>
    </row>
    <row r="171" spans="2:12" x14ac:dyDescent="0.2">
      <c r="B171">
        <v>170</v>
      </c>
      <c r="C171" t="str">
        <f ca="1"/>
        <v>Nevada</v>
      </c>
      <c r="D171" t="str">
        <f ca="1"/>
        <v>Henderson</v>
      </c>
      <c r="E171" t="str">
        <f ca="1"/>
        <v>Railroad St</v>
      </c>
      <c r="F171">
        <f ca="1"/>
        <v>135</v>
      </c>
      <c r="G171" t="str">
        <f ca="1"/>
        <v>31528</v>
      </c>
      <c r="H171" t="str">
        <f ca="1"/>
        <v>United States, Nevada, Henderson, Railroad St, 135, 31528</v>
      </c>
      <c r="I171" t="str">
        <f ca="1"/>
        <v>NectarNetworks Company</v>
      </c>
      <c r="J171" t="str">
        <f ca="1"/>
        <v>7024605881</v>
      </c>
    </row>
    <row r="172" spans="2:12" ht="16.5" x14ac:dyDescent="0.3">
      <c r="B172">
        <v>171</v>
      </c>
      <c r="C172" t="str">
        <f ca="1"/>
        <v>Massachusetts</v>
      </c>
      <c r="D172" t="str">
        <f ca="1"/>
        <v>Somerville</v>
      </c>
      <c r="E172" t="str">
        <f ca="1"/>
        <v>Chestnut St</v>
      </c>
      <c r="F172">
        <f ca="1"/>
        <v>30</v>
      </c>
      <c r="G172" t="str">
        <f ca="1"/>
        <v>26970</v>
      </c>
      <c r="H172" t="str">
        <f ca="1"/>
        <v>United States, Massachusetts, Somerville, Chestnut St, 30, 26970</v>
      </c>
      <c r="I172" t="str">
        <f ca="1"/>
        <v>SaplingSynergy Group</v>
      </c>
      <c r="J172" t="str">
        <f ca="1"/>
        <v>8570570178</v>
      </c>
      <c r="L172" s="8"/>
    </row>
    <row r="173" spans="2:12" ht="16.5" x14ac:dyDescent="0.3">
      <c r="B173">
        <v>172</v>
      </c>
      <c r="C173" t="str">
        <f ca="1"/>
        <v>New Hampshire</v>
      </c>
      <c r="D173" t="str">
        <f ca="1"/>
        <v>Derry</v>
      </c>
      <c r="E173" t="str">
        <f ca="1"/>
        <v>Short St</v>
      </c>
      <c r="F173">
        <f ca="1"/>
        <v>4</v>
      </c>
      <c r="G173" t="str">
        <f ca="1"/>
        <v>15707</v>
      </c>
      <c r="H173" t="str">
        <f ca="1"/>
        <v>United States, New Hampshire, Derry, Short St, 4, 15707</v>
      </c>
      <c r="I173" t="str">
        <f ca="1"/>
        <v>GroveGuardians Enterprise</v>
      </c>
      <c r="J173" t="str">
        <f ca="1"/>
        <v>6031183415</v>
      </c>
      <c r="L173" s="8"/>
    </row>
    <row r="174" spans="2:12" ht="16.5" x14ac:dyDescent="0.3">
      <c r="B174">
        <v>173</v>
      </c>
      <c r="C174" t="str">
        <f ca="1"/>
        <v>Missouri</v>
      </c>
      <c r="D174" t="str">
        <f ca="1"/>
        <v>Kansas City</v>
      </c>
      <c r="E174" t="str">
        <f ca="1"/>
        <v>Cherry St</v>
      </c>
      <c r="F174">
        <f ca="1"/>
        <v>112</v>
      </c>
      <c r="G174" t="str">
        <f ca="1"/>
        <v>41850</v>
      </c>
      <c r="H174" t="str">
        <f ca="1"/>
        <v>United States, Missouri, Kansas City, Cherry St, 112, 41850</v>
      </c>
      <c r="I174" t="str">
        <f ca="1"/>
        <v/>
      </c>
      <c r="J174" t="str">
        <f ca="1"/>
        <v>5733643475</v>
      </c>
      <c r="L174" s="8"/>
    </row>
    <row r="175" spans="2:12" ht="16.5" x14ac:dyDescent="0.3">
      <c r="B175">
        <v>174</v>
      </c>
      <c r="C175" t="str">
        <f ca="1"/>
        <v>New Jersey</v>
      </c>
      <c r="D175" t="str">
        <f ca="1"/>
        <v>Passaic</v>
      </c>
      <c r="E175" t="str">
        <f ca="1"/>
        <v>W Main St</v>
      </c>
      <c r="F175">
        <f ca="1"/>
        <v>98</v>
      </c>
      <c r="G175" t="str">
        <f ca="1"/>
        <v>87841</v>
      </c>
      <c r="H175" t="str">
        <f ca="1"/>
        <v>United States, New Jersey, Passaic, W Main St, 98, 87841</v>
      </c>
      <c r="I175" t="str">
        <f ca="1"/>
        <v/>
      </c>
      <c r="J175" t="str">
        <f ca="1"/>
        <v>7321472944</v>
      </c>
      <c r="L175" s="8"/>
    </row>
    <row r="176" spans="2:12" ht="16.5" x14ac:dyDescent="0.3">
      <c r="B176">
        <v>175</v>
      </c>
      <c r="C176" t="str">
        <f ca="1"/>
        <v>Hawaii</v>
      </c>
      <c r="D176" t="str">
        <f ca="1"/>
        <v>Pearl City</v>
      </c>
      <c r="E176" t="str">
        <f ca="1"/>
        <v>Chestnut St</v>
      </c>
      <c r="F176">
        <f ca="1"/>
        <v>9</v>
      </c>
      <c r="G176" t="str">
        <f ca="1"/>
        <v>93084</v>
      </c>
      <c r="H176" t="str">
        <f ca="1"/>
        <v>United States, Hawaii, Pearl City, Chestnut St, 9, 93084</v>
      </c>
      <c r="I176" t="str">
        <f ca="1"/>
        <v/>
      </c>
      <c r="J176" t="str">
        <f ca="1"/>
        <v>8080772261</v>
      </c>
      <c r="L176" s="8"/>
    </row>
    <row r="177" spans="2:12" ht="16.5" x14ac:dyDescent="0.3">
      <c r="B177">
        <v>176</v>
      </c>
      <c r="C177" t="str">
        <f ca="1"/>
        <v>Iowa</v>
      </c>
      <c r="D177" t="str">
        <f ca="1"/>
        <v>Ames</v>
      </c>
      <c r="E177" t="str">
        <f ca="1"/>
        <v>Cedar Ln</v>
      </c>
      <c r="F177">
        <f ca="1"/>
        <v>72</v>
      </c>
      <c r="G177" t="str">
        <f ca="1"/>
        <v>27463</v>
      </c>
      <c r="H177" t="str">
        <f ca="1"/>
        <v>United States, Iowa, Ames, Cedar Ln, 72, 27463</v>
      </c>
      <c r="I177" t="str">
        <f ca="1"/>
        <v/>
      </c>
      <c r="J177" t="str">
        <f ca="1"/>
        <v>6417138309</v>
      </c>
      <c r="L177" s="8"/>
    </row>
    <row r="178" spans="2:12" x14ac:dyDescent="0.2">
      <c r="B178">
        <v>177</v>
      </c>
      <c r="C178" t="str">
        <f ca="1"/>
        <v>Arizona</v>
      </c>
      <c r="D178" t="str">
        <f ca="1"/>
        <v>Buckeye</v>
      </c>
      <c r="E178" t="str">
        <f ca="1"/>
        <v>Cedar St</v>
      </c>
      <c r="F178">
        <f ca="1"/>
        <v>124</v>
      </c>
      <c r="G178" t="str">
        <f ca="1"/>
        <v>78259</v>
      </c>
      <c r="H178" t="str">
        <f ca="1"/>
        <v>United States, Arizona, Buckeye, Cedar St, 124, 78259</v>
      </c>
      <c r="I178" t="str">
        <f ca="1"/>
        <v/>
      </c>
      <c r="J178" t="str">
        <f ca="1"/>
        <v>6024796172</v>
      </c>
    </row>
    <row r="179" spans="2:12" ht="16.5" x14ac:dyDescent="0.3">
      <c r="B179">
        <v>178</v>
      </c>
      <c r="C179" t="str">
        <f ca="1"/>
        <v>Kansas</v>
      </c>
      <c r="D179" t="str">
        <f ca="1"/>
        <v>Leawood</v>
      </c>
      <c r="E179" t="str">
        <f ca="1"/>
        <v>Ash St</v>
      </c>
      <c r="F179">
        <f ca="1"/>
        <v>49</v>
      </c>
      <c r="G179" t="str">
        <f ca="1"/>
        <v>57574</v>
      </c>
      <c r="H179" t="str">
        <f ca="1"/>
        <v>United States, Kansas, Leawood, Ash St, 49, 57574</v>
      </c>
      <c r="I179" t="str">
        <f ca="1"/>
        <v>BloomWorks Landscaping</v>
      </c>
      <c r="J179" t="str">
        <f ca="1"/>
        <v>9135778774</v>
      </c>
      <c r="L179" s="8"/>
    </row>
    <row r="180" spans="2:12" ht="16.5" x14ac:dyDescent="0.3">
      <c r="B180">
        <v>179</v>
      </c>
      <c r="C180" t="str">
        <f ca="1"/>
        <v>Minnesota</v>
      </c>
      <c r="D180" t="str">
        <f ca="1"/>
        <v>Duluth</v>
      </c>
      <c r="E180" t="str">
        <f ca="1"/>
        <v>North St</v>
      </c>
      <c r="F180">
        <f ca="1"/>
        <v>115</v>
      </c>
      <c r="G180" t="str">
        <f ca="1"/>
        <v>56129</v>
      </c>
      <c r="H180" t="str">
        <f ca="1"/>
        <v>United States, Minnesota, Duluth, North St, 115, 56129</v>
      </c>
      <c r="I180" t="str">
        <f ca="1"/>
        <v/>
      </c>
      <c r="J180" t="str">
        <f ca="1"/>
        <v>5078506441</v>
      </c>
      <c r="L180" s="8"/>
    </row>
    <row r="181" spans="2:12" x14ac:dyDescent="0.2">
      <c r="B181">
        <v>180</v>
      </c>
      <c r="C181" t="str">
        <f ca="1"/>
        <v>Kentucky</v>
      </c>
      <c r="D181" t="str">
        <f ca="1"/>
        <v>Richmond</v>
      </c>
      <c r="E181" t="str">
        <f ca="1"/>
        <v>Spruce St</v>
      </c>
      <c r="F181">
        <f ca="1"/>
        <v>117</v>
      </c>
      <c r="G181" t="str">
        <f ca="1"/>
        <v>77135</v>
      </c>
      <c r="H181" t="str">
        <f ca="1"/>
        <v>United States, Kentucky, Richmond, Spruce St, 117, 77135</v>
      </c>
      <c r="I181" t="str">
        <f ca="1"/>
        <v/>
      </c>
      <c r="J181" t="str">
        <f ca="1"/>
        <v>6061058832</v>
      </c>
    </row>
    <row r="182" spans="2:12" ht="16.5" x14ac:dyDescent="0.3">
      <c r="B182">
        <v>181</v>
      </c>
      <c r="C182" t="str">
        <f ca="1"/>
        <v>Michigan</v>
      </c>
      <c r="D182" t="str">
        <f ca="1"/>
        <v>Warren</v>
      </c>
      <c r="E182" t="str">
        <f ca="1"/>
        <v>Water St</v>
      </c>
      <c r="F182">
        <f ca="1"/>
        <v>116</v>
      </c>
      <c r="G182" t="str">
        <f ca="1"/>
        <v>01613</v>
      </c>
      <c r="H182" t="str">
        <f ca="1"/>
        <v>United States, Michigan, Warren, Water St, 116, 01613</v>
      </c>
      <c r="I182" t="str">
        <f ca="1"/>
        <v>BlossomBridge Corp.</v>
      </c>
      <c r="J182" t="str">
        <f ca="1"/>
        <v>7348008548</v>
      </c>
      <c r="L182" s="8"/>
    </row>
    <row r="183" spans="2:12" x14ac:dyDescent="0.2">
      <c r="B183">
        <v>182</v>
      </c>
      <c r="C183" t="str">
        <f ca="1"/>
        <v>Minnesota</v>
      </c>
      <c r="D183" t="str">
        <f ca="1"/>
        <v>Maple Grove</v>
      </c>
      <c r="E183" t="str">
        <f ca="1"/>
        <v>Mill St</v>
      </c>
      <c r="F183">
        <f ca="1"/>
        <v>105</v>
      </c>
      <c r="G183" t="str">
        <f ca="1"/>
        <v>34943</v>
      </c>
      <c r="H183" t="str">
        <f ca="1"/>
        <v>United States, Minnesota, Maple Grove, Mill St, 105, 34943</v>
      </c>
      <c r="I183" t="str">
        <f ca="1"/>
        <v/>
      </c>
      <c r="J183" t="str">
        <f ca="1"/>
        <v>2182083564</v>
      </c>
    </row>
    <row r="184" spans="2:12" x14ac:dyDescent="0.2">
      <c r="B184">
        <v>183</v>
      </c>
      <c r="C184" t="str">
        <f ca="1"/>
        <v>Missouri</v>
      </c>
      <c r="D184" t="str">
        <f ca="1"/>
        <v>Jefferson City</v>
      </c>
      <c r="E184" t="str">
        <f ca="1"/>
        <v>Jefferson St</v>
      </c>
      <c r="F184">
        <f ca="1"/>
        <v>66</v>
      </c>
      <c r="G184" t="str">
        <f ca="1"/>
        <v>63375</v>
      </c>
      <c r="H184" t="str">
        <f ca="1"/>
        <v>United States, Missouri, Jefferson City, Jefferson St, 66, 63375</v>
      </c>
      <c r="I184" t="str">
        <f ca="1"/>
        <v/>
      </c>
      <c r="J184" t="str">
        <f ca="1"/>
        <v>3145712106</v>
      </c>
    </row>
    <row r="185" spans="2:12" x14ac:dyDescent="0.2">
      <c r="B185">
        <v>184</v>
      </c>
      <c r="C185" t="str">
        <f ca="1"/>
        <v>Alabama</v>
      </c>
      <c r="D185" t="str">
        <f ca="1"/>
        <v>Florence</v>
      </c>
      <c r="E185" t="str">
        <f ca="1"/>
        <v>W Main St</v>
      </c>
      <c r="F185">
        <f ca="1"/>
        <v>85</v>
      </c>
      <c r="G185" t="str">
        <f ca="1"/>
        <v>38183</v>
      </c>
      <c r="H185" t="str">
        <f ca="1"/>
        <v>United States, Alabama, Florence, W Main St, 85, 38183</v>
      </c>
      <c r="I185" t="str">
        <f ca="1"/>
        <v>Verdant Ventures</v>
      </c>
      <c r="J185" t="str">
        <f ca="1"/>
        <v>9389238104</v>
      </c>
    </row>
    <row r="186" spans="2:12" x14ac:dyDescent="0.2">
      <c r="B186">
        <v>185</v>
      </c>
      <c r="C186" t="str">
        <f ca="1"/>
        <v>Nebraska</v>
      </c>
      <c r="D186" t="str">
        <f ca="1"/>
        <v>La Vista</v>
      </c>
      <c r="E186" t="str">
        <f ca="1"/>
        <v>Cedar Ln</v>
      </c>
      <c r="F186">
        <f ca="1"/>
        <v>50</v>
      </c>
      <c r="G186" t="str">
        <f ca="1"/>
        <v>02022</v>
      </c>
      <c r="H186" t="str">
        <f ca="1"/>
        <v>United States, Nebraska, La Vista, Cedar Ln, 50, 02022</v>
      </c>
      <c r="I186" t="str">
        <f ca="1"/>
        <v/>
      </c>
      <c r="J186" t="str">
        <f ca="1"/>
        <v>3080470167</v>
      </c>
    </row>
    <row r="187" spans="2:12" x14ac:dyDescent="0.2">
      <c r="B187">
        <v>186</v>
      </c>
      <c r="C187" t="str">
        <f ca="1"/>
        <v>Arizona</v>
      </c>
      <c r="D187" t="str">
        <f ca="1"/>
        <v>Goodyear</v>
      </c>
      <c r="E187" t="str">
        <f ca="1"/>
        <v>Hillcrest Dr</v>
      </c>
      <c r="F187">
        <f ca="1"/>
        <v>77</v>
      </c>
      <c r="G187" t="str">
        <f ca="1"/>
        <v>82098</v>
      </c>
      <c r="H187" t="str">
        <f ca="1"/>
        <v>United States, Arizona, Goodyear, Hillcrest Dr, 77, 82098</v>
      </c>
      <c r="I187" t="str">
        <f ca="1"/>
        <v/>
      </c>
      <c r="J187" t="str">
        <f ca="1"/>
        <v>4809711508</v>
      </c>
    </row>
    <row r="188" spans="2:12" x14ac:dyDescent="0.2">
      <c r="B188">
        <v>187</v>
      </c>
      <c r="C188" t="str">
        <f ca="1"/>
        <v>Idaho</v>
      </c>
      <c r="D188" t="str">
        <f ca="1"/>
        <v>Rexburg</v>
      </c>
      <c r="E188" t="str">
        <f ca="1"/>
        <v>Front St</v>
      </c>
      <c r="F188">
        <f ca="1"/>
        <v>76</v>
      </c>
      <c r="G188" t="str">
        <f ca="1"/>
        <v>10578</v>
      </c>
      <c r="H188" t="str">
        <f ca="1"/>
        <v>United States, Idaho, Rexburg, Front St, 76, 10578</v>
      </c>
      <c r="I188" t="str">
        <f ca="1"/>
        <v>SproutSphere Innovations</v>
      </c>
      <c r="J188" t="str">
        <f ca="1"/>
        <v>2087686957</v>
      </c>
    </row>
    <row r="189" spans="2:12" x14ac:dyDescent="0.2">
      <c r="B189">
        <v>188</v>
      </c>
      <c r="C189" t="str">
        <f ca="1"/>
        <v>Michigan</v>
      </c>
      <c r="D189" t="str">
        <f ca="1"/>
        <v>Lansing</v>
      </c>
      <c r="E189" t="str">
        <f ca="1"/>
        <v>Park Ave</v>
      </c>
      <c r="F189">
        <f ca="1"/>
        <v>15</v>
      </c>
      <c r="G189" t="str">
        <f ca="1"/>
        <v>64143</v>
      </c>
      <c r="H189" t="str">
        <f ca="1"/>
        <v>United States, Michigan, Lansing, Park Ave, 15, 64143</v>
      </c>
      <c r="I189" t="str">
        <f ca="1"/>
        <v>BlossomBridge Corp.</v>
      </c>
      <c r="J189" t="str">
        <f ca="1"/>
        <v>3137471180</v>
      </c>
    </row>
    <row r="190" spans="2:12" x14ac:dyDescent="0.2">
      <c r="B190">
        <v>189</v>
      </c>
      <c r="C190" t="str">
        <f ca="1"/>
        <v>Hawaii</v>
      </c>
      <c r="D190" t="str">
        <f ca="1"/>
        <v>Kaneohe</v>
      </c>
      <c r="E190" t="str">
        <f ca="1"/>
        <v>9th St</v>
      </c>
      <c r="F190">
        <f ca="1"/>
        <v>45</v>
      </c>
      <c r="G190" t="str">
        <f ca="1"/>
        <v>14561</v>
      </c>
      <c r="H190" t="str">
        <f ca="1"/>
        <v>United States, Hawaii, Kaneohe, 9th St, 45, 14561</v>
      </c>
      <c r="I190" t="str">
        <f ca="1"/>
        <v/>
      </c>
      <c r="J190" t="str">
        <f ca="1"/>
        <v>8080602950</v>
      </c>
    </row>
    <row r="191" spans="2:12" x14ac:dyDescent="0.2">
      <c r="B191">
        <v>190</v>
      </c>
      <c r="C191" t="str">
        <f ca="1"/>
        <v>Maryland</v>
      </c>
      <c r="D191" t="str">
        <f ca="1"/>
        <v>Rockville</v>
      </c>
      <c r="E191" t="str">
        <f ca="1"/>
        <v>Lincoln St</v>
      </c>
      <c r="F191">
        <f ca="1"/>
        <v>123</v>
      </c>
      <c r="G191" t="str">
        <f ca="1"/>
        <v>43940</v>
      </c>
      <c r="H191" t="str">
        <f ca="1"/>
        <v>United States, Maryland, Rockville, Lincoln St, 123, 43940</v>
      </c>
      <c r="I191" t="str">
        <f ca="1"/>
        <v/>
      </c>
      <c r="J191" t="str">
        <f ca="1"/>
        <v>4430704478</v>
      </c>
    </row>
    <row r="192" spans="2:12" x14ac:dyDescent="0.2">
      <c r="B192">
        <v>191</v>
      </c>
      <c r="C192" t="str">
        <f ca="1"/>
        <v>Montana</v>
      </c>
      <c r="D192" t="str">
        <f ca="1"/>
        <v>Bozeman</v>
      </c>
      <c r="E192" t="str">
        <f ca="1"/>
        <v>School St</v>
      </c>
      <c r="F192">
        <f ca="1"/>
        <v>103</v>
      </c>
      <c r="G192" t="str">
        <f ca="1"/>
        <v>48347</v>
      </c>
      <c r="H192" t="str">
        <f ca="1"/>
        <v>United States, Montana, Bozeman, School St, 103, 48347</v>
      </c>
      <c r="I192" t="str">
        <f ca="1"/>
        <v/>
      </c>
      <c r="J192" t="str">
        <f ca="1"/>
        <v>4061957935</v>
      </c>
    </row>
    <row r="193" spans="2:10" x14ac:dyDescent="0.2">
      <c r="B193">
        <v>192</v>
      </c>
      <c r="C193" t="str">
        <f ca="1"/>
        <v>Nevada</v>
      </c>
      <c r="D193" t="str">
        <f ca="1"/>
        <v>Sun Valley</v>
      </c>
      <c r="E193" t="str">
        <f ca="1"/>
        <v>8th St</v>
      </c>
      <c r="F193">
        <f ca="1"/>
        <v>78</v>
      </c>
      <c r="G193" t="str">
        <f ca="1"/>
        <v>45569</v>
      </c>
      <c r="H193" t="str">
        <f ca="1"/>
        <v>United States, Nevada, Sun Valley, 8th St, 78, 45569</v>
      </c>
      <c r="I193" t="str">
        <f ca="1"/>
        <v/>
      </c>
      <c r="J193" t="str">
        <f ca="1"/>
        <v>7028156659</v>
      </c>
    </row>
    <row r="194" spans="2:10" x14ac:dyDescent="0.2">
      <c r="B194">
        <v>193</v>
      </c>
      <c r="C194" t="str">
        <f ca="1"/>
        <v>New Jersey</v>
      </c>
      <c r="D194" t="str">
        <f ca="1"/>
        <v>Bayonne</v>
      </c>
      <c r="E194" t="str">
        <f ca="1"/>
        <v>Chestnut St</v>
      </c>
      <c r="F194">
        <f ca="1"/>
        <v>69</v>
      </c>
      <c r="G194" t="str">
        <f ca="1"/>
        <v>01041</v>
      </c>
      <c r="H194" t="str">
        <f ca="1"/>
        <v>United States, New Jersey, Bayonne, Chestnut St, 69, 01041</v>
      </c>
      <c r="I194" t="str">
        <f ca="1"/>
        <v/>
      </c>
      <c r="J194" t="str">
        <f ca="1"/>
        <v>6091571200</v>
      </c>
    </row>
    <row r="195" spans="2:10" x14ac:dyDescent="0.2">
      <c r="B195">
        <v>194</v>
      </c>
      <c r="C195" t="str">
        <f ca="1"/>
        <v>Georgia</v>
      </c>
      <c r="D195" t="str">
        <f ca="1"/>
        <v>Marietta</v>
      </c>
      <c r="E195" t="str">
        <f ca="1"/>
        <v>Church St</v>
      </c>
      <c r="F195">
        <f ca="1"/>
        <v>51</v>
      </c>
      <c r="G195" t="str">
        <f ca="1"/>
        <v>43322</v>
      </c>
      <c r="H195" t="str">
        <f ca="1"/>
        <v>United States, Georgia, Marietta, Church St, 51, 43322</v>
      </c>
      <c r="I195" t="str">
        <f ca="1"/>
        <v>CanopyCrafters Market</v>
      </c>
      <c r="J195" t="str">
        <f ca="1"/>
        <v>4047353438</v>
      </c>
    </row>
    <row r="196" spans="2:10" x14ac:dyDescent="0.2">
      <c r="B196">
        <v>195</v>
      </c>
      <c r="C196" t="str">
        <f ca="1"/>
        <v>Kansas</v>
      </c>
      <c r="D196" t="str">
        <f ca="1"/>
        <v>Hutchinson</v>
      </c>
      <c r="E196" t="str">
        <f ca="1"/>
        <v>W Main St</v>
      </c>
      <c r="F196">
        <f ca="1"/>
        <v>46</v>
      </c>
      <c r="G196" t="str">
        <f ca="1"/>
        <v>93137</v>
      </c>
      <c r="H196" t="str">
        <f ca="1"/>
        <v>United States, Kansas, Hutchinson, W Main St, 46, 93137</v>
      </c>
      <c r="I196" t="str">
        <f ca="1"/>
        <v/>
      </c>
      <c r="J196" t="str">
        <f ca="1"/>
        <v>3160346288</v>
      </c>
    </row>
    <row r="197" spans="2:10" x14ac:dyDescent="0.2">
      <c r="B197">
        <v>196</v>
      </c>
      <c r="C197" t="str">
        <f ca="1"/>
        <v>Indiana</v>
      </c>
      <c r="D197" t="str">
        <f ca="1"/>
        <v>South Bend</v>
      </c>
      <c r="E197" t="str">
        <f ca="1"/>
        <v>9th St</v>
      </c>
      <c r="F197">
        <f ca="1"/>
        <v>116</v>
      </c>
      <c r="G197" t="str">
        <f ca="1"/>
        <v>86293</v>
      </c>
      <c r="H197" t="str">
        <f ca="1"/>
        <v>United States, Indiana, South Bend, 9th St, 116, 86293</v>
      </c>
      <c r="I197" t="str">
        <f ca="1"/>
        <v/>
      </c>
      <c r="J197" t="str">
        <f ca="1"/>
        <v>5740135809</v>
      </c>
    </row>
    <row r="198" spans="2:10" x14ac:dyDescent="0.2">
      <c r="B198">
        <v>197</v>
      </c>
      <c r="C198" t="str">
        <f ca="1"/>
        <v>Kentucky</v>
      </c>
      <c r="D198" t="str">
        <f ca="1"/>
        <v>Lexington</v>
      </c>
      <c r="E198" t="str">
        <f ca="1"/>
        <v>Locust St</v>
      </c>
      <c r="F198">
        <f ca="1"/>
        <v>32</v>
      </c>
      <c r="G198" t="str">
        <f ca="1"/>
        <v>27260</v>
      </c>
      <c r="H198" t="str">
        <f ca="1"/>
        <v>United States, Kentucky, Lexington, Locust St, 32, 27260</v>
      </c>
      <c r="I198" t="str">
        <f ca="1"/>
        <v/>
      </c>
      <c r="J198" t="str">
        <f ca="1"/>
        <v>6067634211</v>
      </c>
    </row>
    <row r="199" spans="2:10" x14ac:dyDescent="0.2">
      <c r="B199">
        <v>198</v>
      </c>
      <c r="C199" t="str">
        <f ca="1"/>
        <v>California</v>
      </c>
      <c r="D199" t="str">
        <f ca="1"/>
        <v>Riverside</v>
      </c>
      <c r="E199" t="str">
        <f ca="1"/>
        <v>Park St</v>
      </c>
      <c r="F199">
        <f ca="1"/>
        <v>16</v>
      </c>
      <c r="G199" t="str">
        <f ca="1"/>
        <v>56170</v>
      </c>
      <c r="H199" t="str">
        <f ca="1"/>
        <v>United States, California, Riverside, Park St, 16, 56170</v>
      </c>
      <c r="I199" t="str">
        <f ca="1"/>
        <v/>
      </c>
      <c r="J199" t="str">
        <f ca="1"/>
        <v>9251460236</v>
      </c>
    </row>
    <row r="200" spans="2:10" x14ac:dyDescent="0.2">
      <c r="B200">
        <v>199</v>
      </c>
      <c r="C200" t="str">
        <f ca="1"/>
        <v>Minnesota</v>
      </c>
      <c r="D200" t="str">
        <f ca="1"/>
        <v>Duluth</v>
      </c>
      <c r="E200" t="str">
        <f ca="1"/>
        <v>3rd St</v>
      </c>
      <c r="F200">
        <f ca="1"/>
        <v>99</v>
      </c>
      <c r="G200" t="str">
        <f ca="1"/>
        <v>53537</v>
      </c>
      <c r="H200" t="str">
        <f ca="1"/>
        <v>United States, Minnesota, Duluth, 3rd St, 99, 53537</v>
      </c>
      <c r="I200" t="str">
        <f ca="1"/>
        <v/>
      </c>
      <c r="J200" t="str">
        <f ca="1"/>
        <v>7637984700</v>
      </c>
    </row>
    <row r="201" spans="2:10" x14ac:dyDescent="0.2">
      <c r="B201">
        <v>200</v>
      </c>
      <c r="C201" t="str">
        <f ca="1"/>
        <v>Massachusetts</v>
      </c>
      <c r="D201" t="str">
        <f ca="1"/>
        <v>Lynn</v>
      </c>
      <c r="E201" t="str">
        <f ca="1"/>
        <v>1st Ave</v>
      </c>
      <c r="F201">
        <f ca="1"/>
        <v>126</v>
      </c>
      <c r="G201" t="str">
        <f ca="1"/>
        <v>30530</v>
      </c>
      <c r="H201" t="str">
        <f ca="1"/>
        <v>United States, Massachusetts, Lynn, 1st Ave, 126, 30530</v>
      </c>
      <c r="I201" t="str">
        <f ca="1"/>
        <v>SaplingSynergy Group</v>
      </c>
      <c r="J201" t="str">
        <f ca="1"/>
        <v>5082653751</v>
      </c>
    </row>
    <row r="202" spans="2:10" x14ac:dyDescent="0.2">
      <c r="B202">
        <v>201</v>
      </c>
      <c r="C202" t="str">
        <f ca="1"/>
        <v>Delaware</v>
      </c>
      <c r="D202" t="str">
        <f ca="1"/>
        <v>North Star</v>
      </c>
      <c r="E202" t="str">
        <f ca="1"/>
        <v>Locust St</v>
      </c>
      <c r="F202">
        <f ca="1"/>
        <v>20</v>
      </c>
      <c r="G202" t="str">
        <f ca="1"/>
        <v>07474</v>
      </c>
      <c r="H202" t="str">
        <f ca="1"/>
        <v>United States, Delaware, North Star, Locust St, 20, 07474</v>
      </c>
      <c r="I202" t="str">
        <f ca="1"/>
        <v/>
      </c>
      <c r="J202" t="str">
        <f ca="1"/>
        <v>3023962840</v>
      </c>
    </row>
    <row r="203" spans="2:10" x14ac:dyDescent="0.2">
      <c r="B203">
        <v>202</v>
      </c>
      <c r="C203" t="str">
        <f ca="1"/>
        <v>Delaware</v>
      </c>
      <c r="D203" t="str">
        <f ca="1"/>
        <v>Claymont</v>
      </c>
      <c r="E203" t="str">
        <f ca="1"/>
        <v>9th St</v>
      </c>
      <c r="F203">
        <f ca="1"/>
        <v>79</v>
      </c>
      <c r="G203" t="str">
        <f ca="1"/>
        <v>39374</v>
      </c>
      <c r="H203" t="str">
        <f ca="1"/>
        <v>United States, Delaware, Claymont, 9th St, 79, 39374</v>
      </c>
      <c r="I203" t="str">
        <f ca="1"/>
        <v/>
      </c>
      <c r="J203" t="str">
        <f ca="1"/>
        <v>3021658593</v>
      </c>
    </row>
    <row r="204" spans="2:10" x14ac:dyDescent="0.2">
      <c r="B204">
        <v>203</v>
      </c>
      <c r="C204" t="str">
        <f ca="1"/>
        <v>Idaho</v>
      </c>
      <c r="D204" t="str">
        <f ca="1"/>
        <v>Eagle</v>
      </c>
      <c r="E204" t="str">
        <f ca="1"/>
        <v>Woodland Dr</v>
      </c>
      <c r="F204">
        <f ca="1"/>
        <v>121</v>
      </c>
      <c r="G204" t="str">
        <f ca="1"/>
        <v>49146</v>
      </c>
      <c r="H204" t="str">
        <f ca="1"/>
        <v>United States, Idaho, Eagle, Woodland Dr, 121, 49146</v>
      </c>
      <c r="I204" t="str">
        <f ca="1"/>
        <v/>
      </c>
      <c r="J204" t="str">
        <f ca="1"/>
        <v>9867692053</v>
      </c>
    </row>
    <row r="205" spans="2:10" x14ac:dyDescent="0.2">
      <c r="B205">
        <v>204</v>
      </c>
      <c r="C205" t="str">
        <f ca="1"/>
        <v>Idaho</v>
      </c>
      <c r="D205" t="str">
        <f ca="1"/>
        <v>Nampa</v>
      </c>
      <c r="E205" t="str">
        <f ca="1"/>
        <v>Railroad St</v>
      </c>
      <c r="F205">
        <f ca="1"/>
        <v>54</v>
      </c>
      <c r="G205" t="str">
        <f ca="1"/>
        <v>12536</v>
      </c>
      <c r="H205" t="str">
        <f ca="1"/>
        <v>United States, Idaho, Nampa, Railroad St, 54, 12536</v>
      </c>
      <c r="I205" t="str">
        <f ca="1"/>
        <v>SproutSphere Innovations</v>
      </c>
      <c r="J205" t="str">
        <f ca="1"/>
        <v>9860040779</v>
      </c>
    </row>
    <row r="206" spans="2:10" x14ac:dyDescent="0.2">
      <c r="B206">
        <v>205</v>
      </c>
      <c r="C206" t="str">
        <f ca="1"/>
        <v>Michigan</v>
      </c>
      <c r="D206" t="str">
        <f ca="1"/>
        <v>Flint</v>
      </c>
      <c r="E206" t="str">
        <f ca="1"/>
        <v>E Main St</v>
      </c>
      <c r="F206">
        <f ca="1"/>
        <v>27</v>
      </c>
      <c r="G206" t="str">
        <f ca="1"/>
        <v>55793</v>
      </c>
      <c r="H206" t="str">
        <f ca="1"/>
        <v>United States, Michigan, Flint, E Main St, 27, 55793</v>
      </c>
      <c r="I206" t="str">
        <f ca="1"/>
        <v/>
      </c>
      <c r="J206" t="str">
        <f ca="1"/>
        <v>2482228418</v>
      </c>
    </row>
    <row r="207" spans="2:10" x14ac:dyDescent="0.2">
      <c r="B207">
        <v>206</v>
      </c>
      <c r="C207" t="str">
        <f ca="1"/>
        <v>Alabama</v>
      </c>
      <c r="D207" t="str">
        <f ca="1"/>
        <v>Birmingham</v>
      </c>
      <c r="E207" t="str">
        <f ca="1"/>
        <v>N Main St</v>
      </c>
      <c r="F207">
        <f ca="1"/>
        <v>65</v>
      </c>
      <c r="G207" t="str">
        <f ca="1"/>
        <v>98990</v>
      </c>
      <c r="H207" t="str">
        <f ca="1"/>
        <v>United States, Alabama, Birmingham, N Main St, 65, 98990</v>
      </c>
      <c r="I207" t="str">
        <f ca="1"/>
        <v>GreenScape Innovators</v>
      </c>
      <c r="J207" t="str">
        <f ca="1"/>
        <v>2510120027</v>
      </c>
    </row>
    <row r="208" spans="2:10" x14ac:dyDescent="0.2">
      <c r="B208">
        <v>207</v>
      </c>
      <c r="C208" t="str">
        <f ca="1"/>
        <v>Illinois</v>
      </c>
      <c r="D208" t="str">
        <f ca="1"/>
        <v>Bloomington</v>
      </c>
      <c r="E208" t="str">
        <f ca="1"/>
        <v>Park St</v>
      </c>
      <c r="F208">
        <f ca="1"/>
        <v>52</v>
      </c>
      <c r="G208" t="str">
        <f ca="1"/>
        <v>26714</v>
      </c>
      <c r="H208" t="str">
        <f ca="1"/>
        <v>United States, Illinois, Bloomington, Park St, 52, 26714</v>
      </c>
      <c r="I208" t="str">
        <f ca="1"/>
        <v>EdenEcho Developers</v>
      </c>
      <c r="J208" t="str">
        <f ca="1"/>
        <v>6306582341</v>
      </c>
    </row>
    <row r="209" spans="2:10" x14ac:dyDescent="0.2">
      <c r="B209">
        <v>208</v>
      </c>
      <c r="C209" t="str">
        <f ca="1"/>
        <v>Maryland</v>
      </c>
      <c r="D209" t="str">
        <f ca="1"/>
        <v>Annapolis</v>
      </c>
      <c r="E209" t="str">
        <f ca="1"/>
        <v>Ridge Rd</v>
      </c>
      <c r="F209">
        <f ca="1"/>
        <v>50</v>
      </c>
      <c r="G209" t="str">
        <f ca="1"/>
        <v>67632</v>
      </c>
      <c r="H209" t="str">
        <f ca="1"/>
        <v>United States, Maryland, Annapolis, Ridge Rd, 50, 67632</v>
      </c>
      <c r="I209" t="str">
        <f ca="1"/>
        <v/>
      </c>
      <c r="J209" t="str">
        <f ca="1"/>
        <v>3019299228</v>
      </c>
    </row>
    <row r="210" spans="2:10" x14ac:dyDescent="0.2">
      <c r="B210">
        <v>209</v>
      </c>
      <c r="C210" t="str">
        <f ca="1"/>
        <v>Montana</v>
      </c>
      <c r="D210" t="str">
        <f ca="1"/>
        <v>Missoula</v>
      </c>
      <c r="E210" t="str">
        <f ca="1"/>
        <v>River Rd</v>
      </c>
      <c r="F210">
        <f ca="1"/>
        <v>16</v>
      </c>
      <c r="G210" t="str">
        <f ca="1"/>
        <v>60073</v>
      </c>
      <c r="H210" t="str">
        <f ca="1"/>
        <v>United States, Montana, Missoula, River Rd, 16, 60073</v>
      </c>
      <c r="I210" t="str">
        <f ca="1"/>
        <v/>
      </c>
      <c r="J210" t="str">
        <f ca="1"/>
        <v>4066797002</v>
      </c>
    </row>
    <row r="211" spans="2:10" x14ac:dyDescent="0.2">
      <c r="B211">
        <v>210</v>
      </c>
      <c r="C211" t="str">
        <f ca="1"/>
        <v>Delaware</v>
      </c>
      <c r="D211" t="str">
        <f ca="1"/>
        <v>Hockessin</v>
      </c>
      <c r="E211" t="str">
        <f ca="1"/>
        <v>North St</v>
      </c>
      <c r="F211">
        <f ca="1"/>
        <v>95</v>
      </c>
      <c r="G211" t="str">
        <f ca="1"/>
        <v>80830</v>
      </c>
      <c r="H211" t="str">
        <f ca="1"/>
        <v>United States, Delaware, Hockessin, North St, 95, 80830</v>
      </c>
      <c r="I211" t="str">
        <f ca="1"/>
        <v/>
      </c>
      <c r="J211" t="str">
        <f ca="1"/>
        <v>3025175693</v>
      </c>
    </row>
    <row r="212" spans="2:10" x14ac:dyDescent="0.2">
      <c r="B212">
        <v>211</v>
      </c>
      <c r="C212" t="str">
        <f ca="1"/>
        <v>Mississippi</v>
      </c>
      <c r="D212" t="str">
        <f ca="1"/>
        <v>Madison</v>
      </c>
      <c r="E212" t="str">
        <f ca="1"/>
        <v>Spruce St</v>
      </c>
      <c r="F212">
        <f ca="1"/>
        <v>36</v>
      </c>
      <c r="G212" t="str">
        <f ca="1"/>
        <v>63867</v>
      </c>
      <c r="H212" t="str">
        <f ca="1"/>
        <v>United States, Mississippi, Madison, Spruce St, 36, 63867</v>
      </c>
      <c r="I212" t="str">
        <f ca="1"/>
        <v>TerraTrove Traders</v>
      </c>
      <c r="J212" t="str">
        <f ca="1"/>
        <v>2280157171</v>
      </c>
    </row>
    <row r="213" spans="2:10" x14ac:dyDescent="0.2">
      <c r="B213">
        <v>212</v>
      </c>
      <c r="C213" t="str">
        <f ca="1"/>
        <v>Michigan</v>
      </c>
      <c r="D213" t="str">
        <f ca="1"/>
        <v>Livonia</v>
      </c>
      <c r="E213" t="str">
        <f ca="1"/>
        <v>Ridge Rd</v>
      </c>
      <c r="F213">
        <f ca="1"/>
        <v>110</v>
      </c>
      <c r="G213" t="str">
        <f ca="1"/>
        <v>01188</v>
      </c>
      <c r="H213" t="str">
        <f ca="1"/>
        <v>United States, Michigan, Livonia, Ridge Rd, 110, 01188</v>
      </c>
      <c r="I213" t="str">
        <f ca="1"/>
        <v>BlossomBridge Corp.</v>
      </c>
      <c r="J213" t="str">
        <f ca="1"/>
        <v>2314537154</v>
      </c>
    </row>
    <row r="214" spans="2:10" x14ac:dyDescent="0.2">
      <c r="B214">
        <v>213</v>
      </c>
      <c r="C214" t="str">
        <f ca="1"/>
        <v>Minnesota</v>
      </c>
      <c r="D214" t="str">
        <f ca="1"/>
        <v>St. Cloud</v>
      </c>
      <c r="E214" t="str">
        <f ca="1"/>
        <v>Center St</v>
      </c>
      <c r="F214">
        <f ca="1"/>
        <v>82</v>
      </c>
      <c r="G214" t="str">
        <f ca="1"/>
        <v>68148</v>
      </c>
      <c r="H214" t="str">
        <f ca="1"/>
        <v>United States, Minnesota, St. Cloud, Center St, 82, 68148</v>
      </c>
      <c r="I214" t="str">
        <f ca="1"/>
        <v/>
      </c>
      <c r="J214" t="str">
        <f ca="1"/>
        <v>3208945193</v>
      </c>
    </row>
    <row r="215" spans="2:10" x14ac:dyDescent="0.2">
      <c r="B215">
        <v>214</v>
      </c>
      <c r="C215" t="str">
        <f ca="1"/>
        <v>Colorado</v>
      </c>
      <c r="D215" t="str">
        <f ca="1"/>
        <v>Colorado Springs</v>
      </c>
      <c r="E215" t="str">
        <f ca="1"/>
        <v>North St</v>
      </c>
      <c r="F215">
        <f ca="1"/>
        <v>120</v>
      </c>
      <c r="G215" t="str">
        <f ca="1"/>
        <v>86251</v>
      </c>
      <c r="H215" t="str">
        <f ca="1"/>
        <v>United States, Colorado, Colorado Springs, North St, 120, 86251</v>
      </c>
      <c r="I215" t="str">
        <f ca="1"/>
        <v/>
      </c>
      <c r="J215" t="str">
        <f ca="1"/>
        <v>7197934924</v>
      </c>
    </row>
    <row r="216" spans="2:10" x14ac:dyDescent="0.2">
      <c r="B216">
        <v>215</v>
      </c>
      <c r="C216" t="str">
        <f ca="1"/>
        <v>Illinois</v>
      </c>
      <c r="D216" t="str">
        <f ca="1"/>
        <v>Naperville</v>
      </c>
      <c r="E216" t="str">
        <f ca="1"/>
        <v>Pine St</v>
      </c>
      <c r="F216">
        <f ca="1"/>
        <v>76</v>
      </c>
      <c r="G216" t="str">
        <f ca="1"/>
        <v>41006</v>
      </c>
      <c r="H216" t="str">
        <f ca="1"/>
        <v>United States, Illinois, Naperville, Pine St, 76, 41006</v>
      </c>
      <c r="I216" t="str">
        <f ca="1"/>
        <v>EdenEcho Developers</v>
      </c>
      <c r="J216" t="str">
        <f ca="1"/>
        <v>2247961787</v>
      </c>
    </row>
    <row r="217" spans="2:10" x14ac:dyDescent="0.2">
      <c r="B217">
        <v>216</v>
      </c>
      <c r="C217" t="str">
        <f ca="1"/>
        <v>Idaho</v>
      </c>
      <c r="D217" t="str">
        <f ca="1"/>
        <v>Twin Falls</v>
      </c>
      <c r="E217" t="str">
        <f ca="1"/>
        <v>North St</v>
      </c>
      <c r="F217">
        <f ca="1"/>
        <v>72</v>
      </c>
      <c r="G217" t="str">
        <f ca="1"/>
        <v>03911</v>
      </c>
      <c r="H217" t="str">
        <f ca="1"/>
        <v>United States, Idaho, Twin Falls, North St, 72, 03911</v>
      </c>
      <c r="I217" t="str">
        <f ca="1"/>
        <v>ParkPlace Properties</v>
      </c>
      <c r="J217" t="str">
        <f ca="1"/>
        <v>9861386416</v>
      </c>
    </row>
    <row r="218" spans="2:10" x14ac:dyDescent="0.2">
      <c r="B218">
        <v>217</v>
      </c>
      <c r="C218" t="str">
        <f ca="1"/>
        <v>Kentucky</v>
      </c>
      <c r="D218" t="str">
        <f ca="1"/>
        <v>Covington</v>
      </c>
      <c r="E218" t="str">
        <f ca="1"/>
        <v>Locust St</v>
      </c>
      <c r="F218">
        <f ca="1"/>
        <v>30</v>
      </c>
      <c r="G218" t="str">
        <f ca="1"/>
        <v>62472</v>
      </c>
      <c r="H218" t="str">
        <f ca="1"/>
        <v>United States, Kentucky, Covington, Locust St, 30, 62472</v>
      </c>
      <c r="I218" t="str">
        <f ca="1"/>
        <v/>
      </c>
      <c r="J218" t="str">
        <f ca="1"/>
        <v>2705957923</v>
      </c>
    </row>
    <row r="219" spans="2:10" x14ac:dyDescent="0.2">
      <c r="B219">
        <v>218</v>
      </c>
      <c r="C219" t="str">
        <f ca="1"/>
        <v>Delaware</v>
      </c>
      <c r="D219" t="str">
        <f ca="1"/>
        <v>Bear</v>
      </c>
      <c r="E219" t="str">
        <f ca="1"/>
        <v>Railroad Ave</v>
      </c>
      <c r="F219">
        <f ca="1"/>
        <v>84</v>
      </c>
      <c r="G219" t="str">
        <f ca="1"/>
        <v>19932</v>
      </c>
      <c r="H219" t="str">
        <f ca="1"/>
        <v>United States, Delaware, Bear, Railroad Ave, 84, 19932</v>
      </c>
      <c r="I219" t="str">
        <f ca="1"/>
        <v>RootedRealms Co.</v>
      </c>
      <c r="J219" t="str">
        <f ca="1"/>
        <v>3029568559</v>
      </c>
    </row>
    <row r="220" spans="2:10" x14ac:dyDescent="0.2">
      <c r="B220">
        <v>219</v>
      </c>
      <c r="C220" t="str">
        <f ca="1"/>
        <v>Minnesota</v>
      </c>
      <c r="D220" t="str">
        <f ca="1"/>
        <v>Blaine</v>
      </c>
      <c r="E220" t="str">
        <f ca="1"/>
        <v>2nd Ave</v>
      </c>
      <c r="F220">
        <f ca="1"/>
        <v>15</v>
      </c>
      <c r="G220" t="str">
        <f ca="1"/>
        <v>50519</v>
      </c>
      <c r="H220" t="str">
        <f ca="1"/>
        <v>United States, Minnesota, Blaine, 2nd Ave, 15, 50519</v>
      </c>
      <c r="I220" t="str">
        <f ca="1"/>
        <v/>
      </c>
      <c r="J220" t="str">
        <f ca="1"/>
        <v>3208964949</v>
      </c>
    </row>
    <row r="221" spans="2:10" x14ac:dyDescent="0.2">
      <c r="B221">
        <v>220</v>
      </c>
      <c r="C221" t="str">
        <f ca="1"/>
        <v>Nebraska</v>
      </c>
      <c r="D221" t="str">
        <f ca="1"/>
        <v>Omaha</v>
      </c>
      <c r="E221" t="str">
        <f ca="1"/>
        <v>Elm St</v>
      </c>
      <c r="F221">
        <f ca="1"/>
        <v>124</v>
      </c>
      <c r="G221" t="str">
        <f ca="1"/>
        <v>52221</v>
      </c>
      <c r="H221" t="str">
        <f ca="1"/>
        <v>United States, Nebraska, Omaha, Elm St, 124, 52221</v>
      </c>
      <c r="I221" t="str">
        <f ca="1"/>
        <v/>
      </c>
      <c r="J221" t="str">
        <f ca="1"/>
        <v>4028224378</v>
      </c>
    </row>
    <row r="222" spans="2:10" x14ac:dyDescent="0.2">
      <c r="B222">
        <v>221</v>
      </c>
      <c r="C222" t="str">
        <f ca="1"/>
        <v>Kansas</v>
      </c>
      <c r="D222" t="str">
        <f ca="1"/>
        <v>Leavenworth</v>
      </c>
      <c r="E222" t="str">
        <f ca="1"/>
        <v>Sunset Dr</v>
      </c>
      <c r="F222">
        <f ca="1"/>
        <v>47</v>
      </c>
      <c r="G222" t="str">
        <f ca="1"/>
        <v>53937</v>
      </c>
      <c r="H222" t="str">
        <f ca="1"/>
        <v>United States, Kansas, Leavenworth, Sunset Dr, 47, 53937</v>
      </c>
      <c r="I222" t="str">
        <f ca="1"/>
        <v>BloomWorks Landscaping</v>
      </c>
      <c r="J222" t="str">
        <f ca="1"/>
        <v>6209286941</v>
      </c>
    </row>
    <row r="223" spans="2:10" x14ac:dyDescent="0.2">
      <c r="B223">
        <v>222</v>
      </c>
      <c r="C223" t="str">
        <f ca="1"/>
        <v>Missouri</v>
      </c>
      <c r="D223" t="str">
        <f ca="1"/>
        <v>O’Fallon</v>
      </c>
      <c r="E223" t="str">
        <f ca="1"/>
        <v>Jefferson St</v>
      </c>
      <c r="F223">
        <f ca="1"/>
        <v>69</v>
      </c>
      <c r="G223" t="str">
        <f ca="1"/>
        <v>56520</v>
      </c>
      <c r="H223" t="str">
        <f ca="1"/>
        <v>United States, Missouri, O’Fallon, Jefferson St, 69, 56520</v>
      </c>
      <c r="I223" t="str">
        <f ca="1"/>
        <v/>
      </c>
      <c r="J223" t="str">
        <f ca="1"/>
        <v>3146865010</v>
      </c>
    </row>
    <row r="224" spans="2:10" x14ac:dyDescent="0.2">
      <c r="B224">
        <v>223</v>
      </c>
      <c r="C224" t="str">
        <f ca="1"/>
        <v>Maryland</v>
      </c>
      <c r="D224" t="str">
        <f ca="1"/>
        <v>Columbia</v>
      </c>
      <c r="E224" t="str">
        <f ca="1"/>
        <v>Vine St</v>
      </c>
      <c r="F224">
        <f ca="1"/>
        <v>32</v>
      </c>
      <c r="G224" t="str">
        <f ca="1"/>
        <v>55215</v>
      </c>
      <c r="H224" t="str">
        <f ca="1"/>
        <v>United States, Maryland, Columbia, Vine St, 32, 55215</v>
      </c>
      <c r="I224" t="str">
        <f ca="1"/>
        <v/>
      </c>
      <c r="J224" t="str">
        <f ca="1"/>
        <v>2402808880</v>
      </c>
    </row>
    <row r="225" spans="2:10" x14ac:dyDescent="0.2">
      <c r="B225">
        <v>224</v>
      </c>
      <c r="C225" t="str">
        <f ca="1"/>
        <v>Minnesota</v>
      </c>
      <c r="D225" t="str">
        <f ca="1"/>
        <v>Maple Grove</v>
      </c>
      <c r="E225" t="str">
        <f ca="1"/>
        <v>Shady Ln</v>
      </c>
      <c r="F225">
        <f ca="1"/>
        <v>118</v>
      </c>
      <c r="G225" t="str">
        <f ca="1"/>
        <v>10898</v>
      </c>
      <c r="H225" t="str">
        <f ca="1"/>
        <v>United States, Minnesota, Maple Grove, Shady Ln, 118, 10898</v>
      </c>
      <c r="I225" t="str">
        <f ca="1"/>
        <v/>
      </c>
      <c r="J225" t="str">
        <f ca="1"/>
        <v>2182936683</v>
      </c>
    </row>
    <row r="226" spans="2:10" x14ac:dyDescent="0.2">
      <c r="B226">
        <v>225</v>
      </c>
      <c r="C226" t="str">
        <f ca="1"/>
        <v>Maryland</v>
      </c>
      <c r="D226" t="str">
        <f ca="1"/>
        <v>Annapolis</v>
      </c>
      <c r="E226" t="str">
        <f ca="1"/>
        <v>E Main St</v>
      </c>
      <c r="F226">
        <f ca="1"/>
        <v>38</v>
      </c>
      <c r="G226" t="str">
        <f ca="1"/>
        <v>41544</v>
      </c>
      <c r="H226" t="str">
        <f ca="1"/>
        <v>United States, Maryland, Annapolis, E Main St, 38, 41544</v>
      </c>
      <c r="I226" t="str">
        <f ca="1"/>
        <v/>
      </c>
      <c r="J226" t="str">
        <f ca="1"/>
        <v>2406586675</v>
      </c>
    </row>
    <row r="227" spans="2:10" x14ac:dyDescent="0.2">
      <c r="B227">
        <v>226</v>
      </c>
      <c r="C227" t="str">
        <f ca="1"/>
        <v>Kansas</v>
      </c>
      <c r="D227" t="str">
        <f ca="1"/>
        <v>Overland Park</v>
      </c>
      <c r="E227" t="str">
        <f ca="1"/>
        <v>Highland Ave</v>
      </c>
      <c r="F227">
        <f ca="1"/>
        <v>94</v>
      </c>
      <c r="G227" t="str">
        <f ca="1"/>
        <v>14405</v>
      </c>
      <c r="H227" t="str">
        <f ca="1"/>
        <v>United States, Kansas, Overland Park, Highland Ave, 94, 14405</v>
      </c>
      <c r="I227" t="str">
        <f ca="1"/>
        <v>BloomWorks Landscaping</v>
      </c>
      <c r="J227" t="str">
        <f ca="1"/>
        <v>3164855462</v>
      </c>
    </row>
    <row r="228" spans="2:10" x14ac:dyDescent="0.2">
      <c r="B228">
        <v>227</v>
      </c>
      <c r="C228" t="str">
        <f ca="1"/>
        <v>Georgia</v>
      </c>
      <c r="D228" t="str">
        <f ca="1"/>
        <v>Sandy Springs</v>
      </c>
      <c r="E228" t="str">
        <f ca="1"/>
        <v>Jefferson St</v>
      </c>
      <c r="F228">
        <f ca="1"/>
        <v>3</v>
      </c>
      <c r="G228" t="str">
        <f ca="1"/>
        <v>85789</v>
      </c>
      <c r="H228" t="str">
        <f ca="1"/>
        <v>United States, Georgia, Sandy Springs, Jefferson St, 3, 85789</v>
      </c>
      <c r="I228" t="str">
        <f ca="1"/>
        <v>CanopyCrafters Market</v>
      </c>
      <c r="J228" t="str">
        <f ca="1"/>
        <v>9122843754</v>
      </c>
    </row>
    <row r="229" spans="2:10" x14ac:dyDescent="0.2">
      <c r="B229">
        <v>228</v>
      </c>
      <c r="C229" t="str">
        <f ca="1"/>
        <v>Alabama</v>
      </c>
      <c r="D229" t="str">
        <f ca="1"/>
        <v>Hoover</v>
      </c>
      <c r="E229" t="str">
        <f ca="1"/>
        <v>Jefferson St</v>
      </c>
      <c r="F229">
        <f ca="1"/>
        <v>134</v>
      </c>
      <c r="G229" t="str">
        <f ca="1"/>
        <v>58959</v>
      </c>
      <c r="H229" t="str">
        <f ca="1"/>
        <v>United States, Alabama, Hoover, Jefferson St, 134, 58959</v>
      </c>
      <c r="I229" t="str">
        <f ca="1"/>
        <v/>
      </c>
      <c r="J229" t="str">
        <f ca="1"/>
        <v>2566633264</v>
      </c>
    </row>
    <row r="230" spans="2:10" x14ac:dyDescent="0.2">
      <c r="B230">
        <v>229</v>
      </c>
      <c r="C230" t="str">
        <f ca="1"/>
        <v>Idaho</v>
      </c>
      <c r="D230" t="str">
        <f ca="1"/>
        <v>Moscow</v>
      </c>
      <c r="E230" t="str">
        <f ca="1"/>
        <v>Cherry St</v>
      </c>
      <c r="F230">
        <f ca="1"/>
        <v>127</v>
      </c>
      <c r="G230" t="str">
        <f ca="1"/>
        <v>72882</v>
      </c>
      <c r="H230" t="str">
        <f ca="1"/>
        <v>United States, Idaho, Moscow, Cherry St, 127, 72882</v>
      </c>
      <c r="I230" t="str">
        <f ca="1"/>
        <v/>
      </c>
      <c r="J230" t="str">
        <f ca="1"/>
        <v>9862441982</v>
      </c>
    </row>
    <row r="231" spans="2:10" x14ac:dyDescent="0.2">
      <c r="B231">
        <v>230</v>
      </c>
      <c r="C231" t="str">
        <f ca="1"/>
        <v>Idaho</v>
      </c>
      <c r="D231" t="str">
        <f ca="1"/>
        <v>Rexburg</v>
      </c>
      <c r="E231" t="str">
        <f ca="1"/>
        <v>Woodland Dr</v>
      </c>
      <c r="F231">
        <f ca="1"/>
        <v>52</v>
      </c>
      <c r="G231" t="str">
        <f ca="1"/>
        <v>65715</v>
      </c>
      <c r="H231" t="str">
        <f ca="1"/>
        <v>United States, Idaho, Rexburg, Woodland Dr, 52, 65715</v>
      </c>
      <c r="I231" t="str">
        <f ca="1"/>
        <v>SproutSphere Innovations</v>
      </c>
      <c r="J231" t="str">
        <f ca="1"/>
        <v>2089857992</v>
      </c>
    </row>
    <row r="232" spans="2:10" x14ac:dyDescent="0.2">
      <c r="B232">
        <v>231</v>
      </c>
      <c r="C232" t="str">
        <f ca="1"/>
        <v>Louisiana</v>
      </c>
      <c r="D232" t="str">
        <f ca="1"/>
        <v>Central</v>
      </c>
      <c r="E232" t="str">
        <f ca="1"/>
        <v>Oak St</v>
      </c>
      <c r="F232">
        <f ca="1"/>
        <v>26</v>
      </c>
      <c r="G232" t="str">
        <f ca="1"/>
        <v>03145</v>
      </c>
      <c r="H232" t="str">
        <f ca="1"/>
        <v>United States, Louisiana, Central, Oak St, 26, 03145</v>
      </c>
      <c r="I232" t="str">
        <f ca="1"/>
        <v>PetalPro Partners</v>
      </c>
      <c r="J232" t="str">
        <f ca="1"/>
        <v>3376908104</v>
      </c>
    </row>
    <row r="233" spans="2:10" x14ac:dyDescent="0.2">
      <c r="B233">
        <v>232</v>
      </c>
      <c r="C233" t="str">
        <f ca="1"/>
        <v>Michigan</v>
      </c>
      <c r="D233" t="str">
        <f ca="1"/>
        <v>Westland</v>
      </c>
      <c r="E233" t="str">
        <f ca="1"/>
        <v>Shady Ln</v>
      </c>
      <c r="F233">
        <f ca="1"/>
        <v>133</v>
      </c>
      <c r="G233" t="str">
        <f ca="1"/>
        <v>77075</v>
      </c>
      <c r="H233" t="str">
        <f ca="1"/>
        <v>United States, Michigan, Westland, Shady Ln, 133, 77075</v>
      </c>
      <c r="I233" t="str">
        <f ca="1"/>
        <v/>
      </c>
      <c r="J233" t="str">
        <f ca="1"/>
        <v>2694582213</v>
      </c>
    </row>
    <row r="234" spans="2:10" x14ac:dyDescent="0.2">
      <c r="B234">
        <v>233</v>
      </c>
      <c r="C234" t="str">
        <f ca="1"/>
        <v>Minnesota</v>
      </c>
      <c r="D234" t="str">
        <f ca="1"/>
        <v>Maple Grove</v>
      </c>
      <c r="E234" t="str">
        <f ca="1"/>
        <v>West St</v>
      </c>
      <c r="F234">
        <f ca="1"/>
        <v>39</v>
      </c>
      <c r="G234" t="str">
        <f ca="1"/>
        <v>91988</v>
      </c>
      <c r="H234" t="str">
        <f ca="1"/>
        <v>United States, Minnesota, Maple Grove, West St, 39, 91988</v>
      </c>
      <c r="I234" t="str">
        <f ca="1"/>
        <v/>
      </c>
      <c r="J234" t="str">
        <f ca="1"/>
        <v>6512915669</v>
      </c>
    </row>
    <row r="235" spans="2:10" x14ac:dyDescent="0.2">
      <c r="B235">
        <v>234</v>
      </c>
      <c r="C235" t="str">
        <f ca="1"/>
        <v>Kentucky</v>
      </c>
      <c r="D235" t="str">
        <f ca="1"/>
        <v>Louisville</v>
      </c>
      <c r="E235" t="str">
        <f ca="1"/>
        <v>1st St</v>
      </c>
      <c r="F235">
        <f ca="1"/>
        <v>98</v>
      </c>
      <c r="G235" t="str">
        <f ca="1"/>
        <v>47092</v>
      </c>
      <c r="H235" t="str">
        <f ca="1"/>
        <v>United States, Kentucky, Louisville, 1st St, 98, 47092</v>
      </c>
      <c r="I235" t="str">
        <f ca="1"/>
        <v/>
      </c>
      <c r="J235" t="str">
        <f ca="1"/>
        <v>2705400373</v>
      </c>
    </row>
    <row r="236" spans="2:10" x14ac:dyDescent="0.2">
      <c r="B236">
        <v>235</v>
      </c>
      <c r="C236" t="str">
        <f ca="1"/>
        <v>Arkansas</v>
      </c>
      <c r="D236" t="str">
        <f ca="1"/>
        <v>Bentonville</v>
      </c>
      <c r="E236" t="str">
        <f ca="1"/>
        <v>4th Ave</v>
      </c>
      <c r="F236">
        <f ca="1"/>
        <v>41</v>
      </c>
      <c r="G236" t="str">
        <f ca="1"/>
        <v>96357</v>
      </c>
      <c r="H236" t="str">
        <f ca="1"/>
        <v>United States, Arkansas, Bentonville, 4th Ave, 41, 96357</v>
      </c>
      <c r="I236" t="str">
        <f ca="1"/>
        <v/>
      </c>
      <c r="J236" t="str">
        <f ca="1"/>
        <v>8705352250</v>
      </c>
    </row>
    <row r="237" spans="2:10" x14ac:dyDescent="0.2">
      <c r="B237">
        <v>236</v>
      </c>
      <c r="C237" t="str">
        <f ca="1"/>
        <v>Iowa</v>
      </c>
      <c r="D237" t="str">
        <f ca="1"/>
        <v>Davenport</v>
      </c>
      <c r="E237" t="str">
        <f ca="1"/>
        <v>3rd St</v>
      </c>
      <c r="F237">
        <f ca="1"/>
        <v>106</v>
      </c>
      <c r="G237" t="str">
        <f ca="1"/>
        <v>68684</v>
      </c>
      <c r="H237" t="str">
        <f ca="1"/>
        <v>United States, Iowa, Davenport, 3rd St, 106, 68684</v>
      </c>
      <c r="I237" t="str">
        <f ca="1"/>
        <v/>
      </c>
      <c r="J237" t="str">
        <f ca="1"/>
        <v>5633809402</v>
      </c>
    </row>
    <row r="238" spans="2:10" x14ac:dyDescent="0.2">
      <c r="B238">
        <v>237</v>
      </c>
      <c r="C238" t="str">
        <f ca="1"/>
        <v>Connecticut</v>
      </c>
      <c r="D238" t="str">
        <f ca="1"/>
        <v>Danbury</v>
      </c>
      <c r="E238" t="str">
        <f ca="1"/>
        <v>10th St</v>
      </c>
      <c r="F238">
        <f ca="1"/>
        <v>114</v>
      </c>
      <c r="G238" t="str">
        <f ca="1"/>
        <v>75767</v>
      </c>
      <c r="H238" t="str">
        <f ca="1"/>
        <v>United States, Connecticut, Danbury, 10th St, 114, 75767</v>
      </c>
      <c r="I238" t="str">
        <f ca="1"/>
        <v/>
      </c>
      <c r="J238" t="str">
        <f ca="1"/>
        <v>2035185630</v>
      </c>
    </row>
    <row r="239" spans="2:10" x14ac:dyDescent="0.2">
      <c r="B239">
        <v>238</v>
      </c>
      <c r="C239" t="str">
        <f ca="1"/>
        <v>Maine</v>
      </c>
      <c r="D239" t="str">
        <f ca="1"/>
        <v>Lewiston</v>
      </c>
      <c r="E239" t="str">
        <f ca="1"/>
        <v>Adams St</v>
      </c>
      <c r="F239">
        <f ca="1"/>
        <v>52</v>
      </c>
      <c r="G239" t="str">
        <f ca="1"/>
        <v>05357</v>
      </c>
      <c r="H239" t="str">
        <f ca="1"/>
        <v>United States, Maine, Lewiston, Adams St, 52, 05357</v>
      </c>
      <c r="I239" t="str">
        <f ca="1"/>
        <v>NatureNest Creators</v>
      </c>
      <c r="J239" t="str">
        <f ca="1"/>
        <v>2079813473</v>
      </c>
    </row>
    <row r="240" spans="2:10" x14ac:dyDescent="0.2">
      <c r="B240">
        <v>239</v>
      </c>
      <c r="C240" t="str">
        <f ca="1"/>
        <v>Colorado</v>
      </c>
      <c r="D240" t="str">
        <f ca="1"/>
        <v>Greeley</v>
      </c>
      <c r="E240" t="str">
        <f ca="1"/>
        <v>6th St</v>
      </c>
      <c r="F240">
        <f ca="1"/>
        <v>18</v>
      </c>
      <c r="G240" t="str">
        <f ca="1"/>
        <v>14834</v>
      </c>
      <c r="H240" t="str">
        <f ca="1"/>
        <v>United States, Colorado, Greeley, 6th St, 18, 14834</v>
      </c>
      <c r="I240" t="str">
        <f ca="1"/>
        <v/>
      </c>
      <c r="J240" t="str">
        <f ca="1"/>
        <v>9705288680</v>
      </c>
    </row>
    <row r="241" spans="2:10" x14ac:dyDescent="0.2">
      <c r="B241">
        <v>240</v>
      </c>
      <c r="C241" t="str">
        <f ca="1"/>
        <v>Florida</v>
      </c>
      <c r="D241" t="str">
        <f ca="1"/>
        <v>Hialeah</v>
      </c>
      <c r="E241" t="str">
        <f ca="1"/>
        <v>3rd St</v>
      </c>
      <c r="F241">
        <f ca="1"/>
        <v>58</v>
      </c>
      <c r="G241" t="str">
        <f ca="1"/>
        <v>53179</v>
      </c>
      <c r="H241" t="str">
        <f ca="1"/>
        <v>United States, Florida, Hialeah, 3rd St, 58, 53179</v>
      </c>
      <c r="I241" t="str">
        <f ca="1"/>
        <v/>
      </c>
      <c r="J241" t="str">
        <f ca="1"/>
        <v>8136154519</v>
      </c>
    </row>
    <row r="242" spans="2:10" x14ac:dyDescent="0.2">
      <c r="B242">
        <v>241</v>
      </c>
      <c r="C242" t="str">
        <f ca="1"/>
        <v>Nevada</v>
      </c>
      <c r="D242" t="str">
        <f ca="1"/>
        <v>Pahrump</v>
      </c>
      <c r="E242" t="str">
        <f ca="1"/>
        <v>Adams St</v>
      </c>
      <c r="F242">
        <f ca="1"/>
        <v>76</v>
      </c>
      <c r="G242" t="str">
        <f ca="1"/>
        <v>37727</v>
      </c>
      <c r="H242" t="str">
        <f ca="1"/>
        <v>United States, Nevada, Pahrump, Adams St, 76, 37727</v>
      </c>
      <c r="I242" t="str">
        <f ca="1"/>
        <v/>
      </c>
      <c r="J242" t="str">
        <f ca="1"/>
        <v>7251472290</v>
      </c>
    </row>
    <row r="243" spans="2:10" x14ac:dyDescent="0.2">
      <c r="B243">
        <v>242</v>
      </c>
      <c r="C243" t="str">
        <f ca="1"/>
        <v>Mississippi</v>
      </c>
      <c r="D243" t="str">
        <f ca="1"/>
        <v>Meridian</v>
      </c>
      <c r="E243" t="str">
        <f ca="1"/>
        <v>Airport Rd</v>
      </c>
      <c r="F243">
        <f ca="1"/>
        <v>10</v>
      </c>
      <c r="G243" t="str">
        <f ca="1"/>
        <v>55776</v>
      </c>
      <c r="H243" t="str">
        <f ca="1"/>
        <v>United States, Mississippi, Meridian, Airport Rd, 10, 55776</v>
      </c>
      <c r="I243" t="str">
        <f ca="1"/>
        <v/>
      </c>
      <c r="J243" t="str">
        <f ca="1"/>
        <v>2284189036</v>
      </c>
    </row>
    <row r="244" spans="2:10" x14ac:dyDescent="0.2">
      <c r="B244">
        <v>243</v>
      </c>
      <c r="C244" t="str">
        <f ca="1"/>
        <v>Arkansas</v>
      </c>
      <c r="D244" t="str">
        <f ca="1"/>
        <v>Springdale</v>
      </c>
      <c r="E244" t="str">
        <f ca="1"/>
        <v>9th St</v>
      </c>
      <c r="F244">
        <f ca="1"/>
        <v>89</v>
      </c>
      <c r="G244" t="str">
        <f ca="1"/>
        <v>21967</v>
      </c>
      <c r="H244" t="str">
        <f ca="1"/>
        <v>United States, Arkansas, Springdale, 9th St, 89, 21967</v>
      </c>
      <c r="I244" t="str">
        <f ca="1"/>
        <v/>
      </c>
      <c r="J244" t="str">
        <f ca="1"/>
        <v>8706625878</v>
      </c>
    </row>
    <row r="245" spans="2:10" x14ac:dyDescent="0.2">
      <c r="B245">
        <v>244</v>
      </c>
      <c r="C245" t="str">
        <f ca="1"/>
        <v>Idaho</v>
      </c>
      <c r="D245" t="str">
        <f ca="1"/>
        <v>Meridian</v>
      </c>
      <c r="E245" t="str">
        <f ca="1"/>
        <v>West St</v>
      </c>
      <c r="F245">
        <f ca="1"/>
        <v>58</v>
      </c>
      <c r="G245" t="str">
        <f ca="1"/>
        <v>72820</v>
      </c>
      <c r="H245" t="str">
        <f ca="1"/>
        <v>United States, Idaho, Meridian, West St, 58, 72820</v>
      </c>
      <c r="I245" t="str">
        <f ca="1"/>
        <v/>
      </c>
      <c r="J245" t="str">
        <f ca="1"/>
        <v>9868792933</v>
      </c>
    </row>
    <row r="246" spans="2:10" x14ac:dyDescent="0.2">
      <c r="B246">
        <v>245</v>
      </c>
      <c r="C246" t="str">
        <f ca="1"/>
        <v>New Jersey</v>
      </c>
      <c r="D246" t="str">
        <f ca="1"/>
        <v>Elizabeth</v>
      </c>
      <c r="E246" t="str">
        <f ca="1"/>
        <v>Hillcrest Dr</v>
      </c>
      <c r="F246">
        <f ca="1"/>
        <v>5</v>
      </c>
      <c r="G246" t="str">
        <f ca="1"/>
        <v>33095</v>
      </c>
      <c r="H246" t="str">
        <f ca="1"/>
        <v>United States, New Jersey, Elizabeth, Hillcrest Dr, 5, 33095</v>
      </c>
      <c r="I246" t="str">
        <f ca="1"/>
        <v/>
      </c>
      <c r="J246" t="str">
        <f ca="1"/>
        <v>9739652391</v>
      </c>
    </row>
    <row r="247" spans="2:10" x14ac:dyDescent="0.2">
      <c r="B247">
        <v>246</v>
      </c>
      <c r="C247" t="str">
        <f ca="1"/>
        <v>Missouri</v>
      </c>
      <c r="D247" t="str">
        <f ca="1"/>
        <v>Joplin</v>
      </c>
      <c r="E247" t="str">
        <f ca="1"/>
        <v>Front St</v>
      </c>
      <c r="F247">
        <f ca="1"/>
        <v>100</v>
      </c>
      <c r="G247" t="str">
        <f ca="1"/>
        <v>57422</v>
      </c>
      <c r="H247" t="str">
        <f ca="1"/>
        <v>United States, Missouri, Joplin, Front St, 100, 57422</v>
      </c>
      <c r="I247" t="str">
        <f ca="1"/>
        <v/>
      </c>
      <c r="J247" t="str">
        <f ca="1"/>
        <v>5733252551</v>
      </c>
    </row>
    <row r="248" spans="2:10" x14ac:dyDescent="0.2">
      <c r="B248">
        <v>247</v>
      </c>
      <c r="C248" t="str">
        <f ca="1"/>
        <v>Mississippi</v>
      </c>
      <c r="D248" t="str">
        <f ca="1"/>
        <v>Biloxi</v>
      </c>
      <c r="E248" t="str">
        <f ca="1"/>
        <v>School St</v>
      </c>
      <c r="F248">
        <f ca="1"/>
        <v>92</v>
      </c>
      <c r="G248" t="str">
        <f ca="1"/>
        <v>15930</v>
      </c>
      <c r="H248" t="str">
        <f ca="1"/>
        <v>United States, Mississippi, Biloxi, School St, 92, 15930</v>
      </c>
      <c r="I248" t="str">
        <f ca="1"/>
        <v/>
      </c>
      <c r="J248" t="str">
        <f ca="1"/>
        <v>6625886851</v>
      </c>
    </row>
    <row r="249" spans="2:10" x14ac:dyDescent="0.2">
      <c r="B249">
        <v>248</v>
      </c>
      <c r="C249" t="str">
        <f ca="1"/>
        <v>Kansas</v>
      </c>
      <c r="D249" t="str">
        <f ca="1"/>
        <v>Kansas City</v>
      </c>
      <c r="E249" t="str">
        <f ca="1"/>
        <v>W Main St</v>
      </c>
      <c r="F249">
        <f ca="1"/>
        <v>88</v>
      </c>
      <c r="G249" t="str">
        <f ca="1"/>
        <v>23679</v>
      </c>
      <c r="H249" t="str">
        <f ca="1"/>
        <v>United States, Kansas, Kansas City, W Main St, 88, 23679</v>
      </c>
      <c r="I249" t="str">
        <f ca="1"/>
        <v>BloomWorks Landscaping</v>
      </c>
      <c r="J249" t="str">
        <f ca="1"/>
        <v>7856432497</v>
      </c>
    </row>
    <row r="250" spans="2:10" x14ac:dyDescent="0.2">
      <c r="B250">
        <v>249</v>
      </c>
      <c r="C250" t="str">
        <f ca="1"/>
        <v>Florida</v>
      </c>
      <c r="D250" t="str">
        <f ca="1"/>
        <v>Fort Lauderdale</v>
      </c>
      <c r="E250" t="str">
        <f ca="1"/>
        <v>East St</v>
      </c>
      <c r="F250">
        <f ca="1"/>
        <v>119</v>
      </c>
      <c r="G250" t="str">
        <f ca="1"/>
        <v>62766</v>
      </c>
      <c r="H250" t="str">
        <f ca="1"/>
        <v>United States, Florida, Fort Lauderdale, East St, 119, 62766</v>
      </c>
      <c r="I250" t="str">
        <f ca="1"/>
        <v/>
      </c>
      <c r="J250" t="str">
        <f ca="1"/>
        <v>4075190724</v>
      </c>
    </row>
    <row r="251" spans="2:10" x14ac:dyDescent="0.2">
      <c r="B251">
        <v>250</v>
      </c>
      <c r="C251" t="str">
        <f ca="1"/>
        <v>Montana</v>
      </c>
      <c r="D251" t="str">
        <f ca="1"/>
        <v>Anaconda-Deer Lodge County</v>
      </c>
      <c r="E251" t="str">
        <f ca="1"/>
        <v>Vine St</v>
      </c>
      <c r="F251">
        <f ca="1"/>
        <v>135</v>
      </c>
      <c r="G251" t="str">
        <f ca="1"/>
        <v>11061</v>
      </c>
      <c r="H251" t="str">
        <f ca="1"/>
        <v>United States, Montana, Anaconda-Deer Lodge County, Vine St, 135, 11061</v>
      </c>
      <c r="I251" t="str">
        <f ca="1"/>
        <v/>
      </c>
      <c r="J251" t="str">
        <f ca="1"/>
        <v>4067492872</v>
      </c>
    </row>
    <row r="252" spans="2:10" x14ac:dyDescent="0.2">
      <c r="B252">
        <v>251</v>
      </c>
      <c r="C252" t="str">
        <f ca="1"/>
        <v>Maine</v>
      </c>
      <c r="D252" t="str">
        <f ca="1"/>
        <v>Lewiston</v>
      </c>
      <c r="E252" t="str">
        <f ca="1"/>
        <v>N Main St</v>
      </c>
      <c r="F252">
        <f ca="1"/>
        <v>123</v>
      </c>
      <c r="G252" t="str">
        <f ca="1"/>
        <v>44988</v>
      </c>
      <c r="H252" t="str">
        <f ca="1"/>
        <v>United States, Maine, Lewiston, N Main St, 123, 44988</v>
      </c>
      <c r="I252" t="str">
        <f ca="1"/>
        <v>NatureNest Creators</v>
      </c>
      <c r="J252" t="str">
        <f ca="1"/>
        <v>2073458429</v>
      </c>
    </row>
    <row r="253" spans="2:10" x14ac:dyDescent="0.2">
      <c r="B253">
        <v>252</v>
      </c>
      <c r="C253" t="str">
        <f ca="1"/>
        <v>Maryland</v>
      </c>
      <c r="D253" t="str">
        <f ca="1"/>
        <v>Rockville</v>
      </c>
      <c r="E253" t="str">
        <f ca="1"/>
        <v>North St</v>
      </c>
      <c r="F253">
        <f ca="1"/>
        <v>131</v>
      </c>
      <c r="G253" t="str">
        <f ca="1"/>
        <v>97201</v>
      </c>
      <c r="H253" t="str">
        <f ca="1"/>
        <v>United States, Maryland, Rockville, North St, 131, 97201</v>
      </c>
      <c r="I253" t="str">
        <f ca="1"/>
        <v/>
      </c>
      <c r="J253" t="str">
        <f ca="1"/>
        <v>4433056370</v>
      </c>
    </row>
    <row r="254" spans="2:10" x14ac:dyDescent="0.2">
      <c r="B254">
        <v>253</v>
      </c>
      <c r="C254" t="str">
        <f ca="1"/>
        <v>Illinois</v>
      </c>
      <c r="D254" t="str">
        <f ca="1"/>
        <v>Springfield</v>
      </c>
      <c r="E254" t="str">
        <f ca="1"/>
        <v>Sunset Dr</v>
      </c>
      <c r="F254">
        <f ca="1"/>
        <v>21</v>
      </c>
      <c r="G254" t="str">
        <f ca="1"/>
        <v>25817</v>
      </c>
      <c r="H254" t="str">
        <f ca="1"/>
        <v>United States, Illinois, Springfield, Sunset Dr, 21, 25817</v>
      </c>
      <c r="I254" t="str">
        <f ca="1"/>
        <v>EdenEcho Developers</v>
      </c>
      <c r="J254" t="str">
        <f ca="1"/>
        <v>8722974064</v>
      </c>
    </row>
    <row r="255" spans="2:10" x14ac:dyDescent="0.2">
      <c r="B255">
        <v>254</v>
      </c>
      <c r="C255" t="str">
        <f ca="1"/>
        <v>Delaware</v>
      </c>
      <c r="D255" t="str">
        <f ca="1"/>
        <v>Smyrna</v>
      </c>
      <c r="E255" t="str">
        <f ca="1"/>
        <v>Shady Ln</v>
      </c>
      <c r="F255">
        <f ca="1"/>
        <v>89</v>
      </c>
      <c r="G255" t="str">
        <f ca="1"/>
        <v>62858</v>
      </c>
      <c r="H255" t="str">
        <f ca="1"/>
        <v>United States, Delaware, Smyrna, Shady Ln, 89, 62858</v>
      </c>
      <c r="I255" t="str">
        <f ca="1"/>
        <v>RootedRealms Co.</v>
      </c>
      <c r="J255" t="str">
        <f ca="1"/>
        <v>3022218831</v>
      </c>
    </row>
    <row r="256" spans="2:10" x14ac:dyDescent="0.2">
      <c r="B256">
        <v>255</v>
      </c>
      <c r="C256" t="str">
        <f ca="1"/>
        <v>Montana</v>
      </c>
      <c r="D256" t="str">
        <f ca="1"/>
        <v>Evergreen</v>
      </c>
      <c r="E256" t="str">
        <f ca="1"/>
        <v>Cherry St</v>
      </c>
      <c r="F256">
        <f ca="1"/>
        <v>50</v>
      </c>
      <c r="G256" t="str">
        <f ca="1"/>
        <v>37839</v>
      </c>
      <c r="H256" t="str">
        <f ca="1"/>
        <v>United States, Montana, Evergreen, Cherry St, 50, 37839</v>
      </c>
      <c r="I256" t="str">
        <f ca="1"/>
        <v/>
      </c>
      <c r="J256" t="str">
        <f ca="1"/>
        <v>4067830157</v>
      </c>
    </row>
    <row r="257" spans="2:10" x14ac:dyDescent="0.2">
      <c r="B257">
        <v>256</v>
      </c>
      <c r="C257" t="str">
        <f ca="1"/>
        <v>Georgia</v>
      </c>
      <c r="D257" t="str">
        <f ca="1"/>
        <v>Athens</v>
      </c>
      <c r="E257" t="str">
        <f ca="1"/>
        <v>East St</v>
      </c>
      <c r="F257">
        <f ca="1"/>
        <v>55</v>
      </c>
      <c r="G257" t="str">
        <f ca="1"/>
        <v>32291</v>
      </c>
      <c r="H257" t="str">
        <f ca="1"/>
        <v>United States, Georgia, Athens, East St, 55, 32291</v>
      </c>
      <c r="I257" t="str">
        <f ca="1"/>
        <v>CanopyCrafters Market</v>
      </c>
      <c r="J257" t="str">
        <f ca="1"/>
        <v>7066121427</v>
      </c>
    </row>
    <row r="258" spans="2:10" x14ac:dyDescent="0.2">
      <c r="B258">
        <v>257</v>
      </c>
      <c r="C258" t="str">
        <f ca="1"/>
        <v>Maryland</v>
      </c>
      <c r="D258" t="str">
        <f ca="1"/>
        <v>Bethesda</v>
      </c>
      <c r="E258" t="str">
        <f ca="1"/>
        <v>E Main St</v>
      </c>
      <c r="F258">
        <f ca="1"/>
        <v>110</v>
      </c>
      <c r="G258" t="str">
        <f ca="1"/>
        <v>48593</v>
      </c>
      <c r="H258" t="str">
        <f ca="1"/>
        <v>United States, Maryland, Bethesda, E Main St, 110, 48593</v>
      </c>
      <c r="I258" t="str">
        <f ca="1"/>
        <v/>
      </c>
      <c r="J258" t="str">
        <f ca="1"/>
        <v>2409654167</v>
      </c>
    </row>
    <row r="259" spans="2:10" x14ac:dyDescent="0.2">
      <c r="B259">
        <v>258</v>
      </c>
      <c r="C259" t="str">
        <f ca="1"/>
        <v>Connecticut</v>
      </c>
      <c r="D259" t="str">
        <f ca="1"/>
        <v>Stratford</v>
      </c>
      <c r="E259" t="str">
        <f ca="1"/>
        <v>Woodland Dr</v>
      </c>
      <c r="F259">
        <f ca="1"/>
        <v>89</v>
      </c>
      <c r="G259" t="str">
        <f ca="1"/>
        <v>32061</v>
      </c>
      <c r="H259" t="str">
        <f ca="1"/>
        <v>United States, Connecticut, Stratford, Woodland Dr, 89, 32061</v>
      </c>
      <c r="I259" t="str">
        <f ca="1"/>
        <v/>
      </c>
      <c r="J259" t="str">
        <f ca="1"/>
        <v>9590824877</v>
      </c>
    </row>
    <row r="260" spans="2:10" x14ac:dyDescent="0.2">
      <c r="B260">
        <v>259</v>
      </c>
      <c r="C260" t="str">
        <f ca="1"/>
        <v>Alabama</v>
      </c>
      <c r="D260" t="str">
        <f ca="1"/>
        <v>Birmingham</v>
      </c>
      <c r="E260" t="str">
        <f ca="1"/>
        <v>Hillcrest Dr</v>
      </c>
      <c r="F260">
        <f ca="1"/>
        <v>115</v>
      </c>
      <c r="G260" t="str">
        <f ca="1"/>
        <v>82478</v>
      </c>
      <c r="H260" t="str">
        <f ca="1"/>
        <v>United States, Alabama, Birmingham, Hillcrest Dr, 115, 82478</v>
      </c>
      <c r="I260" t="str">
        <f ca="1"/>
        <v>Verdant Ventures</v>
      </c>
      <c r="J260" t="str">
        <f ca="1"/>
        <v>2565459073</v>
      </c>
    </row>
    <row r="261" spans="2:10" x14ac:dyDescent="0.2">
      <c r="B261">
        <v>260</v>
      </c>
      <c r="C261" t="str">
        <f ca="1"/>
        <v>California</v>
      </c>
      <c r="D261" t="str">
        <f ca="1"/>
        <v>Los Angeles</v>
      </c>
      <c r="E261" t="str">
        <f ca="1"/>
        <v>Walnut St</v>
      </c>
      <c r="F261">
        <f ca="1"/>
        <v>26</v>
      </c>
      <c r="G261" t="str">
        <f ca="1"/>
        <v>56982</v>
      </c>
      <c r="H261" t="str">
        <f ca="1"/>
        <v>United States, California, Los Angeles, Walnut St, 26, 56982</v>
      </c>
      <c r="I261" t="str">
        <f ca="1"/>
        <v>GardenGuild Holdings</v>
      </c>
      <c r="J261" t="str">
        <f ca="1"/>
        <v>5624515975</v>
      </c>
    </row>
    <row r="262" spans="2:10" x14ac:dyDescent="0.2">
      <c r="B262">
        <v>261</v>
      </c>
      <c r="C262" t="str">
        <f ca="1"/>
        <v>Louisiana</v>
      </c>
      <c r="D262" t="str">
        <f ca="1"/>
        <v>Prairieville</v>
      </c>
      <c r="E262" t="str">
        <f ca="1"/>
        <v>Water St</v>
      </c>
      <c r="F262">
        <f ca="1"/>
        <v>122</v>
      </c>
      <c r="G262" t="str">
        <f ca="1"/>
        <v>47671</v>
      </c>
      <c r="H262" t="str">
        <f ca="1"/>
        <v>United States, Louisiana, Prairieville, Water St, 122, 47671</v>
      </c>
      <c r="I262" t="str">
        <f ca="1"/>
        <v/>
      </c>
      <c r="J262" t="str">
        <f ca="1"/>
        <v>3376072544</v>
      </c>
    </row>
    <row r="263" spans="2:10" x14ac:dyDescent="0.2">
      <c r="B263">
        <v>262</v>
      </c>
      <c r="C263" t="str">
        <f ca="1"/>
        <v>Illinois</v>
      </c>
      <c r="D263" t="str">
        <f ca="1"/>
        <v>Decatur</v>
      </c>
      <c r="E263" t="str">
        <f ca="1"/>
        <v>High St</v>
      </c>
      <c r="F263">
        <f ca="1"/>
        <v>33</v>
      </c>
      <c r="G263" t="str">
        <f ca="1"/>
        <v>27938</v>
      </c>
      <c r="H263" t="str">
        <f ca="1"/>
        <v>United States, Illinois, Decatur, High St, 33, 27938</v>
      </c>
      <c r="I263" t="str">
        <f ca="1"/>
        <v>EdenEcho Developers</v>
      </c>
      <c r="J263" t="str">
        <f ca="1"/>
        <v>6307393454</v>
      </c>
    </row>
    <row r="264" spans="2:10" x14ac:dyDescent="0.2">
      <c r="B264">
        <v>263</v>
      </c>
      <c r="C264" t="str">
        <f ca="1"/>
        <v>Montana</v>
      </c>
      <c r="D264" t="str">
        <f ca="1"/>
        <v>Havre</v>
      </c>
      <c r="E264" t="str">
        <f ca="1"/>
        <v>Short St</v>
      </c>
      <c r="F264">
        <f ca="1"/>
        <v>63</v>
      </c>
      <c r="G264" t="str">
        <f ca="1"/>
        <v>22328</v>
      </c>
      <c r="H264" t="str">
        <f ca="1"/>
        <v>United States, Montana, Havre, Short St, 63, 22328</v>
      </c>
      <c r="I264" t="str">
        <f ca="1"/>
        <v/>
      </c>
      <c r="J264" t="str">
        <f ca="1"/>
        <v>4068257716</v>
      </c>
    </row>
    <row r="265" spans="2:10" x14ac:dyDescent="0.2">
      <c r="B265">
        <v>264</v>
      </c>
      <c r="C265" t="str">
        <f ca="1"/>
        <v>Arizona</v>
      </c>
      <c r="D265" t="str">
        <f ca="1"/>
        <v>Buckeye</v>
      </c>
      <c r="E265" t="str">
        <f ca="1"/>
        <v>Front St</v>
      </c>
      <c r="F265">
        <f ca="1"/>
        <v>28</v>
      </c>
      <c r="G265" t="str">
        <f ca="1"/>
        <v>17104</v>
      </c>
      <c r="H265" t="str">
        <f ca="1"/>
        <v>United States, Arizona, Buckeye, Front St, 28, 17104</v>
      </c>
      <c r="I265" t="str">
        <f ca="1"/>
        <v/>
      </c>
      <c r="J265" t="str">
        <f ca="1"/>
        <v>9283580714</v>
      </c>
    </row>
    <row r="266" spans="2:10" x14ac:dyDescent="0.2">
      <c r="B266">
        <v>265</v>
      </c>
      <c r="C266" t="str">
        <f ca="1"/>
        <v>Illinois</v>
      </c>
      <c r="D266" t="str">
        <f ca="1"/>
        <v>Evanston</v>
      </c>
      <c r="E266" t="str">
        <f ca="1"/>
        <v>10th St</v>
      </c>
      <c r="F266">
        <f ca="1"/>
        <v>44</v>
      </c>
      <c r="G266" t="str">
        <f ca="1"/>
        <v>14002</v>
      </c>
      <c r="H266" t="str">
        <f ca="1"/>
        <v>United States, Illinois, Evanston, 10th St, 44, 14002</v>
      </c>
      <c r="I266" t="str">
        <f ca="1"/>
        <v>EdenEcho Developers</v>
      </c>
      <c r="J266" t="str">
        <f ca="1"/>
        <v>6184797611</v>
      </c>
    </row>
    <row r="267" spans="2:10" x14ac:dyDescent="0.2">
      <c r="B267">
        <v>266</v>
      </c>
      <c r="C267" t="str">
        <f ca="1"/>
        <v>Massachusetts</v>
      </c>
      <c r="D267" t="str">
        <f ca="1"/>
        <v>Springfield</v>
      </c>
      <c r="E267" t="str">
        <f ca="1"/>
        <v>2nd Ave</v>
      </c>
      <c r="F267">
        <f ca="1"/>
        <v>32</v>
      </c>
      <c r="G267" t="str">
        <f ca="1"/>
        <v>52225</v>
      </c>
      <c r="H267" t="str">
        <f ca="1"/>
        <v>United States, Massachusetts, Springfield, 2nd Ave, 32, 52225</v>
      </c>
      <c r="I267" t="str">
        <f ca="1"/>
        <v/>
      </c>
      <c r="J267" t="str">
        <f ca="1"/>
        <v>3510504319</v>
      </c>
    </row>
    <row r="268" spans="2:10" x14ac:dyDescent="0.2">
      <c r="B268">
        <v>267</v>
      </c>
      <c r="C268" t="str">
        <f ca="1"/>
        <v>Delaware</v>
      </c>
      <c r="D268" t="str">
        <f ca="1"/>
        <v>Claymont</v>
      </c>
      <c r="E268" t="str">
        <f ca="1"/>
        <v>Spruce St</v>
      </c>
      <c r="F268">
        <f ca="1"/>
        <v>102</v>
      </c>
      <c r="G268" t="str">
        <f ca="1"/>
        <v>68483</v>
      </c>
      <c r="H268" t="str">
        <f ca="1"/>
        <v>United States, Delaware, Claymont, Spruce St, 102, 68483</v>
      </c>
      <c r="I268" t="str">
        <f ca="1"/>
        <v/>
      </c>
      <c r="J268" t="str">
        <f ca="1"/>
        <v>3023810644</v>
      </c>
    </row>
    <row r="269" spans="2:10" x14ac:dyDescent="0.2">
      <c r="B269">
        <v>268</v>
      </c>
      <c r="C269" t="str">
        <f ca="1"/>
        <v>Illinois</v>
      </c>
      <c r="D269" t="str">
        <f ca="1"/>
        <v>Bloomington</v>
      </c>
      <c r="E269" t="str">
        <f ca="1"/>
        <v>N Main St</v>
      </c>
      <c r="F269">
        <f ca="1"/>
        <v>21</v>
      </c>
      <c r="G269" t="str">
        <f ca="1"/>
        <v>20280</v>
      </c>
      <c r="H269" t="str">
        <f ca="1"/>
        <v>United States, Illinois, Bloomington, N Main St, 21, 20280</v>
      </c>
      <c r="I269" t="str">
        <f ca="1"/>
        <v>EdenEcho Developers</v>
      </c>
      <c r="J269" t="str">
        <f ca="1"/>
        <v>6302313917</v>
      </c>
    </row>
    <row r="270" spans="2:10" x14ac:dyDescent="0.2">
      <c r="B270">
        <v>269</v>
      </c>
      <c r="C270" t="str">
        <f ca="1"/>
        <v>Idaho</v>
      </c>
      <c r="D270" t="str">
        <f ca="1"/>
        <v>Pocatello</v>
      </c>
      <c r="E270" t="str">
        <f ca="1"/>
        <v>River Rd</v>
      </c>
      <c r="F270">
        <f ca="1"/>
        <v>120</v>
      </c>
      <c r="G270" t="str">
        <f ca="1"/>
        <v>78340</v>
      </c>
      <c r="H270" t="str">
        <f ca="1"/>
        <v>United States, Idaho, Pocatello, River Rd, 120, 78340</v>
      </c>
      <c r="I270" t="str">
        <f ca="1"/>
        <v/>
      </c>
      <c r="J270" t="str">
        <f ca="1"/>
        <v>2081431240</v>
      </c>
    </row>
    <row r="271" spans="2:10" x14ac:dyDescent="0.2">
      <c r="B271">
        <v>270</v>
      </c>
      <c r="C271" t="str">
        <f ca="1"/>
        <v>Florida</v>
      </c>
      <c r="D271" t="str">
        <f ca="1"/>
        <v>Tampa</v>
      </c>
      <c r="E271" t="str">
        <f ca="1"/>
        <v>Cherry St</v>
      </c>
      <c r="F271">
        <f ca="1"/>
        <v>90</v>
      </c>
      <c r="G271" t="str">
        <f ca="1"/>
        <v>41184</v>
      </c>
      <c r="H271" t="str">
        <f ca="1"/>
        <v>United States, Florida, Tampa, Cherry St, 90, 41184</v>
      </c>
      <c r="I271" t="str">
        <f ca="1"/>
        <v/>
      </c>
      <c r="J271" t="str">
        <f ca="1"/>
        <v>8139682766</v>
      </c>
    </row>
    <row r="272" spans="2:10" x14ac:dyDescent="0.2">
      <c r="B272">
        <v>271</v>
      </c>
      <c r="C272" t="str">
        <f ca="1"/>
        <v>New Hampshire</v>
      </c>
      <c r="D272" t="str">
        <f ca="1"/>
        <v>Claremont</v>
      </c>
      <c r="E272" t="str">
        <f ca="1"/>
        <v>Ridge Rd</v>
      </c>
      <c r="F272">
        <f ca="1"/>
        <v>62</v>
      </c>
      <c r="G272" t="str">
        <f ca="1"/>
        <v>86039</v>
      </c>
      <c r="H272" t="str">
        <f ca="1"/>
        <v>United States, New Hampshire, Claremont, Ridge Rd, 62, 86039</v>
      </c>
      <c r="I272" t="str">
        <f ca="1"/>
        <v>PlantPioneers Organization</v>
      </c>
      <c r="J272" t="str">
        <f ca="1"/>
        <v>6031817887</v>
      </c>
    </row>
    <row r="273" spans="2:10" x14ac:dyDescent="0.2">
      <c r="B273">
        <v>272</v>
      </c>
      <c r="C273" t="str">
        <f ca="1"/>
        <v>New Hampshire</v>
      </c>
      <c r="D273" t="str">
        <f ca="1"/>
        <v>Claremont</v>
      </c>
      <c r="E273" t="str">
        <f ca="1"/>
        <v>Highland Ave</v>
      </c>
      <c r="F273">
        <f ca="1"/>
        <v>25</v>
      </c>
      <c r="G273" t="str">
        <f ca="1"/>
        <v>48620</v>
      </c>
      <c r="H273" t="str">
        <f ca="1"/>
        <v>United States, New Hampshire, Claremont, Highland Ave, 25, 48620</v>
      </c>
      <c r="I273" t="str">
        <f ca="1"/>
        <v>MeadowMakers Collective</v>
      </c>
      <c r="J273" t="str">
        <f ca="1"/>
        <v>6030537040</v>
      </c>
    </row>
    <row r="274" spans="2:10" x14ac:dyDescent="0.2">
      <c r="B274">
        <v>273</v>
      </c>
      <c r="C274" t="str">
        <f ca="1"/>
        <v>Michigan</v>
      </c>
      <c r="D274" t="str">
        <f ca="1"/>
        <v>Dearborn</v>
      </c>
      <c r="E274" t="str">
        <f ca="1"/>
        <v>4th St</v>
      </c>
      <c r="F274">
        <f ca="1"/>
        <v>16</v>
      </c>
      <c r="G274" t="str">
        <f ca="1"/>
        <v>08619</v>
      </c>
      <c r="H274" t="str">
        <f ca="1"/>
        <v>United States, Michigan, Dearborn, 4th St, 16, 08619</v>
      </c>
      <c r="I274" t="str">
        <f ca="1"/>
        <v>FoliageFrontiers Inc.</v>
      </c>
      <c r="J274" t="str">
        <f ca="1"/>
        <v>2314810378</v>
      </c>
    </row>
    <row r="275" spans="2:10" x14ac:dyDescent="0.2">
      <c r="B275">
        <v>274</v>
      </c>
      <c r="C275" t="str">
        <f ca="1"/>
        <v>New Jersey</v>
      </c>
      <c r="D275" t="str">
        <f ca="1"/>
        <v>Newark</v>
      </c>
      <c r="E275" t="str">
        <f ca="1"/>
        <v>Airport Rd</v>
      </c>
      <c r="F275">
        <f ca="1"/>
        <v>67</v>
      </c>
      <c r="G275" t="str">
        <f ca="1"/>
        <v>80135</v>
      </c>
      <c r="H275" t="str">
        <f ca="1"/>
        <v>United States, New Jersey, Newark, Airport Rd, 67, 80135</v>
      </c>
      <c r="I275" t="str">
        <f ca="1"/>
        <v/>
      </c>
      <c r="J275" t="str">
        <f ca="1"/>
        <v>8563769019</v>
      </c>
    </row>
    <row r="276" spans="2:10" x14ac:dyDescent="0.2">
      <c r="B276">
        <v>275</v>
      </c>
      <c r="C276" t="str">
        <f ca="1"/>
        <v>New Hampshire</v>
      </c>
      <c r="D276" t="str">
        <f ca="1"/>
        <v>Manchester</v>
      </c>
      <c r="E276" t="str">
        <f ca="1"/>
        <v>Railroad Ave</v>
      </c>
      <c r="F276">
        <f ca="1"/>
        <v>13</v>
      </c>
      <c r="G276" t="str">
        <f ca="1"/>
        <v>61146</v>
      </c>
      <c r="H276" t="str">
        <f ca="1"/>
        <v>United States, New Hampshire, Manchester, Railroad Ave, 13, 61146</v>
      </c>
      <c r="I276" t="str">
        <f ca="1"/>
        <v>PlantPioneers Organization</v>
      </c>
      <c r="J276" t="str">
        <f ca="1"/>
        <v>6034492802</v>
      </c>
    </row>
    <row r="277" spans="2:10" x14ac:dyDescent="0.2">
      <c r="B277">
        <v>276</v>
      </c>
      <c r="C277" t="str">
        <f ca="1"/>
        <v>Delaware</v>
      </c>
      <c r="D277" t="str">
        <f ca="1"/>
        <v>Milford</v>
      </c>
      <c r="E277" t="str">
        <f ca="1"/>
        <v>Willow St</v>
      </c>
      <c r="F277">
        <f ca="1"/>
        <v>51</v>
      </c>
      <c r="G277" t="str">
        <f ca="1"/>
        <v>62815</v>
      </c>
      <c r="H277" t="str">
        <f ca="1"/>
        <v>United States, Delaware, Milford, Willow St, 51, 62815</v>
      </c>
      <c r="I277" t="str">
        <f ca="1"/>
        <v/>
      </c>
      <c r="J277" t="str">
        <f ca="1"/>
        <v>3020439265</v>
      </c>
    </row>
    <row r="278" spans="2:10" x14ac:dyDescent="0.2">
      <c r="B278">
        <v>277</v>
      </c>
      <c r="C278" t="str">
        <f ca="1"/>
        <v>Louisiana</v>
      </c>
      <c r="D278" t="str">
        <f ca="1"/>
        <v>Laplace</v>
      </c>
      <c r="E278" t="str">
        <f ca="1"/>
        <v>3rd St</v>
      </c>
      <c r="F278">
        <f ca="1"/>
        <v>98</v>
      </c>
      <c r="G278" t="str">
        <f ca="1"/>
        <v>55960</v>
      </c>
      <c r="H278" t="str">
        <f ca="1"/>
        <v>United States, Louisiana, Laplace, 3rd St, 98, 55960</v>
      </c>
      <c r="I278" t="str">
        <f ca="1"/>
        <v>FloraFusion Enterprises</v>
      </c>
      <c r="J278" t="str">
        <f ca="1"/>
        <v>3189207966</v>
      </c>
    </row>
    <row r="279" spans="2:10" x14ac:dyDescent="0.2">
      <c r="B279">
        <v>278</v>
      </c>
      <c r="C279" t="str">
        <f ca="1"/>
        <v>Alabama</v>
      </c>
      <c r="D279" t="str">
        <f ca="1"/>
        <v>Decatur</v>
      </c>
      <c r="E279" t="str">
        <f ca="1"/>
        <v>Maple St</v>
      </c>
      <c r="F279">
        <f ca="1"/>
        <v>42</v>
      </c>
      <c r="G279" t="str">
        <f ca="1"/>
        <v>16228</v>
      </c>
      <c r="H279" t="str">
        <f ca="1"/>
        <v>United States, Alabama, Decatur, Maple St, 42, 16228</v>
      </c>
      <c r="I279" t="str">
        <f ca="1"/>
        <v>GreenScape Innovators</v>
      </c>
      <c r="J279" t="str">
        <f ca="1"/>
        <v>9383211375</v>
      </c>
    </row>
    <row r="280" spans="2:10" x14ac:dyDescent="0.2">
      <c r="B280">
        <v>279</v>
      </c>
      <c r="C280" t="str">
        <f ca="1"/>
        <v>Idaho</v>
      </c>
      <c r="D280" t="str">
        <f ca="1"/>
        <v>Idaho Falls</v>
      </c>
      <c r="E280" t="str">
        <f ca="1"/>
        <v>2nd St</v>
      </c>
      <c r="F280">
        <f ca="1"/>
        <v>35</v>
      </c>
      <c r="G280" t="str">
        <f ca="1"/>
        <v>46269</v>
      </c>
      <c r="H280" t="str">
        <f ca="1"/>
        <v>United States, Idaho, Idaho Falls, 2nd St, 35, 46269</v>
      </c>
      <c r="I280" t="str">
        <f ca="1"/>
        <v>SproutSphere Innovations</v>
      </c>
      <c r="J280" t="str">
        <f ca="1"/>
        <v>2086387559</v>
      </c>
    </row>
    <row r="281" spans="2:10" x14ac:dyDescent="0.2">
      <c r="B281">
        <v>280</v>
      </c>
      <c r="C281" t="str">
        <f ca="1"/>
        <v>Hawaii</v>
      </c>
      <c r="D281" t="str">
        <f ca="1"/>
        <v>Makakilo</v>
      </c>
      <c r="E281" t="str">
        <f ca="1"/>
        <v>Cherry St</v>
      </c>
      <c r="F281">
        <f ca="1"/>
        <v>90</v>
      </c>
      <c r="G281" t="str">
        <f ca="1"/>
        <v>32852</v>
      </c>
      <c r="H281" t="str">
        <f ca="1"/>
        <v>United States, Hawaii, Makakilo, Cherry St, 90, 32852</v>
      </c>
      <c r="I281" t="str">
        <f ca="1"/>
        <v/>
      </c>
      <c r="J281" t="str">
        <f ca="1"/>
        <v>8083589667</v>
      </c>
    </row>
    <row r="282" spans="2:10" x14ac:dyDescent="0.2">
      <c r="B282">
        <v>281</v>
      </c>
      <c r="C282" t="str">
        <f ca="1"/>
        <v>New Jersey</v>
      </c>
      <c r="D282" t="str">
        <f ca="1"/>
        <v>Paterson</v>
      </c>
      <c r="E282" t="str">
        <f ca="1"/>
        <v>Highland Ave</v>
      </c>
      <c r="F282">
        <f ca="1"/>
        <v>15</v>
      </c>
      <c r="G282" t="str">
        <f ca="1"/>
        <v>06663</v>
      </c>
      <c r="H282" t="str">
        <f ca="1"/>
        <v>United States, New Jersey, Paterson, Highland Ave, 15, 06663</v>
      </c>
      <c r="I282" t="str">
        <f ca="1"/>
        <v/>
      </c>
      <c r="J282" t="str">
        <f ca="1"/>
        <v>2011118473</v>
      </c>
    </row>
    <row r="283" spans="2:10" x14ac:dyDescent="0.2">
      <c r="B283">
        <v>282</v>
      </c>
      <c r="C283" t="str">
        <f ca="1"/>
        <v>Kansas</v>
      </c>
      <c r="D283" t="str">
        <f ca="1"/>
        <v>Leavenworth</v>
      </c>
      <c r="E283" t="str">
        <f ca="1"/>
        <v>Woodland Dr</v>
      </c>
      <c r="F283">
        <f ca="1"/>
        <v>112</v>
      </c>
      <c r="G283" t="str">
        <f ca="1"/>
        <v>93750</v>
      </c>
      <c r="H283" t="str">
        <f ca="1"/>
        <v>United States, Kansas, Leavenworth, Woodland Dr, 112, 93750</v>
      </c>
      <c r="I283" t="str">
        <f ca="1"/>
        <v/>
      </c>
      <c r="J283" t="str">
        <f ca="1"/>
        <v>6206652773</v>
      </c>
    </row>
    <row r="284" spans="2:10" x14ac:dyDescent="0.2">
      <c r="B284">
        <v>283</v>
      </c>
      <c r="C284" t="str">
        <f ca="1"/>
        <v>Minnesota</v>
      </c>
      <c r="D284" t="str">
        <f ca="1"/>
        <v>St. Paul</v>
      </c>
      <c r="E284" t="str">
        <f ca="1"/>
        <v>W Main St</v>
      </c>
      <c r="F284">
        <f ca="1"/>
        <v>93</v>
      </c>
      <c r="G284" t="str">
        <f ca="1"/>
        <v>29087</v>
      </c>
      <c r="H284" t="str">
        <f ca="1"/>
        <v>United States, Minnesota, St. Paul, W Main St, 93, 29087</v>
      </c>
      <c r="I284" t="str">
        <f ca="1"/>
        <v/>
      </c>
      <c r="J284" t="str">
        <f ca="1"/>
        <v>9523291752</v>
      </c>
    </row>
    <row r="285" spans="2:10" x14ac:dyDescent="0.2">
      <c r="B285">
        <v>284</v>
      </c>
      <c r="C285" t="str">
        <f ca="1"/>
        <v>Maryland</v>
      </c>
      <c r="D285" t="str">
        <f ca="1"/>
        <v>Glen Burnie</v>
      </c>
      <c r="E285" t="str">
        <f ca="1"/>
        <v>Mill St</v>
      </c>
      <c r="F285">
        <f ca="1"/>
        <v>53</v>
      </c>
      <c r="G285" t="str">
        <f ca="1"/>
        <v>86907</v>
      </c>
      <c r="H285" t="str">
        <f ca="1"/>
        <v>United States, Maryland, Glen Burnie, Mill St, 53, 86907</v>
      </c>
      <c r="I285" t="str">
        <f ca="1"/>
        <v/>
      </c>
      <c r="J285" t="str">
        <f ca="1"/>
        <v>3016972522</v>
      </c>
    </row>
    <row r="286" spans="2:10" x14ac:dyDescent="0.2">
      <c r="B286">
        <v>285</v>
      </c>
      <c r="C286" t="str">
        <f ca="1"/>
        <v>Massachusetts</v>
      </c>
      <c r="D286" t="str">
        <f ca="1"/>
        <v>Lowell</v>
      </c>
      <c r="E286" t="str">
        <f ca="1"/>
        <v>Railroad Ave</v>
      </c>
      <c r="F286">
        <f ca="1"/>
        <v>87</v>
      </c>
      <c r="G286" t="str">
        <f ca="1"/>
        <v>91023</v>
      </c>
      <c r="H286" t="str">
        <f ca="1"/>
        <v>United States, Massachusetts, Lowell, Railroad Ave, 87, 91023</v>
      </c>
      <c r="I286" t="str">
        <f ca="1"/>
        <v>VistaVineyard Planners</v>
      </c>
      <c r="J286" t="str">
        <f ca="1"/>
        <v>3394739143</v>
      </c>
    </row>
    <row r="287" spans="2:10" x14ac:dyDescent="0.2">
      <c r="B287">
        <v>286</v>
      </c>
      <c r="C287" t="str">
        <f ca="1"/>
        <v>Missouri</v>
      </c>
      <c r="D287" t="str">
        <f ca="1"/>
        <v>Florissant</v>
      </c>
      <c r="E287" t="str">
        <f ca="1"/>
        <v>1st St</v>
      </c>
      <c r="F287">
        <f ca="1"/>
        <v>136</v>
      </c>
      <c r="G287" t="str">
        <f ca="1"/>
        <v>87445</v>
      </c>
      <c r="H287" t="str">
        <f ca="1"/>
        <v>United States, Missouri, Florissant, 1st St, 136, 87445</v>
      </c>
      <c r="I287" t="str">
        <f ca="1"/>
        <v/>
      </c>
      <c r="J287" t="str">
        <f ca="1"/>
        <v>6368383983</v>
      </c>
    </row>
    <row r="288" spans="2:10" x14ac:dyDescent="0.2">
      <c r="B288">
        <v>287</v>
      </c>
      <c r="C288" t="str">
        <f ca="1"/>
        <v>Illinois</v>
      </c>
      <c r="D288" t="str">
        <f ca="1"/>
        <v>Peoria</v>
      </c>
      <c r="E288" t="str">
        <f ca="1"/>
        <v>Highland Ave</v>
      </c>
      <c r="F288">
        <f ca="1"/>
        <v>43</v>
      </c>
      <c r="G288" t="str">
        <f ca="1"/>
        <v>17103</v>
      </c>
      <c r="H288" t="str">
        <f ca="1"/>
        <v>United States, Illinois, Peoria, Highland Ave, 43, 17103</v>
      </c>
      <c r="I288" t="str">
        <f ca="1"/>
        <v>EdenEcho Developers</v>
      </c>
      <c r="J288" t="str">
        <f ca="1"/>
        <v>8725862100</v>
      </c>
    </row>
    <row r="289" spans="2:10" x14ac:dyDescent="0.2">
      <c r="B289">
        <v>288</v>
      </c>
      <c r="C289" t="str">
        <f ca="1"/>
        <v>Nevada</v>
      </c>
      <c r="D289" t="str">
        <f ca="1"/>
        <v>Las Vegas</v>
      </c>
      <c r="E289" t="str">
        <f ca="1"/>
        <v>3rd Ave</v>
      </c>
      <c r="F289">
        <f ca="1"/>
        <v>30</v>
      </c>
      <c r="G289" t="str">
        <f ca="1"/>
        <v>14725</v>
      </c>
      <c r="H289" t="str">
        <f ca="1"/>
        <v>United States, Nevada, Las Vegas, 3rd Ave, 30, 14725</v>
      </c>
      <c r="I289" t="str">
        <f ca="1"/>
        <v>NectarNetworks Company</v>
      </c>
      <c r="J289" t="str">
        <f ca="1"/>
        <v>7022681645</v>
      </c>
    </row>
    <row r="290" spans="2:10" x14ac:dyDescent="0.2">
      <c r="B290">
        <v>289</v>
      </c>
      <c r="C290" t="str">
        <f ca="1"/>
        <v>Idaho</v>
      </c>
      <c r="D290" t="str">
        <f ca="1"/>
        <v>Idaho Falls</v>
      </c>
      <c r="E290" t="str">
        <f ca="1"/>
        <v>Washington St</v>
      </c>
      <c r="F290">
        <f ca="1"/>
        <v>105</v>
      </c>
      <c r="G290" t="str">
        <f ca="1"/>
        <v>10359</v>
      </c>
      <c r="H290" t="str">
        <f ca="1"/>
        <v>United States, Idaho, Idaho Falls, Washington St, 105, 10359</v>
      </c>
      <c r="I290" t="str">
        <f ca="1"/>
        <v/>
      </c>
      <c r="J290" t="str">
        <f ca="1"/>
        <v>9868240356</v>
      </c>
    </row>
    <row r="291" spans="2:10" x14ac:dyDescent="0.2">
      <c r="B291">
        <v>290</v>
      </c>
      <c r="C291" t="str">
        <f ca="1"/>
        <v>Hawaii</v>
      </c>
      <c r="D291" t="str">
        <f ca="1"/>
        <v>Kahului</v>
      </c>
      <c r="E291" t="str">
        <f ca="1"/>
        <v>Front St</v>
      </c>
      <c r="F291">
        <f ca="1"/>
        <v>71</v>
      </c>
      <c r="G291" t="str">
        <f ca="1"/>
        <v>54738</v>
      </c>
      <c r="H291" t="str">
        <f ca="1"/>
        <v>United States, Hawaii, Kahului, Front St, 71, 54738</v>
      </c>
      <c r="I291" t="str">
        <f ca="1"/>
        <v/>
      </c>
      <c r="J291" t="str">
        <f ca="1"/>
        <v>8089338642</v>
      </c>
    </row>
    <row r="292" spans="2:10" x14ac:dyDescent="0.2">
      <c r="B292">
        <v>291</v>
      </c>
      <c r="C292" t="str">
        <f ca="1"/>
        <v>Kansas</v>
      </c>
      <c r="D292" t="str">
        <f ca="1"/>
        <v>Manhattan</v>
      </c>
      <c r="E292" t="str">
        <f ca="1"/>
        <v>Jefferson St</v>
      </c>
      <c r="F292">
        <f ca="1"/>
        <v>16</v>
      </c>
      <c r="G292" t="str">
        <f ca="1"/>
        <v>21731</v>
      </c>
      <c r="H292" t="str">
        <f ca="1"/>
        <v>United States, Kansas, Manhattan, Jefferson St, 16, 21731</v>
      </c>
      <c r="I292" t="str">
        <f ca="1"/>
        <v>BloomWorks Landscaping</v>
      </c>
      <c r="J292" t="str">
        <f ca="1"/>
        <v>9135694918</v>
      </c>
    </row>
    <row r="293" spans="2:10" x14ac:dyDescent="0.2">
      <c r="B293">
        <v>292</v>
      </c>
      <c r="C293" t="str">
        <f ca="1"/>
        <v>Arizona</v>
      </c>
      <c r="D293" t="str">
        <f ca="1"/>
        <v>Tempe</v>
      </c>
      <c r="E293" t="str">
        <f ca="1"/>
        <v>Ridge Rd</v>
      </c>
      <c r="F293">
        <f ca="1"/>
        <v>86</v>
      </c>
      <c r="G293" t="str">
        <f ca="1"/>
        <v>43581</v>
      </c>
      <c r="H293" t="str">
        <f ca="1"/>
        <v>United States, Arizona, Tempe, Ridge Rd, 86, 43581</v>
      </c>
      <c r="I293" t="str">
        <f ca="1"/>
        <v/>
      </c>
      <c r="J293" t="str">
        <f ca="1"/>
        <v>9288378270</v>
      </c>
    </row>
    <row r="294" spans="2:10" x14ac:dyDescent="0.2">
      <c r="B294">
        <v>293</v>
      </c>
      <c r="C294" t="str">
        <f ca="1"/>
        <v>California</v>
      </c>
      <c r="D294" t="str">
        <f ca="1"/>
        <v>Irvine</v>
      </c>
      <c r="E294" t="str">
        <f ca="1"/>
        <v>Maple Ave</v>
      </c>
      <c r="F294">
        <f ca="1"/>
        <v>120</v>
      </c>
      <c r="G294" t="str">
        <f ca="1"/>
        <v>24787</v>
      </c>
      <c r="H294" t="str">
        <f ca="1"/>
        <v>United States, California, Irvine, Maple Ave, 120, 24787</v>
      </c>
      <c r="I294" t="str">
        <f ca="1"/>
        <v/>
      </c>
      <c r="J294" t="str">
        <f ca="1"/>
        <v>3236885863</v>
      </c>
    </row>
    <row r="295" spans="2:10" x14ac:dyDescent="0.2">
      <c r="B295">
        <v>294</v>
      </c>
      <c r="C295" t="str">
        <f ca="1"/>
        <v>Alabama</v>
      </c>
      <c r="D295" t="str">
        <f ca="1"/>
        <v>Hoover</v>
      </c>
      <c r="E295" t="str">
        <f ca="1"/>
        <v>Meadow Ln</v>
      </c>
      <c r="F295">
        <f ca="1"/>
        <v>116</v>
      </c>
      <c r="G295" t="str">
        <f ca="1"/>
        <v>32501</v>
      </c>
      <c r="H295" t="str">
        <f ca="1"/>
        <v>United States, Alabama, Hoover, Meadow Ln, 116, 32501</v>
      </c>
      <c r="I295" t="str">
        <f ca="1"/>
        <v/>
      </c>
      <c r="J295" t="str">
        <f ca="1"/>
        <v>2562747142</v>
      </c>
    </row>
    <row r="296" spans="2:10" x14ac:dyDescent="0.2">
      <c r="B296">
        <v>295</v>
      </c>
      <c r="C296" t="str">
        <f ca="1"/>
        <v>Delaware</v>
      </c>
      <c r="D296" t="str">
        <f ca="1"/>
        <v>Milford</v>
      </c>
      <c r="E296" t="str">
        <f ca="1"/>
        <v>Ash St</v>
      </c>
      <c r="F296">
        <f ca="1"/>
        <v>127</v>
      </c>
      <c r="G296" t="str">
        <f ca="1"/>
        <v>89241</v>
      </c>
      <c r="H296" t="str">
        <f ca="1"/>
        <v>United States, Delaware, Milford, Ash St, 127, 89241</v>
      </c>
      <c r="I296" t="str">
        <f ca="1"/>
        <v>RootedRealms Co.</v>
      </c>
      <c r="J296" t="str">
        <f ca="1"/>
        <v>3025905273</v>
      </c>
    </row>
    <row r="297" spans="2:10" x14ac:dyDescent="0.2">
      <c r="B297">
        <v>296</v>
      </c>
      <c r="C297" t="str">
        <f ca="1"/>
        <v>Colorado</v>
      </c>
      <c r="D297" t="str">
        <f ca="1"/>
        <v>Centennial</v>
      </c>
      <c r="E297" t="str">
        <f ca="1"/>
        <v>Spring St</v>
      </c>
      <c r="F297">
        <f ca="1"/>
        <v>7</v>
      </c>
      <c r="G297" t="str">
        <f ca="1"/>
        <v>05897</v>
      </c>
      <c r="H297" t="str">
        <f ca="1"/>
        <v>United States, Colorado, Centennial, Spring St, 7, 05897</v>
      </c>
      <c r="I297" t="str">
        <f ca="1"/>
        <v/>
      </c>
      <c r="J297" t="str">
        <f ca="1"/>
        <v>7198264534</v>
      </c>
    </row>
    <row r="298" spans="2:10" x14ac:dyDescent="0.2">
      <c r="B298">
        <v>297</v>
      </c>
      <c r="C298" t="str">
        <f ca="1"/>
        <v>Connecticut</v>
      </c>
      <c r="D298" t="str">
        <f ca="1"/>
        <v>Norwalk</v>
      </c>
      <c r="E298" t="str">
        <f ca="1"/>
        <v>West St</v>
      </c>
      <c r="F298">
        <f ca="1"/>
        <v>30</v>
      </c>
      <c r="G298" t="str">
        <f ca="1"/>
        <v>84279</v>
      </c>
      <c r="H298" t="str">
        <f ca="1"/>
        <v>United States, Connecticut, Norwalk, West St, 30, 84279</v>
      </c>
      <c r="I298" t="str">
        <f ca="1"/>
        <v/>
      </c>
      <c r="J298" t="str">
        <f ca="1"/>
        <v>4759393700</v>
      </c>
    </row>
    <row r="299" spans="2:10" x14ac:dyDescent="0.2">
      <c r="B299">
        <v>298</v>
      </c>
      <c r="C299" t="str">
        <f ca="1"/>
        <v>Nevada</v>
      </c>
      <c r="D299" t="str">
        <f ca="1"/>
        <v>Sunrise Manor</v>
      </c>
      <c r="E299" t="str">
        <f ca="1"/>
        <v>Washington Ave</v>
      </c>
      <c r="F299">
        <f ca="1"/>
        <v>25</v>
      </c>
      <c r="G299" t="str">
        <f ca="1"/>
        <v>38988</v>
      </c>
      <c r="H299" t="str">
        <f ca="1"/>
        <v>United States, Nevada, Sunrise Manor, Washington Ave, 25, 38988</v>
      </c>
      <c r="I299" t="str">
        <f ca="1"/>
        <v>CultivateConsortium Agency</v>
      </c>
      <c r="J299" t="str">
        <f ca="1"/>
        <v>7753626049</v>
      </c>
    </row>
    <row r="300" spans="2:10" x14ac:dyDescent="0.2">
      <c r="B300">
        <v>299</v>
      </c>
      <c r="C300" t="str">
        <f ca="1"/>
        <v>Indiana</v>
      </c>
      <c r="D300" t="str">
        <f ca="1"/>
        <v>Kokomo</v>
      </c>
      <c r="E300" t="str">
        <f ca="1"/>
        <v>Jackson St</v>
      </c>
      <c r="F300">
        <f ca="1"/>
        <v>102</v>
      </c>
      <c r="G300" t="str">
        <f ca="1"/>
        <v>52923</v>
      </c>
      <c r="H300" t="str">
        <f ca="1"/>
        <v>United States, Indiana, Kokomo, Jackson St, 102, 52923</v>
      </c>
      <c r="I300" t="str">
        <f ca="1"/>
        <v>BudBounty Business</v>
      </c>
      <c r="J300" t="str">
        <f ca="1"/>
        <v>9300817092</v>
      </c>
    </row>
    <row r="301" spans="2:10" x14ac:dyDescent="0.2">
      <c r="B301">
        <v>300</v>
      </c>
      <c r="C301" t="str">
        <f ca="1"/>
        <v>Idaho</v>
      </c>
      <c r="D301" t="str">
        <f ca="1"/>
        <v>Meridian</v>
      </c>
      <c r="E301" t="str">
        <f ca="1"/>
        <v>Meadow Ln</v>
      </c>
      <c r="F301">
        <f ca="1"/>
        <v>60</v>
      </c>
      <c r="G301" t="str">
        <f ca="1"/>
        <v>42878</v>
      </c>
      <c r="H301" t="str">
        <f ca="1"/>
        <v>United States, Idaho, Meridian, Meadow Ln, 60, 42878</v>
      </c>
      <c r="I301" t="str">
        <f ca="1"/>
        <v/>
      </c>
      <c r="J301" t="str">
        <f ca="1"/>
        <v>2086255396</v>
      </c>
    </row>
  </sheetData>
  <hyperlinks>
    <hyperlink ref="AN17" r:id="rId1" display="https://www.areavibes.com/nh/" xr:uid="{50EB8586-21B5-46F4-8405-186D6ED85B7B}"/>
    <hyperlink ref="AM17" r:id="rId2" display="https://en.wikipedia.org/wiki/List_of_cities_in_Nevada" xr:uid="{63D36BB9-DBAC-495A-8997-3AF6229B524C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AFD8D-A1CF-47A4-B156-8B14E7711C74}">
  <sheetPr>
    <tabColor theme="8" tint="0.39997558519241921"/>
  </sheetPr>
  <dimension ref="A1:N2"/>
  <sheetViews>
    <sheetView workbookViewId="0">
      <selection activeCell="B3" sqref="B3"/>
    </sheetView>
  </sheetViews>
  <sheetFormatPr defaultRowHeight="14.25" x14ac:dyDescent="0.2"/>
  <cols>
    <col min="2" max="2" width="17.875" bestFit="1" customWidth="1"/>
    <col min="3" max="3" width="10" bestFit="1" customWidth="1"/>
    <col min="4" max="4" width="5.875" bestFit="1" customWidth="1"/>
    <col min="5" max="5" width="8.125" bestFit="1" customWidth="1"/>
    <col min="13" max="14" width="15" bestFit="1" customWidth="1"/>
  </cols>
  <sheetData>
    <row r="1" spans="1:14" x14ac:dyDescent="0.2">
      <c r="B1" t="s">
        <v>994</v>
      </c>
      <c r="C1" t="s">
        <v>1225</v>
      </c>
      <c r="D1" t="s">
        <v>1224</v>
      </c>
      <c r="E1" t="s">
        <v>1226</v>
      </c>
      <c r="F1" t="s">
        <v>1216</v>
      </c>
      <c r="G1" t="s">
        <v>1217</v>
      </c>
      <c r="H1" t="s">
        <v>1218</v>
      </c>
      <c r="I1" t="s">
        <v>1219</v>
      </c>
      <c r="J1" t="s">
        <v>1220</v>
      </c>
      <c r="K1" t="s">
        <v>1221</v>
      </c>
      <c r="M1" t="s">
        <v>1222</v>
      </c>
      <c r="N1" t="s">
        <v>1223</v>
      </c>
    </row>
    <row r="2" spans="1:14" x14ac:dyDescent="0.2">
      <c r="A2" t="e" cm="1" vm="5">
        <f t="array" aca="1" ref="A2" ca="1">_xlfn.SEQUENCE('controll center'!$D$3)</f>
        <v>#VALUE!</v>
      </c>
      <c r="B2" t="e" cm="1" vm="5">
        <f t="array" aca="1" ref="B2" ca="1">_xlfn.MAP(_xlfn.ANCHORARRAY($F$2),_xlfn.ANCHORARRAY($G$2),_xlfn.ANCHORARRAY($H$2),_xlfn.ANCHORARRAY($I$2),_xlfn.ANCHORARRAY($J$2),_xlfn.ANCHORARRAY($K$2),_xlfn.LAMBDA(_xlpm.a,_xlpm.b,_xlpm.c,_xlpm.d,_xlpm.e,_xlpm.f,_xlfn.CONCAT(_xlpm.a,"-",_xlpm.b,"-",_xlpm.c," ",_xlpm.d,":",_xlpm.e,":",_xlpm.f)))</f>
        <v>#VALUE!</v>
      </c>
      <c r="C2" t="e" cm="1" vm="7">
        <f t="array" aca="1" ref="C2" ca="1">_xlfn._xlws.SORT(_xlfn.ANCHORARRAY($D$2)+_xlfn.ANCHORARRAY($E$2))</f>
        <v>#VALUE!</v>
      </c>
      <c r="D2" t="e" cm="1" vm="7">
        <f t="array" aca="1" ref="D2" ca="1">_xlfn.MAP(_xlfn.ANCHORARRAY($A$2),_xlfn.LAMBDA(_xlpm.x,IF(_xlpm.x&gt;0,RANDBETWEEN($M$2,$N$2),"nope")))</f>
        <v>#VALUE!</v>
      </c>
      <c r="E2" t="e" cm="1" vm="7">
        <f t="array" aca="1" ref="E2" ca="1">_xlfn.MAP(_xlfn.ANCHORARRAY($D$2),_xlfn.LAMBDA(_xlpm.x,IF(_xlpm.x&gt;0,2/3*RAND()+0.25,"nope")))</f>
        <v>#VALUE!</v>
      </c>
      <c r="F2" t="e" cm="1" vm="7">
        <f t="array" aca="1" ref="F2" ca="1">_xlfn.MAP(_xlfn.ANCHORARRAY($C$2),_xlfn.LAMBDA(_xlpm.x,TEXT(YEAR(_xlpm.x),"0000")))</f>
        <v>#VALUE!</v>
      </c>
      <c r="G2" t="e" cm="1" vm="7">
        <f t="array" aca="1" ref="G2" ca="1">_xlfn.MAP(_xlfn.ANCHORARRAY($C$2),_xlfn.LAMBDA(_xlpm.x,TEXT(MONTH(_xlpm.x),"00")))</f>
        <v>#VALUE!</v>
      </c>
      <c r="H2" t="e" cm="1" vm="6">
        <f t="array" aca="1" ref="H2" ca="1">_xlfn.MAP(_xlfn.ANCHORARRAY($C$2),_xlfn.LAMBDA(_xlpm.x,TEXT(DAY(_xlpm.x),"00")))</f>
        <v>#VALUE!</v>
      </c>
      <c r="I2" t="e" cm="1" vm="6">
        <f t="array" aca="1" ref="I2" ca="1">_xlfn.MAP(_xlfn.ANCHORARRAY($C$2),_xlfn.LAMBDA(_xlpm.x,TEXT(HOUR(_xlpm.x),"00")))</f>
        <v>#VALUE!</v>
      </c>
      <c r="J2" t="e" cm="1" vm="6">
        <f t="array" aca="1" ref="J2" ca="1">_xlfn.MAP(_xlfn.ANCHORARRAY($C$2),_xlfn.LAMBDA(_xlpm.x,TEXT(MINUTE(_xlpm.x),"00")))</f>
        <v>#VALUE!</v>
      </c>
      <c r="K2" t="e" cm="1" vm="7">
        <f t="array" aca="1" ref="K2" ca="1">_xlfn.MAP(_xlfn.ANCHORARRAY($C$2),_xlfn.LAMBDA(_xlpm.x,TEXT(SECOND(_xlpm.x),"00")))</f>
        <v>#VALUE!</v>
      </c>
      <c r="M2" s="10">
        <v>41925.5</v>
      </c>
      <c r="N2" s="10">
        <v>45351.5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E4240-0A2D-4286-A3F0-7E7369CEBC76}">
  <sheetPr>
    <tabColor theme="8" tint="0.39997558519241921"/>
  </sheetPr>
  <dimension ref="A1:K3"/>
  <sheetViews>
    <sheetView workbookViewId="0">
      <selection activeCell="L3" sqref="L3"/>
    </sheetView>
  </sheetViews>
  <sheetFormatPr defaultRowHeight="14.25" x14ac:dyDescent="0.2"/>
  <cols>
    <col min="4" max="4" width="16.25" bestFit="1" customWidth="1"/>
    <col min="5" max="5" width="44.25" bestFit="1" customWidth="1"/>
    <col min="6" max="6" width="17.875" bestFit="1" customWidth="1"/>
    <col min="7" max="7" width="14.5" bestFit="1" customWidth="1"/>
    <col min="8" max="8" width="16.25" bestFit="1" customWidth="1"/>
    <col min="11" max="11" width="44.25" bestFit="1" customWidth="1"/>
    <col min="12" max="12" width="17.875" bestFit="1" customWidth="1"/>
    <col min="13" max="13" width="14.5" bestFit="1" customWidth="1"/>
  </cols>
  <sheetData>
    <row r="1" spans="1:11" x14ac:dyDescent="0.2">
      <c r="B1" t="s">
        <v>1238</v>
      </c>
      <c r="C1" t="s">
        <v>1239</v>
      </c>
      <c r="D1" t="s">
        <v>1236</v>
      </c>
      <c r="E1" t="s">
        <v>886</v>
      </c>
      <c r="F1" t="s">
        <v>994</v>
      </c>
      <c r="G1" t="s">
        <v>996</v>
      </c>
      <c r="H1" t="s">
        <v>1237</v>
      </c>
    </row>
    <row r="2" spans="1:11" x14ac:dyDescent="0.2">
      <c r="E2" t="str">
        <f>""</f>
        <v/>
      </c>
      <c r="F2" t="str">
        <f>""</f>
        <v/>
      </c>
      <c r="G2" t="str">
        <f>""</f>
        <v/>
      </c>
    </row>
    <row r="3" spans="1:11" x14ac:dyDescent="0.2">
      <c r="A3" t="e" cm="1" vm="10">
        <f t="array" aca="1" ref="A3" ca="1">_xlfn.SEQUENCE(COUNTA('searchterm-results source'!$A:$A)*'controll center'!$D$3)</f>
        <v>#VALUE!</v>
      </c>
      <c r="B3" t="e" cm="1" vm="10">
        <f t="array" aca="1" ref="B3" ca="1">_xlfn.MAP(_xlfn.ANCHORARRAY(A3),_xlfn.LAMBDA(_xlpm.x,MOD(_xlpm.x-1,COUNTA('searchterm-results source'!$A:$A))+1))</f>
        <v>#VALUE!</v>
      </c>
      <c r="C3" t="e" cm="1" vm="10">
        <f t="array" aca="1" ref="C3" ca="1">_xlfn.MAP(_xlfn.ANCHORARRAY($A$3),_xlfn.LAMBDA(_xlpm.x,ROUNDUP(_xlpm.x/COUNTA('searchterm-results source'!$A:$A),0)))</f>
        <v>#VALUE!</v>
      </c>
      <c r="D3" t="e" cm="1" vm="10">
        <f t="array" aca="1" ref="D3" ca="1">_xlfn.MAP(_xlfn.ANCHORARRAY($B$3),_xlfn.LAMBDA(_xlpm.x,INDEX('searchterm-results source'!$A:$A,_xlpm.x)))</f>
        <v>#VALUE!</v>
      </c>
      <c r="E3" t="e" cm="1" vm="11">
        <f t="array" aca="1" ref="E3" ca="1">_xlfn.MAP(_xlfn.ANCHORARRAY($B$3),_xlfn.ANCHORARRAY($D$3),_xlfn.ANCHORARRAY($H$3),_xlfn.LAMBDA(_xlpm.x,_xlpm.y,_xlpm.z,IF(_xlpm.y=_xlpm.z,INDEX('searchterm-results source'!$B:$B,_xlpm.x),"")))</f>
        <v>#VALUE!</v>
      </c>
      <c r="F3" t="e" cm="1" vm="11">
        <f t="array" aca="1" ref="F3" ca="1">_xlfn.MAP(_xlfn.ANCHORARRAY($C$3),_xlfn.ANCHORARRAY($D$3),_xlfn.ANCHORARRAY($H$3),_xlfn.LAMBDA(_xlpm.x,_xlpm.y,_xlpm.z,IF(_xlpm.y=_xlpm.z,INDEX(SearchesData!$B:$B,_xlpm.x+1),"")))</f>
        <v>#VALUE!</v>
      </c>
      <c r="G3" t="e" cm="1" vm="10">
        <f t="array" aca="1" ref="G3" ca="1">_xlfn.MAP(_xlfn.ANCHORARRAY($C$3),_xlfn.ANCHORARRAY($D$3),_xlfn.ANCHORARRAY($H$3),_xlfn.LAMBDA(_xlpm.x,_xlpm.y,_xlpm.z,IF(_xlpm.y=_xlpm.z,INDEX(SearchesData!$C:$C,_xlpm.x+1),"")))</f>
        <v>#VALUE!</v>
      </c>
      <c r="H3" t="e" cm="1" vm="10">
        <f t="array" aca="1" ref="H3" ca="1">_xlfn.MAP(_xlfn.ANCHORARRAY($C$3),_xlfn.LAMBDA(_xlpm.x,INDEX(SearchesData!$E:$E,_xlpm.x+1)))</f>
        <v>#VALUE!</v>
      </c>
      <c r="I3" t="e" cm="1" vm="10">
        <f t="array" aca="1" ref="I3" ca="1">_xlfn.MAP(_xlfn.ANCHORARRAY($D$3),_xlfn.ANCHORARRAY($H$3),_xlfn.LAMBDA(_xlpm.x,_xlpm.y,_xlpm.x=_xlpm.y))</f>
        <v>#VALUE!</v>
      </c>
      <c r="K3" t="e" cm="1" vm="8">
        <f t="array" aca="1" ref="K3" ca="1">_xlfn.UNIQUE($E$3:INDEX($G:$G,COUNTA($G:$G)))</f>
        <v>#VALUE!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23DA1-A944-44AF-B508-9C8F87381E48}">
  <sheetPr>
    <tabColor theme="8" tint="0.39997558519241921"/>
  </sheetPr>
  <dimension ref="A1:CH352"/>
  <sheetViews>
    <sheetView workbookViewId="0">
      <selection activeCell="J56" sqref="J56"/>
    </sheetView>
  </sheetViews>
  <sheetFormatPr defaultRowHeight="14.25" x14ac:dyDescent="0.2"/>
  <cols>
    <col min="1" max="1" width="26.125" bestFit="1" customWidth="1"/>
    <col min="2" max="2" width="44.25" bestFit="1" customWidth="1"/>
    <col min="3" max="3" width="14.875" bestFit="1" customWidth="1"/>
    <col min="4" max="4" width="29.625" bestFit="1" customWidth="1"/>
    <col min="5" max="5" width="19.25" bestFit="1" customWidth="1"/>
    <col min="6" max="6" width="22" bestFit="1" customWidth="1"/>
    <col min="7" max="7" width="26.25" bestFit="1" customWidth="1"/>
    <col min="8" max="8" width="34.625" bestFit="1" customWidth="1"/>
    <col min="9" max="9" width="11.875" bestFit="1" customWidth="1"/>
    <col min="10" max="10" width="11.625" bestFit="1" customWidth="1"/>
    <col min="11" max="11" width="11" bestFit="1" customWidth="1"/>
    <col min="12" max="12" width="38.375" bestFit="1" customWidth="1"/>
    <col min="13" max="13" width="39.5" bestFit="1" customWidth="1"/>
    <col min="14" max="14" width="25.875" bestFit="1" customWidth="1"/>
    <col min="15" max="15" width="30.25" bestFit="1" customWidth="1"/>
    <col min="16" max="16" width="42.5" bestFit="1" customWidth="1"/>
    <col min="17" max="17" width="39.625" bestFit="1" customWidth="1"/>
    <col min="18" max="18" width="44.25" bestFit="1" customWidth="1"/>
    <col min="19" max="19" width="35.75" bestFit="1" customWidth="1"/>
    <col min="20" max="20" width="30.625" bestFit="1" customWidth="1"/>
    <col min="21" max="21" width="25.625" bestFit="1" customWidth="1"/>
    <col min="22" max="22" width="22.75" bestFit="1" customWidth="1"/>
    <col min="23" max="23" width="23.5" bestFit="1" customWidth="1"/>
    <col min="24" max="24" width="34.125" bestFit="1" customWidth="1"/>
    <col min="25" max="25" width="7" bestFit="1" customWidth="1"/>
    <col min="26" max="26" width="4.875" bestFit="1" customWidth="1"/>
    <col min="27" max="27" width="11.625" bestFit="1" customWidth="1"/>
    <col min="28" max="28" width="17.125" bestFit="1" customWidth="1"/>
    <col min="29" max="29" width="17.375" bestFit="1" customWidth="1"/>
    <col min="30" max="30" width="5.625" bestFit="1" customWidth="1"/>
    <col min="31" max="31" width="6.75" bestFit="1" customWidth="1"/>
    <col min="32" max="32" width="7.5" bestFit="1" customWidth="1"/>
    <col min="33" max="33" width="8.875" bestFit="1" customWidth="1"/>
    <col min="34" max="34" width="16.375" bestFit="1" customWidth="1"/>
    <col min="35" max="35" width="12.5" bestFit="1" customWidth="1"/>
    <col min="36" max="36" width="9.375" bestFit="1" customWidth="1"/>
    <col min="37" max="37" width="9.875" bestFit="1" customWidth="1"/>
    <col min="38" max="38" width="13.625" bestFit="1" customWidth="1"/>
    <col min="39" max="39" width="7.125" bestFit="1" customWidth="1"/>
    <col min="40" max="40" width="15.75" bestFit="1" customWidth="1"/>
    <col min="41" max="41" width="3.375" bestFit="1" customWidth="1"/>
    <col min="42" max="42" width="6.375" bestFit="1" customWidth="1"/>
    <col min="43" max="43" width="4.5" bestFit="1" customWidth="1"/>
    <col min="44" max="44" width="17.375" bestFit="1" customWidth="1"/>
    <col min="45" max="45" width="18.875" bestFit="1" customWidth="1"/>
    <col min="46" max="46" width="21.5" bestFit="1" customWidth="1"/>
    <col min="47" max="47" width="26.125" bestFit="1" customWidth="1"/>
    <col min="48" max="48" width="15.375" bestFit="1" customWidth="1"/>
    <col min="49" max="49" width="7.5" bestFit="1" customWidth="1"/>
    <col min="50" max="50" width="8.25" bestFit="1" customWidth="1"/>
    <col min="51" max="51" width="5.125" bestFit="1" customWidth="1"/>
    <col min="52" max="52" width="17.375" bestFit="1" customWidth="1"/>
    <col min="53" max="53" width="21.5" bestFit="1" customWidth="1"/>
    <col min="54" max="54" width="14.375" bestFit="1" customWidth="1"/>
    <col min="55" max="55" width="7" bestFit="1" customWidth="1"/>
    <col min="56" max="56" width="4.875" bestFit="1" customWidth="1"/>
    <col min="57" max="57" width="11.75" bestFit="1" customWidth="1"/>
    <col min="58" max="58" width="14.625" bestFit="1" customWidth="1"/>
    <col min="59" max="59" width="9.375" bestFit="1" customWidth="1"/>
    <col min="60" max="60" width="16.75" bestFit="1" customWidth="1"/>
    <col min="61" max="61" width="8" bestFit="1" customWidth="1"/>
    <col min="62" max="62" width="16.25" bestFit="1" customWidth="1"/>
    <col min="63" max="63" width="10.25" bestFit="1" customWidth="1"/>
    <col min="64" max="64" width="15.75" bestFit="1" customWidth="1"/>
    <col min="65" max="65" width="24.875" bestFit="1" customWidth="1"/>
    <col min="66" max="66" width="13.875" bestFit="1" customWidth="1"/>
    <col min="67" max="67" width="21" bestFit="1" customWidth="1"/>
    <col min="68" max="68" width="14.625" bestFit="1" customWidth="1"/>
    <col min="69" max="69" width="7.375" bestFit="1" customWidth="1"/>
    <col min="70" max="70" width="11.875" bestFit="1" customWidth="1"/>
    <col min="71" max="72" width="6.5" bestFit="1" customWidth="1"/>
    <col min="73" max="73" width="16.125" bestFit="1" customWidth="1"/>
    <col min="74" max="74" width="13.5" bestFit="1" customWidth="1"/>
    <col min="75" max="75" width="7.625" bestFit="1" customWidth="1"/>
    <col min="76" max="76" width="15.625" bestFit="1" customWidth="1"/>
    <col min="77" max="77" width="15.5" bestFit="1" customWidth="1"/>
    <col min="78" max="78" width="8.25" bestFit="1" customWidth="1"/>
    <col min="79" max="79" width="10.125" bestFit="1" customWidth="1"/>
    <col min="80" max="80" width="9.5" bestFit="1" customWidth="1"/>
    <col min="81" max="81" width="13" bestFit="1" customWidth="1"/>
    <col min="82" max="82" width="15.375" bestFit="1" customWidth="1"/>
    <col min="83" max="83" width="9.75" bestFit="1" customWidth="1"/>
    <col min="84" max="84" width="11" bestFit="1" customWidth="1"/>
    <col min="85" max="85" width="13.625" bestFit="1" customWidth="1"/>
  </cols>
  <sheetData>
    <row r="1" spans="1:2" x14ac:dyDescent="0.2">
      <c r="A1" t="s">
        <v>1000</v>
      </c>
      <c r="B1" t="s">
        <v>916</v>
      </c>
    </row>
    <row r="2" spans="1:2" x14ac:dyDescent="0.2">
      <c r="A2" t="s">
        <v>1000</v>
      </c>
      <c r="B2" t="s">
        <v>917</v>
      </c>
    </row>
    <row r="3" spans="1:2" x14ac:dyDescent="0.2">
      <c r="A3" t="s">
        <v>1000</v>
      </c>
      <c r="B3" t="s">
        <v>918</v>
      </c>
    </row>
    <row r="4" spans="1:2" x14ac:dyDescent="0.2">
      <c r="A4" t="s">
        <v>1000</v>
      </c>
      <c r="B4" t="s">
        <v>919</v>
      </c>
    </row>
    <row r="5" spans="1:2" x14ac:dyDescent="0.2">
      <c r="A5" t="s">
        <v>1000</v>
      </c>
      <c r="B5" t="s">
        <v>920</v>
      </c>
    </row>
    <row r="6" spans="1:2" x14ac:dyDescent="0.2">
      <c r="A6" t="s">
        <v>1000</v>
      </c>
      <c r="B6" t="s">
        <v>921</v>
      </c>
    </row>
    <row r="7" spans="1:2" x14ac:dyDescent="0.2">
      <c r="A7" t="s">
        <v>1000</v>
      </c>
      <c r="B7" t="s">
        <v>922</v>
      </c>
    </row>
    <row r="8" spans="1:2" x14ac:dyDescent="0.2">
      <c r="A8" t="s">
        <v>1000</v>
      </c>
      <c r="B8" t="s">
        <v>923</v>
      </c>
    </row>
    <row r="9" spans="1:2" x14ac:dyDescent="0.2">
      <c r="A9" t="s">
        <v>1000</v>
      </c>
      <c r="B9" t="s">
        <v>924</v>
      </c>
    </row>
    <row r="10" spans="1:2" x14ac:dyDescent="0.2">
      <c r="A10" t="s">
        <v>1000</v>
      </c>
      <c r="B10" t="s">
        <v>925</v>
      </c>
    </row>
    <row r="11" spans="1:2" x14ac:dyDescent="0.2">
      <c r="A11" t="s">
        <v>1000</v>
      </c>
      <c r="B11" t="s">
        <v>926</v>
      </c>
    </row>
    <row r="12" spans="1:2" x14ac:dyDescent="0.2">
      <c r="A12" t="s">
        <v>1000</v>
      </c>
      <c r="B12" t="s">
        <v>927</v>
      </c>
    </row>
    <row r="13" spans="1:2" x14ac:dyDescent="0.2">
      <c r="A13" t="s">
        <v>1000</v>
      </c>
      <c r="B13" t="s">
        <v>928</v>
      </c>
    </row>
    <row r="14" spans="1:2" x14ac:dyDescent="0.2">
      <c r="A14" t="s">
        <v>1000</v>
      </c>
      <c r="B14" t="s">
        <v>929</v>
      </c>
    </row>
    <row r="15" spans="1:2" x14ac:dyDescent="0.2">
      <c r="A15" t="s">
        <v>1000</v>
      </c>
      <c r="B15" t="s">
        <v>930</v>
      </c>
    </row>
    <row r="16" spans="1:2" x14ac:dyDescent="0.2">
      <c r="A16" t="s">
        <v>1000</v>
      </c>
      <c r="B16" t="s">
        <v>931</v>
      </c>
    </row>
    <row r="17" spans="1:2" x14ac:dyDescent="0.2">
      <c r="A17" t="s">
        <v>1000</v>
      </c>
      <c r="B17" t="s">
        <v>932</v>
      </c>
    </row>
    <row r="18" spans="1:2" x14ac:dyDescent="0.2">
      <c r="A18" t="s">
        <v>1000</v>
      </c>
      <c r="B18" t="s">
        <v>933</v>
      </c>
    </row>
    <row r="19" spans="1:2" x14ac:dyDescent="0.2">
      <c r="A19" t="s">
        <v>1000</v>
      </c>
      <c r="B19" t="s">
        <v>934</v>
      </c>
    </row>
    <row r="20" spans="1:2" x14ac:dyDescent="0.2">
      <c r="A20" t="s">
        <v>1000</v>
      </c>
      <c r="B20" t="s">
        <v>935</v>
      </c>
    </row>
    <row r="21" spans="1:2" x14ac:dyDescent="0.2">
      <c r="A21" t="s">
        <v>1000</v>
      </c>
      <c r="B21" t="s">
        <v>936</v>
      </c>
    </row>
    <row r="22" spans="1:2" x14ac:dyDescent="0.2">
      <c r="A22" t="s">
        <v>1000</v>
      </c>
      <c r="B22" t="s">
        <v>937</v>
      </c>
    </row>
    <row r="23" spans="1:2" x14ac:dyDescent="0.2">
      <c r="A23" t="s">
        <v>1000</v>
      </c>
      <c r="B23" t="s">
        <v>938</v>
      </c>
    </row>
    <row r="24" spans="1:2" x14ac:dyDescent="0.2">
      <c r="A24" t="s">
        <v>1000</v>
      </c>
      <c r="B24" t="s">
        <v>939</v>
      </c>
    </row>
    <row r="25" spans="1:2" x14ac:dyDescent="0.2">
      <c r="A25" t="s">
        <v>1000</v>
      </c>
      <c r="B25" t="s">
        <v>940</v>
      </c>
    </row>
    <row r="26" spans="1:2" x14ac:dyDescent="0.2">
      <c r="A26" t="s">
        <v>1000</v>
      </c>
      <c r="B26" t="s">
        <v>941</v>
      </c>
    </row>
    <row r="27" spans="1:2" x14ac:dyDescent="0.2">
      <c r="A27" t="s">
        <v>1000</v>
      </c>
      <c r="B27" t="s">
        <v>942</v>
      </c>
    </row>
    <row r="28" spans="1:2" x14ac:dyDescent="0.2">
      <c r="A28" t="s">
        <v>1000</v>
      </c>
      <c r="B28" t="s">
        <v>943</v>
      </c>
    </row>
    <row r="29" spans="1:2" x14ac:dyDescent="0.2">
      <c r="A29" t="s">
        <v>1000</v>
      </c>
      <c r="B29" t="s">
        <v>944</v>
      </c>
    </row>
    <row r="30" spans="1:2" x14ac:dyDescent="0.2">
      <c r="A30" t="s">
        <v>1000</v>
      </c>
      <c r="B30" t="s">
        <v>945</v>
      </c>
    </row>
    <row r="31" spans="1:2" x14ac:dyDescent="0.2">
      <c r="A31" t="s">
        <v>1000</v>
      </c>
      <c r="B31" t="s">
        <v>946</v>
      </c>
    </row>
    <row r="32" spans="1:2" x14ac:dyDescent="0.2">
      <c r="A32" t="s">
        <v>1000</v>
      </c>
      <c r="B32" t="s">
        <v>947</v>
      </c>
    </row>
    <row r="33" spans="1:2" x14ac:dyDescent="0.2">
      <c r="A33" t="s">
        <v>1000</v>
      </c>
      <c r="B33" t="s">
        <v>951</v>
      </c>
    </row>
    <row r="34" spans="1:2" x14ac:dyDescent="0.2">
      <c r="A34" t="s">
        <v>1000</v>
      </c>
      <c r="B34" t="s">
        <v>948</v>
      </c>
    </row>
    <row r="35" spans="1:2" x14ac:dyDescent="0.2">
      <c r="A35" t="s">
        <v>1000</v>
      </c>
      <c r="B35" t="s">
        <v>949</v>
      </c>
    </row>
    <row r="36" spans="1:2" x14ac:dyDescent="0.2">
      <c r="A36" t="s">
        <v>1000</v>
      </c>
      <c r="B36" t="s">
        <v>950</v>
      </c>
    </row>
    <row r="37" spans="1:2" x14ac:dyDescent="0.2">
      <c r="A37" t="s">
        <v>1000</v>
      </c>
      <c r="B37" t="s">
        <v>952</v>
      </c>
    </row>
    <row r="38" spans="1:2" x14ac:dyDescent="0.2">
      <c r="A38" t="s">
        <v>1000</v>
      </c>
      <c r="B38" t="s">
        <v>953</v>
      </c>
    </row>
    <row r="39" spans="1:2" x14ac:dyDescent="0.2">
      <c r="A39" t="s">
        <v>1000</v>
      </c>
      <c r="B39" t="s">
        <v>954</v>
      </c>
    </row>
    <row r="40" spans="1:2" x14ac:dyDescent="0.2">
      <c r="A40" t="s">
        <v>1000</v>
      </c>
      <c r="B40" t="s">
        <v>955</v>
      </c>
    </row>
    <row r="41" spans="1:2" x14ac:dyDescent="0.2">
      <c r="A41" t="s">
        <v>1000</v>
      </c>
      <c r="B41" t="s">
        <v>956</v>
      </c>
    </row>
    <row r="42" spans="1:2" x14ac:dyDescent="0.2">
      <c r="A42" t="s">
        <v>1000</v>
      </c>
      <c r="B42" t="s">
        <v>957</v>
      </c>
    </row>
    <row r="43" spans="1:2" x14ac:dyDescent="0.2">
      <c r="A43" t="s">
        <v>1000</v>
      </c>
      <c r="B43" t="s">
        <v>958</v>
      </c>
    </row>
    <row r="44" spans="1:2" x14ac:dyDescent="0.2">
      <c r="A44" t="s">
        <v>1000</v>
      </c>
      <c r="B44" t="s">
        <v>959</v>
      </c>
    </row>
    <row r="45" spans="1:2" x14ac:dyDescent="0.2">
      <c r="A45" t="s">
        <v>1000</v>
      </c>
      <c r="B45" t="s">
        <v>960</v>
      </c>
    </row>
    <row r="46" spans="1:2" x14ac:dyDescent="0.2">
      <c r="A46" t="s">
        <v>1000</v>
      </c>
      <c r="B46" t="s">
        <v>961</v>
      </c>
    </row>
    <row r="47" spans="1:2" x14ac:dyDescent="0.2">
      <c r="A47" t="s">
        <v>1000</v>
      </c>
      <c r="B47" t="s">
        <v>962</v>
      </c>
    </row>
    <row r="48" spans="1:2" x14ac:dyDescent="0.2">
      <c r="A48" t="s">
        <v>1000</v>
      </c>
      <c r="B48" t="s">
        <v>963</v>
      </c>
    </row>
    <row r="49" spans="1:2" x14ac:dyDescent="0.2">
      <c r="A49" t="s">
        <v>1000</v>
      </c>
      <c r="B49" t="s">
        <v>964</v>
      </c>
    </row>
    <row r="50" spans="1:2" x14ac:dyDescent="0.2">
      <c r="A50" t="s">
        <v>1000</v>
      </c>
      <c r="B50" t="s">
        <v>965</v>
      </c>
    </row>
    <row r="51" spans="1:2" x14ac:dyDescent="0.2">
      <c r="A51" t="s">
        <v>1000</v>
      </c>
      <c r="B51" t="s">
        <v>966</v>
      </c>
    </row>
    <row r="52" spans="1:2" x14ac:dyDescent="0.2">
      <c r="A52" t="s">
        <v>1000</v>
      </c>
      <c r="B52" t="s">
        <v>967</v>
      </c>
    </row>
    <row r="53" spans="1:2" x14ac:dyDescent="0.2">
      <c r="A53" t="s">
        <v>1000</v>
      </c>
      <c r="B53" t="s">
        <v>968</v>
      </c>
    </row>
    <row r="54" spans="1:2" x14ac:dyDescent="0.2">
      <c r="A54" t="s">
        <v>1000</v>
      </c>
      <c r="B54" t="s">
        <v>976</v>
      </c>
    </row>
    <row r="55" spans="1:2" x14ac:dyDescent="0.2">
      <c r="A55" t="s">
        <v>1000</v>
      </c>
      <c r="B55" t="s">
        <v>969</v>
      </c>
    </row>
    <row r="56" spans="1:2" x14ac:dyDescent="0.2">
      <c r="A56" t="s">
        <v>1000</v>
      </c>
      <c r="B56" t="s">
        <v>970</v>
      </c>
    </row>
    <row r="57" spans="1:2" x14ac:dyDescent="0.2">
      <c r="A57" t="s">
        <v>1000</v>
      </c>
      <c r="B57" t="s">
        <v>971</v>
      </c>
    </row>
    <row r="58" spans="1:2" x14ac:dyDescent="0.2">
      <c r="A58" t="s">
        <v>1000</v>
      </c>
      <c r="B58" t="s">
        <v>972</v>
      </c>
    </row>
    <row r="59" spans="1:2" x14ac:dyDescent="0.2">
      <c r="A59" t="s">
        <v>1000</v>
      </c>
      <c r="B59" t="s">
        <v>973</v>
      </c>
    </row>
    <row r="60" spans="1:2" x14ac:dyDescent="0.2">
      <c r="A60" t="s">
        <v>1000</v>
      </c>
      <c r="B60" t="s">
        <v>974</v>
      </c>
    </row>
    <row r="61" spans="1:2" x14ac:dyDescent="0.2">
      <c r="A61" t="s">
        <v>1000</v>
      </c>
      <c r="B61" t="s">
        <v>975</v>
      </c>
    </row>
    <row r="62" spans="1:2" x14ac:dyDescent="0.2">
      <c r="A62" t="s">
        <v>1064</v>
      </c>
      <c r="B62" t="s">
        <v>900</v>
      </c>
    </row>
    <row r="63" spans="1:2" x14ac:dyDescent="0.2">
      <c r="A63" t="s">
        <v>1064</v>
      </c>
      <c r="B63" t="s">
        <v>901</v>
      </c>
    </row>
    <row r="64" spans="1:2" x14ac:dyDescent="0.2">
      <c r="A64" t="s">
        <v>1064</v>
      </c>
      <c r="B64" t="s">
        <v>902</v>
      </c>
    </row>
    <row r="65" spans="1:2" x14ac:dyDescent="0.2">
      <c r="A65" t="s">
        <v>1064</v>
      </c>
      <c r="B65" t="s">
        <v>903</v>
      </c>
    </row>
    <row r="66" spans="1:2" x14ac:dyDescent="0.2">
      <c r="A66" t="s">
        <v>1064</v>
      </c>
      <c r="B66" t="s">
        <v>904</v>
      </c>
    </row>
    <row r="67" spans="1:2" x14ac:dyDescent="0.2">
      <c r="A67" t="s">
        <v>1064</v>
      </c>
      <c r="B67" t="s">
        <v>905</v>
      </c>
    </row>
    <row r="68" spans="1:2" x14ac:dyDescent="0.2">
      <c r="A68" t="s">
        <v>1064</v>
      </c>
      <c r="B68" t="s">
        <v>906</v>
      </c>
    </row>
    <row r="69" spans="1:2" x14ac:dyDescent="0.2">
      <c r="A69" t="s">
        <v>1064</v>
      </c>
      <c r="B69" t="s">
        <v>907</v>
      </c>
    </row>
    <row r="70" spans="1:2" x14ac:dyDescent="0.2">
      <c r="A70" t="s">
        <v>1064</v>
      </c>
      <c r="B70" t="s">
        <v>908</v>
      </c>
    </row>
    <row r="71" spans="1:2" x14ac:dyDescent="0.2">
      <c r="A71" t="s">
        <v>1064</v>
      </c>
      <c r="B71" t="s">
        <v>909</v>
      </c>
    </row>
    <row r="72" spans="1:2" x14ac:dyDescent="0.2">
      <c r="A72" t="s">
        <v>1064</v>
      </c>
      <c r="B72" t="s">
        <v>910</v>
      </c>
    </row>
    <row r="73" spans="1:2" x14ac:dyDescent="0.2">
      <c r="A73" t="s">
        <v>1064</v>
      </c>
      <c r="B73" t="s">
        <v>911</v>
      </c>
    </row>
    <row r="74" spans="1:2" x14ac:dyDescent="0.2">
      <c r="A74" t="s">
        <v>1064</v>
      </c>
      <c r="B74" t="s">
        <v>913</v>
      </c>
    </row>
    <row r="75" spans="1:2" x14ac:dyDescent="0.2">
      <c r="A75" t="s">
        <v>1064</v>
      </c>
      <c r="B75" t="s">
        <v>912</v>
      </c>
    </row>
    <row r="76" spans="1:2" x14ac:dyDescent="0.2">
      <c r="A76" t="s">
        <v>1064</v>
      </c>
      <c r="B76" t="s">
        <v>914</v>
      </c>
    </row>
    <row r="77" spans="1:2" x14ac:dyDescent="0.2">
      <c r="A77" t="s">
        <v>1064</v>
      </c>
      <c r="B77" t="s">
        <v>915</v>
      </c>
    </row>
    <row r="78" spans="1:2" x14ac:dyDescent="0.2">
      <c r="A78" t="s">
        <v>999</v>
      </c>
      <c r="B78" t="s">
        <v>916</v>
      </c>
    </row>
    <row r="79" spans="1:2" x14ac:dyDescent="0.2">
      <c r="A79" t="s">
        <v>999</v>
      </c>
      <c r="B79" t="s">
        <v>917</v>
      </c>
    </row>
    <row r="80" spans="1:2" x14ac:dyDescent="0.2">
      <c r="A80" t="s">
        <v>999</v>
      </c>
      <c r="B80" t="s">
        <v>918</v>
      </c>
    </row>
    <row r="81" spans="1:2" x14ac:dyDescent="0.2">
      <c r="A81" t="s">
        <v>999</v>
      </c>
      <c r="B81" t="s">
        <v>919</v>
      </c>
    </row>
    <row r="82" spans="1:2" x14ac:dyDescent="0.2">
      <c r="A82" t="s">
        <v>999</v>
      </c>
      <c r="B82" t="s">
        <v>920</v>
      </c>
    </row>
    <row r="83" spans="1:2" x14ac:dyDescent="0.2">
      <c r="A83" t="s">
        <v>999</v>
      </c>
      <c r="B83" t="s">
        <v>921</v>
      </c>
    </row>
    <row r="84" spans="1:2" x14ac:dyDescent="0.2">
      <c r="A84" t="s">
        <v>999</v>
      </c>
      <c r="B84" t="s">
        <v>922</v>
      </c>
    </row>
    <row r="85" spans="1:2" x14ac:dyDescent="0.2">
      <c r="A85" t="s">
        <v>999</v>
      </c>
      <c r="B85" t="s">
        <v>923</v>
      </c>
    </row>
    <row r="86" spans="1:2" x14ac:dyDescent="0.2">
      <c r="A86" t="s">
        <v>999</v>
      </c>
      <c r="B86" t="s">
        <v>924</v>
      </c>
    </row>
    <row r="87" spans="1:2" x14ac:dyDescent="0.2">
      <c r="A87" t="s">
        <v>999</v>
      </c>
      <c r="B87" t="s">
        <v>925</v>
      </c>
    </row>
    <row r="88" spans="1:2" x14ac:dyDescent="0.2">
      <c r="A88" t="s">
        <v>999</v>
      </c>
      <c r="B88" t="s">
        <v>926</v>
      </c>
    </row>
    <row r="89" spans="1:2" x14ac:dyDescent="0.2">
      <c r="A89" t="s">
        <v>999</v>
      </c>
      <c r="B89" t="s">
        <v>927</v>
      </c>
    </row>
    <row r="90" spans="1:2" x14ac:dyDescent="0.2">
      <c r="A90" t="s">
        <v>999</v>
      </c>
      <c r="B90" t="s">
        <v>928</v>
      </c>
    </row>
    <row r="91" spans="1:2" x14ac:dyDescent="0.2">
      <c r="A91" t="s">
        <v>999</v>
      </c>
      <c r="B91" t="s">
        <v>929</v>
      </c>
    </row>
    <row r="92" spans="1:2" x14ac:dyDescent="0.2">
      <c r="A92" t="s">
        <v>999</v>
      </c>
      <c r="B92" t="s">
        <v>930</v>
      </c>
    </row>
    <row r="93" spans="1:2" x14ac:dyDescent="0.2">
      <c r="A93" t="s">
        <v>999</v>
      </c>
      <c r="B93" t="s">
        <v>931</v>
      </c>
    </row>
    <row r="94" spans="1:2" x14ac:dyDescent="0.2">
      <c r="A94" t="s">
        <v>999</v>
      </c>
      <c r="B94" t="s">
        <v>932</v>
      </c>
    </row>
    <row r="95" spans="1:2" x14ac:dyDescent="0.2">
      <c r="A95" t="s">
        <v>999</v>
      </c>
      <c r="B95" t="s">
        <v>933</v>
      </c>
    </row>
    <row r="96" spans="1:2" x14ac:dyDescent="0.2">
      <c r="A96" t="s">
        <v>999</v>
      </c>
      <c r="B96" t="s">
        <v>934</v>
      </c>
    </row>
    <row r="97" spans="1:2" x14ac:dyDescent="0.2">
      <c r="A97" t="s">
        <v>999</v>
      </c>
      <c r="B97" t="s">
        <v>935</v>
      </c>
    </row>
    <row r="98" spans="1:2" x14ac:dyDescent="0.2">
      <c r="A98" t="s">
        <v>999</v>
      </c>
      <c r="B98" t="s">
        <v>936</v>
      </c>
    </row>
    <row r="99" spans="1:2" x14ac:dyDescent="0.2">
      <c r="A99" t="s">
        <v>999</v>
      </c>
      <c r="B99" t="s">
        <v>937</v>
      </c>
    </row>
    <row r="100" spans="1:2" x14ac:dyDescent="0.2">
      <c r="A100" t="s">
        <v>999</v>
      </c>
      <c r="B100" t="s">
        <v>938</v>
      </c>
    </row>
    <row r="101" spans="1:2" x14ac:dyDescent="0.2">
      <c r="A101" t="s">
        <v>999</v>
      </c>
      <c r="B101" t="s">
        <v>939</v>
      </c>
    </row>
    <row r="102" spans="1:2" x14ac:dyDescent="0.2">
      <c r="A102" t="s">
        <v>999</v>
      </c>
      <c r="B102" t="s">
        <v>940</v>
      </c>
    </row>
    <row r="103" spans="1:2" x14ac:dyDescent="0.2">
      <c r="A103" t="s">
        <v>999</v>
      </c>
      <c r="B103" t="s">
        <v>941</v>
      </c>
    </row>
    <row r="104" spans="1:2" x14ac:dyDescent="0.2">
      <c r="A104" t="s">
        <v>999</v>
      </c>
      <c r="B104" t="s">
        <v>942</v>
      </c>
    </row>
    <row r="105" spans="1:2" x14ac:dyDescent="0.2">
      <c r="A105" t="s">
        <v>999</v>
      </c>
      <c r="B105" t="s">
        <v>943</v>
      </c>
    </row>
    <row r="106" spans="1:2" x14ac:dyDescent="0.2">
      <c r="A106" t="s">
        <v>999</v>
      </c>
      <c r="B106" t="s">
        <v>944</v>
      </c>
    </row>
    <row r="107" spans="1:2" x14ac:dyDescent="0.2">
      <c r="A107" t="s">
        <v>999</v>
      </c>
      <c r="B107" t="s">
        <v>945</v>
      </c>
    </row>
    <row r="108" spans="1:2" x14ac:dyDescent="0.2">
      <c r="A108" t="s">
        <v>999</v>
      </c>
      <c r="B108" t="s">
        <v>946</v>
      </c>
    </row>
    <row r="109" spans="1:2" x14ac:dyDescent="0.2">
      <c r="A109" t="s">
        <v>999</v>
      </c>
      <c r="B109" t="s">
        <v>947</v>
      </c>
    </row>
    <row r="110" spans="1:2" x14ac:dyDescent="0.2">
      <c r="A110" t="s">
        <v>999</v>
      </c>
      <c r="B110" t="s">
        <v>951</v>
      </c>
    </row>
    <row r="111" spans="1:2" x14ac:dyDescent="0.2">
      <c r="A111" t="s">
        <v>999</v>
      </c>
      <c r="B111" t="s">
        <v>948</v>
      </c>
    </row>
    <row r="112" spans="1:2" x14ac:dyDescent="0.2">
      <c r="A112" t="s">
        <v>999</v>
      </c>
      <c r="B112" t="s">
        <v>949</v>
      </c>
    </row>
    <row r="113" spans="1:2" x14ac:dyDescent="0.2">
      <c r="A113" t="s">
        <v>999</v>
      </c>
      <c r="B113" t="s">
        <v>950</v>
      </c>
    </row>
    <row r="114" spans="1:2" x14ac:dyDescent="0.2">
      <c r="A114" t="s">
        <v>999</v>
      </c>
      <c r="B114" t="s">
        <v>952</v>
      </c>
    </row>
    <row r="115" spans="1:2" x14ac:dyDescent="0.2">
      <c r="A115" t="s">
        <v>999</v>
      </c>
      <c r="B115" t="s">
        <v>953</v>
      </c>
    </row>
    <row r="116" spans="1:2" x14ac:dyDescent="0.2">
      <c r="A116" t="s">
        <v>999</v>
      </c>
      <c r="B116" t="s">
        <v>954</v>
      </c>
    </row>
    <row r="117" spans="1:2" x14ac:dyDescent="0.2">
      <c r="A117" t="s">
        <v>999</v>
      </c>
      <c r="B117" t="s">
        <v>955</v>
      </c>
    </row>
    <row r="118" spans="1:2" x14ac:dyDescent="0.2">
      <c r="A118" t="s">
        <v>999</v>
      </c>
      <c r="B118" t="s">
        <v>956</v>
      </c>
    </row>
    <row r="119" spans="1:2" x14ac:dyDescent="0.2">
      <c r="A119" t="s">
        <v>999</v>
      </c>
      <c r="B119" t="s">
        <v>957</v>
      </c>
    </row>
    <row r="120" spans="1:2" x14ac:dyDescent="0.2">
      <c r="A120" t="s">
        <v>999</v>
      </c>
      <c r="B120" t="s">
        <v>958</v>
      </c>
    </row>
    <row r="121" spans="1:2" x14ac:dyDescent="0.2">
      <c r="A121" t="s">
        <v>999</v>
      </c>
      <c r="B121" t="s">
        <v>959</v>
      </c>
    </row>
    <row r="122" spans="1:2" x14ac:dyDescent="0.2">
      <c r="A122" t="s">
        <v>999</v>
      </c>
      <c r="B122" t="s">
        <v>960</v>
      </c>
    </row>
    <row r="123" spans="1:2" x14ac:dyDescent="0.2">
      <c r="A123" t="s">
        <v>999</v>
      </c>
      <c r="B123" t="s">
        <v>961</v>
      </c>
    </row>
    <row r="124" spans="1:2" x14ac:dyDescent="0.2">
      <c r="A124" t="s">
        <v>999</v>
      </c>
      <c r="B124" t="s">
        <v>962</v>
      </c>
    </row>
    <row r="125" spans="1:2" x14ac:dyDescent="0.2">
      <c r="A125" t="s">
        <v>999</v>
      </c>
      <c r="B125" t="s">
        <v>963</v>
      </c>
    </row>
    <row r="126" spans="1:2" x14ac:dyDescent="0.2">
      <c r="A126" t="s">
        <v>999</v>
      </c>
      <c r="B126" t="s">
        <v>964</v>
      </c>
    </row>
    <row r="127" spans="1:2" x14ac:dyDescent="0.2">
      <c r="A127" t="s">
        <v>999</v>
      </c>
      <c r="B127" t="s">
        <v>965</v>
      </c>
    </row>
    <row r="128" spans="1:2" x14ac:dyDescent="0.2">
      <c r="A128" t="s">
        <v>999</v>
      </c>
      <c r="B128" t="s">
        <v>966</v>
      </c>
    </row>
    <row r="129" spans="1:2" x14ac:dyDescent="0.2">
      <c r="A129" t="s">
        <v>999</v>
      </c>
      <c r="B129" t="s">
        <v>967</v>
      </c>
    </row>
    <row r="130" spans="1:2" x14ac:dyDescent="0.2">
      <c r="A130" t="s">
        <v>999</v>
      </c>
      <c r="B130" t="s">
        <v>968</v>
      </c>
    </row>
    <row r="131" spans="1:2" x14ac:dyDescent="0.2">
      <c r="A131" t="s">
        <v>999</v>
      </c>
      <c r="B131" t="s">
        <v>976</v>
      </c>
    </row>
    <row r="132" spans="1:2" x14ac:dyDescent="0.2">
      <c r="A132" t="s">
        <v>999</v>
      </c>
      <c r="B132" t="s">
        <v>969</v>
      </c>
    </row>
    <row r="133" spans="1:2" x14ac:dyDescent="0.2">
      <c r="A133" t="s">
        <v>999</v>
      </c>
      <c r="B133" t="s">
        <v>970</v>
      </c>
    </row>
    <row r="134" spans="1:2" x14ac:dyDescent="0.2">
      <c r="A134" t="s">
        <v>999</v>
      </c>
      <c r="B134" t="s">
        <v>971</v>
      </c>
    </row>
    <row r="135" spans="1:2" x14ac:dyDescent="0.2">
      <c r="A135" t="s">
        <v>999</v>
      </c>
      <c r="B135" t="s">
        <v>972</v>
      </c>
    </row>
    <row r="136" spans="1:2" x14ac:dyDescent="0.2">
      <c r="A136" t="s">
        <v>999</v>
      </c>
      <c r="B136" t="s">
        <v>973</v>
      </c>
    </row>
    <row r="137" spans="1:2" x14ac:dyDescent="0.2">
      <c r="A137" t="s">
        <v>999</v>
      </c>
      <c r="B137" t="s">
        <v>974</v>
      </c>
    </row>
    <row r="138" spans="1:2" x14ac:dyDescent="0.2">
      <c r="A138" t="s">
        <v>999</v>
      </c>
      <c r="B138" t="s">
        <v>975</v>
      </c>
    </row>
    <row r="139" spans="1:2" x14ac:dyDescent="0.2">
      <c r="A139" t="s">
        <v>1001</v>
      </c>
      <c r="B139" t="s">
        <v>900</v>
      </c>
    </row>
    <row r="140" spans="1:2" x14ac:dyDescent="0.2">
      <c r="A140" t="s">
        <v>1001</v>
      </c>
      <c r="B140" t="s">
        <v>901</v>
      </c>
    </row>
    <row r="141" spans="1:2" x14ac:dyDescent="0.2">
      <c r="A141" t="s">
        <v>1001</v>
      </c>
      <c r="B141" t="s">
        <v>902</v>
      </c>
    </row>
    <row r="142" spans="1:2" x14ac:dyDescent="0.2">
      <c r="A142" t="s">
        <v>1001</v>
      </c>
      <c r="B142" t="s">
        <v>903</v>
      </c>
    </row>
    <row r="143" spans="1:2" x14ac:dyDescent="0.2">
      <c r="A143" t="s">
        <v>1001</v>
      </c>
      <c r="B143" t="s">
        <v>904</v>
      </c>
    </row>
    <row r="144" spans="1:2" x14ac:dyDescent="0.2">
      <c r="A144" t="s">
        <v>1001</v>
      </c>
      <c r="B144" t="s">
        <v>905</v>
      </c>
    </row>
    <row r="145" spans="1:2" x14ac:dyDescent="0.2">
      <c r="A145" t="s">
        <v>1001</v>
      </c>
      <c r="B145" t="s">
        <v>906</v>
      </c>
    </row>
    <row r="146" spans="1:2" x14ac:dyDescent="0.2">
      <c r="A146" t="s">
        <v>1001</v>
      </c>
      <c r="B146" t="s">
        <v>907</v>
      </c>
    </row>
    <row r="147" spans="1:2" x14ac:dyDescent="0.2">
      <c r="A147" t="s">
        <v>1001</v>
      </c>
      <c r="B147" t="s">
        <v>908</v>
      </c>
    </row>
    <row r="148" spans="1:2" x14ac:dyDescent="0.2">
      <c r="A148" t="s">
        <v>1001</v>
      </c>
      <c r="B148" t="s">
        <v>909</v>
      </c>
    </row>
    <row r="149" spans="1:2" x14ac:dyDescent="0.2">
      <c r="A149" t="s">
        <v>1001</v>
      </c>
      <c r="B149" t="s">
        <v>910</v>
      </c>
    </row>
    <row r="150" spans="1:2" x14ac:dyDescent="0.2">
      <c r="A150" t="s">
        <v>1001</v>
      </c>
      <c r="B150" t="s">
        <v>911</v>
      </c>
    </row>
    <row r="151" spans="1:2" x14ac:dyDescent="0.2">
      <c r="A151" t="s">
        <v>1001</v>
      </c>
      <c r="B151" t="s">
        <v>913</v>
      </c>
    </row>
    <row r="152" spans="1:2" x14ac:dyDescent="0.2">
      <c r="A152" t="s">
        <v>1001</v>
      </c>
      <c r="B152" t="s">
        <v>912</v>
      </c>
    </row>
    <row r="153" spans="1:2" x14ac:dyDescent="0.2">
      <c r="A153" t="s">
        <v>1001</v>
      </c>
      <c r="B153" t="s">
        <v>914</v>
      </c>
    </row>
    <row r="154" spans="1:2" x14ac:dyDescent="0.2">
      <c r="A154" t="s">
        <v>1001</v>
      </c>
      <c r="B154" t="s">
        <v>915</v>
      </c>
    </row>
    <row r="155" spans="1:2" x14ac:dyDescent="0.2">
      <c r="A155" t="s">
        <v>1234</v>
      </c>
      <c r="B155" t="s">
        <v>894</v>
      </c>
    </row>
    <row r="156" spans="1:2" x14ac:dyDescent="0.2">
      <c r="A156" t="s">
        <v>1234</v>
      </c>
      <c r="B156" t="s">
        <v>895</v>
      </c>
    </row>
    <row r="157" spans="1:2" x14ac:dyDescent="0.2">
      <c r="A157" t="s">
        <v>1234</v>
      </c>
      <c r="B157" t="s">
        <v>896</v>
      </c>
    </row>
    <row r="158" spans="1:2" x14ac:dyDescent="0.2">
      <c r="A158" t="s">
        <v>1234</v>
      </c>
      <c r="B158" t="s">
        <v>897</v>
      </c>
    </row>
    <row r="159" spans="1:2" x14ac:dyDescent="0.2">
      <c r="A159" t="s">
        <v>1234</v>
      </c>
      <c r="B159" t="s">
        <v>898</v>
      </c>
    </row>
    <row r="160" spans="1:2" x14ac:dyDescent="0.2">
      <c r="A160" t="s">
        <v>1234</v>
      </c>
      <c r="B160" t="s">
        <v>899</v>
      </c>
    </row>
    <row r="161" spans="1:2" x14ac:dyDescent="0.2">
      <c r="A161" t="s">
        <v>1235</v>
      </c>
      <c r="B161" t="s">
        <v>894</v>
      </c>
    </row>
    <row r="162" spans="1:2" x14ac:dyDescent="0.2">
      <c r="A162" t="s">
        <v>1235</v>
      </c>
      <c r="B162" t="s">
        <v>895</v>
      </c>
    </row>
    <row r="163" spans="1:2" x14ac:dyDescent="0.2">
      <c r="A163" t="s">
        <v>1235</v>
      </c>
      <c r="B163" t="s">
        <v>896</v>
      </c>
    </row>
    <row r="164" spans="1:2" x14ac:dyDescent="0.2">
      <c r="A164" t="s">
        <v>1235</v>
      </c>
      <c r="B164" t="s">
        <v>897</v>
      </c>
    </row>
    <row r="165" spans="1:2" x14ac:dyDescent="0.2">
      <c r="A165" t="s">
        <v>1235</v>
      </c>
      <c r="B165" t="s">
        <v>898</v>
      </c>
    </row>
    <row r="166" spans="1:2" x14ac:dyDescent="0.2">
      <c r="A166" t="s">
        <v>1235</v>
      </c>
      <c r="B166" t="s">
        <v>899</v>
      </c>
    </row>
    <row r="167" spans="1:2" x14ac:dyDescent="0.2">
      <c r="A167" t="s">
        <v>916</v>
      </c>
      <c r="B167" t="s">
        <v>916</v>
      </c>
    </row>
    <row r="168" spans="1:2" x14ac:dyDescent="0.2">
      <c r="A168" t="s">
        <v>917</v>
      </c>
      <c r="B168" t="s">
        <v>917</v>
      </c>
    </row>
    <row r="169" spans="1:2" x14ac:dyDescent="0.2">
      <c r="A169" t="s">
        <v>1003</v>
      </c>
      <c r="B169" t="s">
        <v>918</v>
      </c>
    </row>
    <row r="170" spans="1:2" x14ac:dyDescent="0.2">
      <c r="A170" t="s">
        <v>1003</v>
      </c>
      <c r="B170" t="s">
        <v>919</v>
      </c>
    </row>
    <row r="171" spans="1:2" x14ac:dyDescent="0.2">
      <c r="A171" t="s">
        <v>1003</v>
      </c>
      <c r="B171" t="s">
        <v>920</v>
      </c>
    </row>
    <row r="172" spans="1:2" x14ac:dyDescent="0.2">
      <c r="A172" t="s">
        <v>918</v>
      </c>
      <c r="B172" t="s">
        <v>918</v>
      </c>
    </row>
    <row r="173" spans="1:2" x14ac:dyDescent="0.2">
      <c r="A173" t="s">
        <v>919</v>
      </c>
      <c r="B173" t="s">
        <v>919</v>
      </c>
    </row>
    <row r="174" spans="1:2" x14ac:dyDescent="0.2">
      <c r="A174" t="s">
        <v>920</v>
      </c>
      <c r="B174" t="s">
        <v>920</v>
      </c>
    </row>
    <row r="175" spans="1:2" x14ac:dyDescent="0.2">
      <c r="A175" t="s">
        <v>921</v>
      </c>
      <c r="B175" t="s">
        <v>921</v>
      </c>
    </row>
    <row r="176" spans="1:2" x14ac:dyDescent="0.2">
      <c r="A176" t="s">
        <v>922</v>
      </c>
      <c r="B176" t="s">
        <v>922</v>
      </c>
    </row>
    <row r="177" spans="1:86" x14ac:dyDescent="0.2">
      <c r="A177" t="s">
        <v>923</v>
      </c>
      <c r="B177" t="s">
        <v>923</v>
      </c>
    </row>
    <row r="178" spans="1:86" x14ac:dyDescent="0.2">
      <c r="A178" t="s">
        <v>923</v>
      </c>
      <c r="B178" t="s">
        <v>924</v>
      </c>
    </row>
    <row r="179" spans="1:86" x14ac:dyDescent="0.2">
      <c r="A179" t="s">
        <v>924</v>
      </c>
      <c r="B179" t="s">
        <v>923</v>
      </c>
    </row>
    <row r="180" spans="1:86" x14ac:dyDescent="0.2">
      <c r="A180" t="s">
        <v>924</v>
      </c>
      <c r="B180" t="s">
        <v>924</v>
      </c>
    </row>
    <row r="181" spans="1:86" x14ac:dyDescent="0.2">
      <c r="A181" t="s">
        <v>925</v>
      </c>
      <c r="B181" t="s">
        <v>925</v>
      </c>
    </row>
    <row r="182" spans="1:86" x14ac:dyDescent="0.2">
      <c r="A182" t="s">
        <v>926</v>
      </c>
      <c r="B182" t="s">
        <v>926</v>
      </c>
    </row>
    <row r="183" spans="1:86" x14ac:dyDescent="0.2">
      <c r="A183" t="s">
        <v>927</v>
      </c>
      <c r="B183" t="s">
        <v>927</v>
      </c>
    </row>
    <row r="184" spans="1:86" x14ac:dyDescent="0.2">
      <c r="A184" t="s">
        <v>928</v>
      </c>
      <c r="B184" t="s">
        <v>928</v>
      </c>
    </row>
    <row r="185" spans="1:86" x14ac:dyDescent="0.2">
      <c r="A185" t="s">
        <v>929</v>
      </c>
      <c r="B185" t="s">
        <v>929</v>
      </c>
    </row>
    <row r="186" spans="1:86" x14ac:dyDescent="0.2">
      <c r="A186" t="s">
        <v>930</v>
      </c>
      <c r="B186" t="s">
        <v>930</v>
      </c>
    </row>
    <row r="187" spans="1:86" x14ac:dyDescent="0.2">
      <c r="A187" t="s">
        <v>931</v>
      </c>
      <c r="B187" t="s">
        <v>931</v>
      </c>
    </row>
    <row r="188" spans="1:86" x14ac:dyDescent="0.2">
      <c r="A188" t="s">
        <v>932</v>
      </c>
      <c r="B188" t="s">
        <v>932</v>
      </c>
    </row>
    <row r="189" spans="1:86" x14ac:dyDescent="0.2">
      <c r="A189" t="s">
        <v>933</v>
      </c>
      <c r="B189" t="s">
        <v>933</v>
      </c>
      <c r="CH189" s="9"/>
    </row>
    <row r="190" spans="1:86" x14ac:dyDescent="0.2">
      <c r="A190" t="s">
        <v>934</v>
      </c>
      <c r="B190" t="s">
        <v>934</v>
      </c>
      <c r="CH190" s="9"/>
    </row>
    <row r="191" spans="1:86" x14ac:dyDescent="0.2">
      <c r="A191" t="s">
        <v>935</v>
      </c>
      <c r="B191" t="s">
        <v>935</v>
      </c>
      <c r="CH191" s="9"/>
    </row>
    <row r="192" spans="1:86" x14ac:dyDescent="0.2">
      <c r="A192" t="s">
        <v>936</v>
      </c>
      <c r="B192" t="s">
        <v>936</v>
      </c>
      <c r="CH192" s="9"/>
    </row>
    <row r="193" spans="1:86" x14ac:dyDescent="0.2">
      <c r="A193" t="s">
        <v>937</v>
      </c>
      <c r="B193" t="s">
        <v>937</v>
      </c>
      <c r="CH193" s="9"/>
    </row>
    <row r="194" spans="1:86" x14ac:dyDescent="0.2">
      <c r="A194" t="s">
        <v>938</v>
      </c>
      <c r="B194" t="s">
        <v>938</v>
      </c>
      <c r="CH194" s="9"/>
    </row>
    <row r="195" spans="1:86" x14ac:dyDescent="0.2">
      <c r="A195" t="s">
        <v>939</v>
      </c>
      <c r="B195" t="s">
        <v>939</v>
      </c>
      <c r="CH195" s="9"/>
    </row>
    <row r="196" spans="1:86" x14ac:dyDescent="0.2">
      <c r="A196" t="s">
        <v>940</v>
      </c>
      <c r="B196" t="s">
        <v>940</v>
      </c>
      <c r="CH196" s="9"/>
    </row>
    <row r="197" spans="1:86" x14ac:dyDescent="0.2">
      <c r="A197" t="s">
        <v>941</v>
      </c>
      <c r="B197" t="s">
        <v>941</v>
      </c>
      <c r="CH197" s="9"/>
    </row>
    <row r="198" spans="1:86" x14ac:dyDescent="0.2">
      <c r="A198" t="s">
        <v>942</v>
      </c>
      <c r="B198" t="s">
        <v>942</v>
      </c>
      <c r="CH198" s="9"/>
    </row>
    <row r="199" spans="1:86" x14ac:dyDescent="0.2">
      <c r="A199" t="s">
        <v>943</v>
      </c>
      <c r="B199" t="s">
        <v>943</v>
      </c>
      <c r="CH199" s="9"/>
    </row>
    <row r="200" spans="1:86" x14ac:dyDescent="0.2">
      <c r="A200" t="s">
        <v>944</v>
      </c>
      <c r="B200" t="s">
        <v>944</v>
      </c>
      <c r="CH200" s="9"/>
    </row>
    <row r="201" spans="1:86" x14ac:dyDescent="0.2">
      <c r="A201" t="s">
        <v>945</v>
      </c>
      <c r="B201" t="s">
        <v>945</v>
      </c>
      <c r="CH201" s="9"/>
    </row>
    <row r="202" spans="1:86" x14ac:dyDescent="0.2">
      <c r="A202" t="s">
        <v>946</v>
      </c>
      <c r="B202" t="s">
        <v>946</v>
      </c>
      <c r="CH202" s="9"/>
    </row>
    <row r="203" spans="1:86" x14ac:dyDescent="0.2">
      <c r="A203" t="s">
        <v>947</v>
      </c>
      <c r="B203" t="s">
        <v>947</v>
      </c>
      <c r="CH203" s="9"/>
    </row>
    <row r="204" spans="1:86" x14ac:dyDescent="0.2">
      <c r="A204" t="s">
        <v>951</v>
      </c>
      <c r="B204" t="s">
        <v>951</v>
      </c>
      <c r="CH204" s="9"/>
    </row>
    <row r="205" spans="1:86" x14ac:dyDescent="0.2">
      <c r="A205" t="s">
        <v>948</v>
      </c>
      <c r="B205" t="s">
        <v>948</v>
      </c>
      <c r="CH205" s="9"/>
    </row>
    <row r="206" spans="1:86" x14ac:dyDescent="0.2">
      <c r="A206" t="s">
        <v>949</v>
      </c>
      <c r="B206" t="s">
        <v>949</v>
      </c>
      <c r="CH206" s="9"/>
    </row>
    <row r="207" spans="1:86" x14ac:dyDescent="0.2">
      <c r="A207" t="s">
        <v>950</v>
      </c>
      <c r="B207" t="s">
        <v>950</v>
      </c>
      <c r="CH207" s="9"/>
    </row>
    <row r="208" spans="1:86" x14ac:dyDescent="0.2">
      <c r="A208" t="s">
        <v>952</v>
      </c>
      <c r="B208" t="s">
        <v>952</v>
      </c>
      <c r="CH208" s="9"/>
    </row>
    <row r="209" spans="1:86" x14ac:dyDescent="0.2">
      <c r="A209" t="s">
        <v>953</v>
      </c>
      <c r="B209" t="s">
        <v>953</v>
      </c>
      <c r="CH209" s="9"/>
    </row>
    <row r="210" spans="1:86" x14ac:dyDescent="0.2">
      <c r="A210" t="s">
        <v>954</v>
      </c>
      <c r="B210" t="s">
        <v>954</v>
      </c>
      <c r="CH210" s="9"/>
    </row>
    <row r="211" spans="1:86" x14ac:dyDescent="0.2">
      <c r="A211" t="s">
        <v>955</v>
      </c>
      <c r="B211" t="s">
        <v>955</v>
      </c>
      <c r="CH211" s="9"/>
    </row>
    <row r="212" spans="1:86" x14ac:dyDescent="0.2">
      <c r="A212" t="s">
        <v>956</v>
      </c>
      <c r="B212" t="s">
        <v>956</v>
      </c>
      <c r="CH212" s="9"/>
    </row>
    <row r="213" spans="1:86" x14ac:dyDescent="0.2">
      <c r="A213" t="s">
        <v>957</v>
      </c>
      <c r="B213" t="s">
        <v>957</v>
      </c>
      <c r="CH213" s="9"/>
    </row>
    <row r="214" spans="1:86" x14ac:dyDescent="0.2">
      <c r="A214" t="s">
        <v>958</v>
      </c>
      <c r="B214" t="s">
        <v>958</v>
      </c>
      <c r="CH214" s="9"/>
    </row>
    <row r="215" spans="1:86" x14ac:dyDescent="0.2">
      <c r="A215" t="s">
        <v>959</v>
      </c>
      <c r="B215" t="s">
        <v>959</v>
      </c>
      <c r="CH215" s="9"/>
    </row>
    <row r="216" spans="1:86" x14ac:dyDescent="0.2">
      <c r="A216" t="s">
        <v>960</v>
      </c>
      <c r="B216" t="s">
        <v>960</v>
      </c>
      <c r="CH216" s="9"/>
    </row>
    <row r="217" spans="1:86" x14ac:dyDescent="0.2">
      <c r="A217" t="s">
        <v>961</v>
      </c>
      <c r="B217" t="s">
        <v>961</v>
      </c>
      <c r="CH217" s="9"/>
    </row>
    <row r="218" spans="1:86" x14ac:dyDescent="0.2">
      <c r="A218" t="s">
        <v>962</v>
      </c>
      <c r="B218" t="s">
        <v>962</v>
      </c>
      <c r="CH218" s="9"/>
    </row>
    <row r="219" spans="1:86" x14ac:dyDescent="0.2">
      <c r="A219" t="s">
        <v>963</v>
      </c>
      <c r="B219" t="s">
        <v>963</v>
      </c>
      <c r="CH219" s="9"/>
    </row>
    <row r="220" spans="1:86" x14ac:dyDescent="0.2">
      <c r="A220" t="s">
        <v>964</v>
      </c>
      <c r="B220" t="s">
        <v>964</v>
      </c>
      <c r="CH220" s="9"/>
    </row>
    <row r="221" spans="1:86" x14ac:dyDescent="0.2">
      <c r="A221" t="s">
        <v>965</v>
      </c>
      <c r="B221" t="s">
        <v>965</v>
      </c>
      <c r="CH221" s="9"/>
    </row>
    <row r="222" spans="1:86" x14ac:dyDescent="0.2">
      <c r="A222" t="s">
        <v>966</v>
      </c>
      <c r="B222" t="s">
        <v>966</v>
      </c>
      <c r="CH222" s="9"/>
    </row>
    <row r="223" spans="1:86" x14ac:dyDescent="0.2">
      <c r="A223" t="s">
        <v>967</v>
      </c>
      <c r="B223" t="s">
        <v>967</v>
      </c>
      <c r="CH223" s="9"/>
    </row>
    <row r="224" spans="1:86" x14ac:dyDescent="0.2">
      <c r="A224" t="s">
        <v>968</v>
      </c>
      <c r="B224" t="s">
        <v>968</v>
      </c>
      <c r="CH224" s="9"/>
    </row>
    <row r="225" spans="1:86" x14ac:dyDescent="0.2">
      <c r="A225" t="s">
        <v>976</v>
      </c>
      <c r="B225" t="s">
        <v>976</v>
      </c>
      <c r="CH225" s="9"/>
    </row>
    <row r="226" spans="1:86" x14ac:dyDescent="0.2">
      <c r="A226" t="s">
        <v>969</v>
      </c>
      <c r="B226" t="s">
        <v>969</v>
      </c>
      <c r="CH226" s="9"/>
    </row>
    <row r="227" spans="1:86" x14ac:dyDescent="0.2">
      <c r="A227" t="s">
        <v>970</v>
      </c>
      <c r="B227" t="s">
        <v>970</v>
      </c>
      <c r="CH227" s="9"/>
    </row>
    <row r="228" spans="1:86" x14ac:dyDescent="0.2">
      <c r="A228" t="s">
        <v>971</v>
      </c>
      <c r="B228" t="s">
        <v>971</v>
      </c>
      <c r="CH228" s="9"/>
    </row>
    <row r="229" spans="1:86" x14ac:dyDescent="0.2">
      <c r="A229" t="s">
        <v>972</v>
      </c>
      <c r="B229" t="s">
        <v>972</v>
      </c>
      <c r="CH229" s="9"/>
    </row>
    <row r="230" spans="1:86" x14ac:dyDescent="0.2">
      <c r="A230" t="s">
        <v>973</v>
      </c>
      <c r="B230" t="s">
        <v>973</v>
      </c>
      <c r="CH230" s="9"/>
    </row>
    <row r="231" spans="1:86" x14ac:dyDescent="0.2">
      <c r="A231" t="s">
        <v>974</v>
      </c>
      <c r="B231" t="s">
        <v>974</v>
      </c>
      <c r="CH231" s="9"/>
    </row>
    <row r="232" spans="1:86" x14ac:dyDescent="0.2">
      <c r="A232" t="s">
        <v>975</v>
      </c>
      <c r="B232" t="s">
        <v>975</v>
      </c>
      <c r="CH232" s="9"/>
    </row>
    <row r="233" spans="1:86" x14ac:dyDescent="0.2">
      <c r="A233" t="s">
        <v>1004</v>
      </c>
      <c r="B233" t="s">
        <v>918</v>
      </c>
      <c r="CH233" s="9"/>
    </row>
    <row r="234" spans="1:86" x14ac:dyDescent="0.2">
      <c r="A234" t="s">
        <v>1004</v>
      </c>
      <c r="B234" t="s">
        <v>926</v>
      </c>
      <c r="CH234" s="9"/>
    </row>
    <row r="235" spans="1:86" x14ac:dyDescent="0.2">
      <c r="A235" t="s">
        <v>1005</v>
      </c>
      <c r="B235" t="s">
        <v>919</v>
      </c>
      <c r="CH235" s="9"/>
    </row>
    <row r="236" spans="1:86" x14ac:dyDescent="0.2">
      <c r="A236" t="s">
        <v>1005</v>
      </c>
      <c r="B236" t="s">
        <v>944</v>
      </c>
      <c r="CH236" s="9"/>
    </row>
    <row r="237" spans="1:86" x14ac:dyDescent="0.2">
      <c r="A237" t="s">
        <v>1007</v>
      </c>
      <c r="B237" t="s">
        <v>920</v>
      </c>
      <c r="CH237" s="9"/>
    </row>
    <row r="238" spans="1:86" x14ac:dyDescent="0.2">
      <c r="A238" t="s">
        <v>1009</v>
      </c>
      <c r="B238" t="s">
        <v>925</v>
      </c>
      <c r="CH238" s="9"/>
    </row>
    <row r="239" spans="1:86" x14ac:dyDescent="0.2">
      <c r="A239" t="s">
        <v>1012</v>
      </c>
      <c r="B239" t="s">
        <v>927</v>
      </c>
      <c r="CH239" s="9"/>
    </row>
    <row r="240" spans="1:86" x14ac:dyDescent="0.2">
      <c r="A240" t="s">
        <v>1013</v>
      </c>
      <c r="B240" t="s">
        <v>929</v>
      </c>
      <c r="CH240" s="9"/>
    </row>
    <row r="241" spans="1:86" x14ac:dyDescent="0.2">
      <c r="A241" t="s">
        <v>1015</v>
      </c>
      <c r="B241" t="s">
        <v>931</v>
      </c>
      <c r="CH241" s="9"/>
    </row>
    <row r="242" spans="1:86" x14ac:dyDescent="0.2">
      <c r="A242" t="s">
        <v>1016</v>
      </c>
      <c r="B242" t="s">
        <v>902</v>
      </c>
      <c r="CH242" s="9"/>
    </row>
    <row r="243" spans="1:86" x14ac:dyDescent="0.2">
      <c r="A243" t="s">
        <v>1016</v>
      </c>
      <c r="B243" t="s">
        <v>935</v>
      </c>
      <c r="CH243" s="9"/>
    </row>
    <row r="244" spans="1:86" x14ac:dyDescent="0.2">
      <c r="A244" t="s">
        <v>1018</v>
      </c>
      <c r="B244" t="s">
        <v>936</v>
      </c>
      <c r="CH244" s="9"/>
    </row>
    <row r="245" spans="1:86" x14ac:dyDescent="0.2">
      <c r="A245" t="s">
        <v>1021</v>
      </c>
      <c r="B245" t="s">
        <v>937</v>
      </c>
      <c r="CH245" s="9"/>
    </row>
    <row r="246" spans="1:86" x14ac:dyDescent="0.2">
      <c r="A246" t="s">
        <v>1021</v>
      </c>
      <c r="B246" t="s">
        <v>939</v>
      </c>
      <c r="CH246" s="9"/>
    </row>
    <row r="247" spans="1:86" x14ac:dyDescent="0.2">
      <c r="A247" t="s">
        <v>1021</v>
      </c>
      <c r="B247" t="s">
        <v>956</v>
      </c>
      <c r="CH247" s="9"/>
    </row>
    <row r="248" spans="1:86" x14ac:dyDescent="0.2">
      <c r="A248" t="s">
        <v>1025</v>
      </c>
      <c r="B248" t="s">
        <v>938</v>
      </c>
      <c r="CH248" s="9"/>
    </row>
    <row r="249" spans="1:86" x14ac:dyDescent="0.2">
      <c r="A249" t="s">
        <v>1028</v>
      </c>
      <c r="B249" t="s">
        <v>936</v>
      </c>
      <c r="CH249" s="9"/>
    </row>
    <row r="250" spans="1:86" x14ac:dyDescent="0.2">
      <c r="A250" t="s">
        <v>1028</v>
      </c>
      <c r="B250" t="s">
        <v>939</v>
      </c>
      <c r="CH250" s="9"/>
    </row>
    <row r="251" spans="1:86" x14ac:dyDescent="0.2">
      <c r="A251" t="s">
        <v>1028</v>
      </c>
      <c r="B251" t="s">
        <v>958</v>
      </c>
      <c r="CH251" s="9"/>
    </row>
    <row r="252" spans="1:86" x14ac:dyDescent="0.2">
      <c r="A252" t="s">
        <v>1030</v>
      </c>
      <c r="B252" t="s">
        <v>943</v>
      </c>
      <c r="CH252" s="9"/>
    </row>
    <row r="253" spans="1:86" x14ac:dyDescent="0.2">
      <c r="A253" t="s">
        <v>1030</v>
      </c>
      <c r="B253" t="s">
        <v>967</v>
      </c>
      <c r="CH253" s="9"/>
    </row>
    <row r="254" spans="1:86" x14ac:dyDescent="0.2">
      <c r="A254" t="s">
        <v>1030</v>
      </c>
      <c r="B254" t="s">
        <v>969</v>
      </c>
      <c r="CH254" s="9"/>
    </row>
    <row r="255" spans="1:86" x14ac:dyDescent="0.2">
      <c r="A255" t="s">
        <v>1033</v>
      </c>
      <c r="B255" t="s">
        <v>945</v>
      </c>
      <c r="CH255" s="9"/>
    </row>
    <row r="256" spans="1:86" x14ac:dyDescent="0.2">
      <c r="A256" t="s">
        <v>1036</v>
      </c>
      <c r="B256" t="s">
        <v>951</v>
      </c>
      <c r="CH256" s="9"/>
    </row>
    <row r="257" spans="1:86" x14ac:dyDescent="0.2">
      <c r="A257" t="s">
        <v>1037</v>
      </c>
      <c r="B257" t="s">
        <v>948</v>
      </c>
      <c r="CH257" s="9"/>
    </row>
    <row r="258" spans="1:86" x14ac:dyDescent="0.2">
      <c r="A258" t="s">
        <v>1039</v>
      </c>
      <c r="B258" t="s">
        <v>950</v>
      </c>
      <c r="CH258" s="9"/>
    </row>
    <row r="259" spans="1:86" x14ac:dyDescent="0.2">
      <c r="A259" t="s">
        <v>1041</v>
      </c>
      <c r="B259" t="s">
        <v>953</v>
      </c>
    </row>
    <row r="260" spans="1:86" x14ac:dyDescent="0.2">
      <c r="A260" t="s">
        <v>1019</v>
      </c>
      <c r="B260" t="s">
        <v>955</v>
      </c>
    </row>
    <row r="261" spans="1:86" x14ac:dyDescent="0.2">
      <c r="A261" t="s">
        <v>1044</v>
      </c>
      <c r="B261" t="s">
        <v>956</v>
      </c>
    </row>
    <row r="262" spans="1:86" x14ac:dyDescent="0.2">
      <c r="A262" t="s">
        <v>1046</v>
      </c>
      <c r="B262" t="s">
        <v>957</v>
      </c>
    </row>
    <row r="263" spans="1:86" x14ac:dyDescent="0.2">
      <c r="A263" t="s">
        <v>1047</v>
      </c>
      <c r="B263" t="s">
        <v>958</v>
      </c>
    </row>
    <row r="264" spans="1:86" x14ac:dyDescent="0.2">
      <c r="A264" t="s">
        <v>1049</v>
      </c>
      <c r="B264" t="s">
        <v>959</v>
      </c>
    </row>
    <row r="265" spans="1:86" x14ac:dyDescent="0.2">
      <c r="A265" t="s">
        <v>1050</v>
      </c>
      <c r="B265" t="s">
        <v>961</v>
      </c>
    </row>
    <row r="266" spans="1:86" x14ac:dyDescent="0.2">
      <c r="A266" t="s">
        <v>1052</v>
      </c>
      <c r="B266" t="s">
        <v>964</v>
      </c>
    </row>
    <row r="267" spans="1:86" x14ac:dyDescent="0.2">
      <c r="A267" t="s">
        <v>1054</v>
      </c>
      <c r="B267" t="s">
        <v>965</v>
      </c>
    </row>
    <row r="268" spans="1:86" x14ac:dyDescent="0.2">
      <c r="A268" t="s">
        <v>1055</v>
      </c>
      <c r="B268" t="s">
        <v>967</v>
      </c>
    </row>
    <row r="269" spans="1:86" x14ac:dyDescent="0.2">
      <c r="A269" t="s">
        <v>1056</v>
      </c>
      <c r="B269" t="s">
        <v>968</v>
      </c>
    </row>
    <row r="270" spans="1:86" x14ac:dyDescent="0.2">
      <c r="A270" t="s">
        <v>1058</v>
      </c>
      <c r="B270" t="s">
        <v>971</v>
      </c>
    </row>
    <row r="271" spans="1:86" x14ac:dyDescent="0.2">
      <c r="A271" t="s">
        <v>1060</v>
      </c>
      <c r="B271" t="s">
        <v>972</v>
      </c>
    </row>
    <row r="272" spans="1:86" x14ac:dyDescent="0.2">
      <c r="A272" t="s">
        <v>1061</v>
      </c>
      <c r="B272" t="s">
        <v>974</v>
      </c>
    </row>
    <row r="273" spans="1:2" x14ac:dyDescent="0.2">
      <c r="A273" t="s">
        <v>1062</v>
      </c>
      <c r="B273" t="s">
        <v>975</v>
      </c>
    </row>
    <row r="274" spans="1:2" x14ac:dyDescent="0.2">
      <c r="A274" t="s">
        <v>1006</v>
      </c>
      <c r="B274" t="s">
        <v>919</v>
      </c>
    </row>
    <row r="275" spans="1:2" x14ac:dyDescent="0.2">
      <c r="A275" t="s">
        <v>1008</v>
      </c>
      <c r="B275" t="s">
        <v>920</v>
      </c>
    </row>
    <row r="276" spans="1:2" x14ac:dyDescent="0.2">
      <c r="A276" t="s">
        <v>1010</v>
      </c>
      <c r="B276" t="s">
        <v>925</v>
      </c>
    </row>
    <row r="277" spans="1:2" x14ac:dyDescent="0.2">
      <c r="A277" t="s">
        <v>1011</v>
      </c>
      <c r="B277" t="s">
        <v>926</v>
      </c>
    </row>
    <row r="278" spans="1:2" x14ac:dyDescent="0.2">
      <c r="A278" t="s">
        <v>1011</v>
      </c>
      <c r="B278" t="s">
        <v>927</v>
      </c>
    </row>
    <row r="279" spans="1:2" x14ac:dyDescent="0.2">
      <c r="A279" t="s">
        <v>1011</v>
      </c>
      <c r="B279" t="s">
        <v>951</v>
      </c>
    </row>
    <row r="280" spans="1:2" x14ac:dyDescent="0.2">
      <c r="A280" t="s">
        <v>1011</v>
      </c>
      <c r="B280" t="s">
        <v>950</v>
      </c>
    </row>
    <row r="281" spans="1:2" x14ac:dyDescent="0.2">
      <c r="A281" t="s">
        <v>1014</v>
      </c>
      <c r="B281" t="s">
        <v>929</v>
      </c>
    </row>
    <row r="282" spans="1:2" x14ac:dyDescent="0.2">
      <c r="A282" t="s">
        <v>1017</v>
      </c>
      <c r="B282" t="s">
        <v>935</v>
      </c>
    </row>
    <row r="283" spans="1:2" x14ac:dyDescent="0.2">
      <c r="A283" t="s">
        <v>1022</v>
      </c>
      <c r="B283" t="s">
        <v>936</v>
      </c>
    </row>
    <row r="284" spans="1:2" x14ac:dyDescent="0.2">
      <c r="A284" t="s">
        <v>1022</v>
      </c>
      <c r="B284" t="s">
        <v>937</v>
      </c>
    </row>
    <row r="285" spans="1:2" x14ac:dyDescent="0.2">
      <c r="A285" t="s">
        <v>1022</v>
      </c>
      <c r="B285" t="s">
        <v>939</v>
      </c>
    </row>
    <row r="286" spans="1:2" x14ac:dyDescent="0.2">
      <c r="A286" t="s">
        <v>1022</v>
      </c>
      <c r="B286" t="s">
        <v>958</v>
      </c>
    </row>
    <row r="287" spans="1:2" x14ac:dyDescent="0.2">
      <c r="A287" t="s">
        <v>1026</v>
      </c>
      <c r="B287" t="s">
        <v>938</v>
      </c>
    </row>
    <row r="288" spans="1:2" x14ac:dyDescent="0.2">
      <c r="A288" t="s">
        <v>1029</v>
      </c>
      <c r="B288" t="s">
        <v>939</v>
      </c>
    </row>
    <row r="289" spans="1:2" x14ac:dyDescent="0.2">
      <c r="A289" t="s">
        <v>1029</v>
      </c>
      <c r="B289" t="s">
        <v>956</v>
      </c>
    </row>
    <row r="290" spans="1:2" x14ac:dyDescent="0.2">
      <c r="A290" t="s">
        <v>1031</v>
      </c>
      <c r="B290" t="s">
        <v>943</v>
      </c>
    </row>
    <row r="291" spans="1:2" x14ac:dyDescent="0.2">
      <c r="A291" t="s">
        <v>1032</v>
      </c>
      <c r="B291" t="s">
        <v>944</v>
      </c>
    </row>
    <row r="292" spans="1:2" x14ac:dyDescent="0.2">
      <c r="A292" t="s">
        <v>1034</v>
      </c>
      <c r="B292" t="s">
        <v>945</v>
      </c>
    </row>
    <row r="293" spans="1:2" x14ac:dyDescent="0.2">
      <c r="A293" t="s">
        <v>1038</v>
      </c>
      <c r="B293" t="s">
        <v>948</v>
      </c>
    </row>
    <row r="294" spans="1:2" x14ac:dyDescent="0.2">
      <c r="A294" t="s">
        <v>1038</v>
      </c>
      <c r="B294" t="s">
        <v>957</v>
      </c>
    </row>
    <row r="295" spans="1:2" x14ac:dyDescent="0.2">
      <c r="A295" t="s">
        <v>1038</v>
      </c>
      <c r="B295" t="s">
        <v>959</v>
      </c>
    </row>
    <row r="296" spans="1:2" x14ac:dyDescent="0.2">
      <c r="A296" t="s">
        <v>1038</v>
      </c>
      <c r="B296" t="s">
        <v>964</v>
      </c>
    </row>
    <row r="297" spans="1:2" x14ac:dyDescent="0.2">
      <c r="A297" t="s">
        <v>1038</v>
      </c>
      <c r="B297" t="s">
        <v>968</v>
      </c>
    </row>
    <row r="298" spans="1:2" x14ac:dyDescent="0.2">
      <c r="A298" t="s">
        <v>1040</v>
      </c>
      <c r="B298" t="s">
        <v>950</v>
      </c>
    </row>
    <row r="299" spans="1:2" x14ac:dyDescent="0.2">
      <c r="A299" t="s">
        <v>1040</v>
      </c>
      <c r="B299" t="s">
        <v>953</v>
      </c>
    </row>
    <row r="300" spans="1:2" x14ac:dyDescent="0.2">
      <c r="A300" t="s">
        <v>1043</v>
      </c>
      <c r="B300" t="s">
        <v>955</v>
      </c>
    </row>
    <row r="301" spans="1:2" x14ac:dyDescent="0.2">
      <c r="A301" t="s">
        <v>1045</v>
      </c>
      <c r="B301" t="s">
        <v>956</v>
      </c>
    </row>
    <row r="302" spans="1:2" x14ac:dyDescent="0.2">
      <c r="A302" t="s">
        <v>1048</v>
      </c>
      <c r="B302" t="s">
        <v>958</v>
      </c>
    </row>
    <row r="303" spans="1:2" x14ac:dyDescent="0.2">
      <c r="A303" t="s">
        <v>1051</v>
      </c>
      <c r="B303" t="s">
        <v>961</v>
      </c>
    </row>
    <row r="304" spans="1:2" x14ac:dyDescent="0.2">
      <c r="A304" t="s">
        <v>1053</v>
      </c>
      <c r="B304" t="s">
        <v>964</v>
      </c>
    </row>
    <row r="305" spans="1:2" x14ac:dyDescent="0.2">
      <c r="A305" t="s">
        <v>1024</v>
      </c>
      <c r="B305" t="s">
        <v>965</v>
      </c>
    </row>
    <row r="306" spans="1:2" x14ac:dyDescent="0.2">
      <c r="A306" t="s">
        <v>1024</v>
      </c>
      <c r="B306" t="s">
        <v>976</v>
      </c>
    </row>
    <row r="307" spans="1:2" x14ac:dyDescent="0.2">
      <c r="A307" t="s">
        <v>1024</v>
      </c>
      <c r="B307" t="s">
        <v>937</v>
      </c>
    </row>
    <row r="308" spans="1:2" x14ac:dyDescent="0.2">
      <c r="A308" t="s">
        <v>1024</v>
      </c>
      <c r="B308" t="s">
        <v>938</v>
      </c>
    </row>
    <row r="309" spans="1:2" x14ac:dyDescent="0.2">
      <c r="A309" t="s">
        <v>1057</v>
      </c>
      <c r="B309" t="s">
        <v>968</v>
      </c>
    </row>
    <row r="310" spans="1:2" x14ac:dyDescent="0.2">
      <c r="A310" t="s">
        <v>1059</v>
      </c>
      <c r="B310" t="s">
        <v>966</v>
      </c>
    </row>
    <row r="311" spans="1:2" x14ac:dyDescent="0.2">
      <c r="A311" t="s">
        <v>1059</v>
      </c>
      <c r="B311" t="s">
        <v>971</v>
      </c>
    </row>
    <row r="312" spans="1:2" x14ac:dyDescent="0.2">
      <c r="A312" t="s">
        <v>1059</v>
      </c>
      <c r="B312" t="s">
        <v>972</v>
      </c>
    </row>
    <row r="313" spans="1:2" x14ac:dyDescent="0.2">
      <c r="A313" t="s">
        <v>1059</v>
      </c>
      <c r="B313" t="s">
        <v>975</v>
      </c>
    </row>
    <row r="314" spans="1:2" x14ac:dyDescent="0.2">
      <c r="A314" t="s">
        <v>1023</v>
      </c>
      <c r="B314" t="s">
        <v>974</v>
      </c>
    </row>
    <row r="315" spans="1:2" x14ac:dyDescent="0.2">
      <c r="A315" t="s">
        <v>1023</v>
      </c>
      <c r="B315" t="s">
        <v>937</v>
      </c>
    </row>
    <row r="316" spans="1:2" x14ac:dyDescent="0.2">
      <c r="A316" t="s">
        <v>1063</v>
      </c>
      <c r="B316" t="s">
        <v>975</v>
      </c>
    </row>
    <row r="317" spans="1:2" x14ac:dyDescent="0.2">
      <c r="A317" t="s">
        <v>1020</v>
      </c>
      <c r="B317" t="s">
        <v>936</v>
      </c>
    </row>
    <row r="318" spans="1:2" x14ac:dyDescent="0.2">
      <c r="A318" t="s">
        <v>1020</v>
      </c>
      <c r="B318" t="s">
        <v>939</v>
      </c>
    </row>
    <row r="319" spans="1:2" x14ac:dyDescent="0.2">
      <c r="A319" t="s">
        <v>1020</v>
      </c>
      <c r="B319" t="s">
        <v>958</v>
      </c>
    </row>
    <row r="320" spans="1:2" x14ac:dyDescent="0.2">
      <c r="A320" t="s">
        <v>1027</v>
      </c>
      <c r="B320" t="s">
        <v>938</v>
      </c>
    </row>
    <row r="321" spans="1:2" x14ac:dyDescent="0.2">
      <c r="A321" t="s">
        <v>1035</v>
      </c>
      <c r="B321" t="s">
        <v>945</v>
      </c>
    </row>
    <row r="322" spans="1:2" x14ac:dyDescent="0.2">
      <c r="A322" t="s">
        <v>1042</v>
      </c>
      <c r="B322" t="s">
        <v>953</v>
      </c>
    </row>
    <row r="323" spans="1:2" x14ac:dyDescent="0.2">
      <c r="A323" t="s">
        <v>1118</v>
      </c>
      <c r="B323" t="s">
        <v>894</v>
      </c>
    </row>
    <row r="324" spans="1:2" x14ac:dyDescent="0.2">
      <c r="A324" t="s">
        <v>1118</v>
      </c>
      <c r="B324" t="s">
        <v>895</v>
      </c>
    </row>
    <row r="325" spans="1:2" x14ac:dyDescent="0.2">
      <c r="A325" t="s">
        <v>1122</v>
      </c>
      <c r="B325" t="s">
        <v>894</v>
      </c>
    </row>
    <row r="326" spans="1:2" x14ac:dyDescent="0.2">
      <c r="A326" t="s">
        <v>1123</v>
      </c>
      <c r="B326" t="s">
        <v>894</v>
      </c>
    </row>
    <row r="327" spans="1:2" x14ac:dyDescent="0.2">
      <c r="A327" t="s">
        <v>1124</v>
      </c>
      <c r="B327" t="s">
        <v>896</v>
      </c>
    </row>
    <row r="328" spans="1:2" x14ac:dyDescent="0.2">
      <c r="A328" t="s">
        <v>1124</v>
      </c>
      <c r="B328" t="s">
        <v>900</v>
      </c>
    </row>
    <row r="329" spans="1:2" x14ac:dyDescent="0.2">
      <c r="A329" t="s">
        <v>1124</v>
      </c>
      <c r="B329" t="s">
        <v>901</v>
      </c>
    </row>
    <row r="330" spans="1:2" x14ac:dyDescent="0.2">
      <c r="A330" t="s">
        <v>1124</v>
      </c>
      <c r="B330" t="s">
        <v>902</v>
      </c>
    </row>
    <row r="331" spans="1:2" x14ac:dyDescent="0.2">
      <c r="A331" t="s">
        <v>1124</v>
      </c>
      <c r="B331" t="s">
        <v>903</v>
      </c>
    </row>
    <row r="332" spans="1:2" x14ac:dyDescent="0.2">
      <c r="A332" t="s">
        <v>1124</v>
      </c>
      <c r="B332" t="s">
        <v>904</v>
      </c>
    </row>
    <row r="333" spans="1:2" x14ac:dyDescent="0.2">
      <c r="A333" t="s">
        <v>1124</v>
      </c>
      <c r="B333" t="s">
        <v>905</v>
      </c>
    </row>
    <row r="334" spans="1:2" x14ac:dyDescent="0.2">
      <c r="A334" t="s">
        <v>1124</v>
      </c>
      <c r="B334" t="s">
        <v>906</v>
      </c>
    </row>
    <row r="335" spans="1:2" x14ac:dyDescent="0.2">
      <c r="A335" t="s">
        <v>1124</v>
      </c>
      <c r="B335" t="s">
        <v>907</v>
      </c>
    </row>
    <row r="336" spans="1:2" x14ac:dyDescent="0.2">
      <c r="A336" t="s">
        <v>1124</v>
      </c>
      <c r="B336" t="s">
        <v>908</v>
      </c>
    </row>
    <row r="337" spans="1:2" x14ac:dyDescent="0.2">
      <c r="A337" t="s">
        <v>1124</v>
      </c>
      <c r="B337" t="s">
        <v>909</v>
      </c>
    </row>
    <row r="338" spans="1:2" x14ac:dyDescent="0.2">
      <c r="A338" t="s">
        <v>1124</v>
      </c>
      <c r="B338" t="s">
        <v>910</v>
      </c>
    </row>
    <row r="339" spans="1:2" x14ac:dyDescent="0.2">
      <c r="A339" t="s">
        <v>1124</v>
      </c>
      <c r="B339" t="s">
        <v>911</v>
      </c>
    </row>
    <row r="340" spans="1:2" x14ac:dyDescent="0.2">
      <c r="A340" t="s">
        <v>1124</v>
      </c>
      <c r="B340" t="s">
        <v>913</v>
      </c>
    </row>
    <row r="341" spans="1:2" x14ac:dyDescent="0.2">
      <c r="A341" t="s">
        <v>1124</v>
      </c>
      <c r="B341" t="s">
        <v>912</v>
      </c>
    </row>
    <row r="342" spans="1:2" x14ac:dyDescent="0.2">
      <c r="A342" t="s">
        <v>1124</v>
      </c>
      <c r="B342" t="s">
        <v>914</v>
      </c>
    </row>
    <row r="343" spans="1:2" x14ac:dyDescent="0.2">
      <c r="A343" t="s">
        <v>1124</v>
      </c>
      <c r="B343" t="s">
        <v>915</v>
      </c>
    </row>
    <row r="344" spans="1:2" x14ac:dyDescent="0.2">
      <c r="A344" t="s">
        <v>1125</v>
      </c>
      <c r="B344" t="s">
        <v>896</v>
      </c>
    </row>
    <row r="345" spans="1:2" x14ac:dyDescent="0.2">
      <c r="A345" t="s">
        <v>1126</v>
      </c>
      <c r="B345" t="s">
        <v>897</v>
      </c>
    </row>
    <row r="346" spans="1:2" x14ac:dyDescent="0.2">
      <c r="A346" t="s">
        <v>1127</v>
      </c>
      <c r="B346" t="s">
        <v>897</v>
      </c>
    </row>
    <row r="347" spans="1:2" x14ac:dyDescent="0.2">
      <c r="A347" t="s">
        <v>1128</v>
      </c>
      <c r="B347" t="s">
        <v>897</v>
      </c>
    </row>
    <row r="348" spans="1:2" x14ac:dyDescent="0.2">
      <c r="A348" t="s">
        <v>1129</v>
      </c>
      <c r="B348" t="s">
        <v>898</v>
      </c>
    </row>
    <row r="349" spans="1:2" x14ac:dyDescent="0.2">
      <c r="A349" t="s">
        <v>1130</v>
      </c>
      <c r="B349" t="s">
        <v>899</v>
      </c>
    </row>
    <row r="350" spans="1:2" x14ac:dyDescent="0.2">
      <c r="A350" t="s">
        <v>1131</v>
      </c>
      <c r="B350" t="s">
        <v>900</v>
      </c>
    </row>
    <row r="351" spans="1:2" x14ac:dyDescent="0.2">
      <c r="A351" t="s">
        <v>1131</v>
      </c>
      <c r="B351" t="s">
        <v>901</v>
      </c>
    </row>
    <row r="352" spans="1:2" x14ac:dyDescent="0.2">
      <c r="A352" t="s">
        <v>1131</v>
      </c>
      <c r="B352" t="s">
        <v>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controll center</vt:lpstr>
      <vt:lpstr>ProductsData</vt:lpstr>
      <vt:lpstr>UsersData</vt:lpstr>
      <vt:lpstr>SearchesData</vt:lpstr>
      <vt:lpstr>RelationsData</vt:lpstr>
      <vt:lpstr>ResultsData</vt:lpstr>
      <vt:lpstr>GardensData</vt:lpstr>
      <vt:lpstr>SeedsData</vt:lpstr>
      <vt:lpstr>Seed_typesData</vt:lpstr>
      <vt:lpstr>DetailsData</vt:lpstr>
      <vt:lpstr>Details_ofData</vt:lpstr>
      <vt:lpstr>OrdersData</vt:lpstr>
      <vt:lpstr>DesignsData</vt:lpstr>
      <vt:lpstr>InclusionsData</vt:lpstr>
      <vt:lpstr>PlantedData</vt:lpstr>
      <vt:lpstr>ChosensData</vt:lpstr>
      <vt:lpstr>names and emails gen</vt:lpstr>
      <vt:lpstr>address&amp;company&amp;phone# data gen</vt:lpstr>
      <vt:lpstr>SearchDT gen</vt:lpstr>
      <vt:lpstr>cross join for results gen</vt:lpstr>
      <vt:lpstr>searchterm-results 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יולי ויגדרוביץ'</dc:creator>
  <cp:lastModifiedBy>Tom Geva</cp:lastModifiedBy>
  <dcterms:created xsi:type="dcterms:W3CDTF">2024-02-28T12:54:34Z</dcterms:created>
  <dcterms:modified xsi:type="dcterms:W3CDTF">2024-03-02T13:02:47Z</dcterms:modified>
</cp:coreProperties>
</file>