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<sst xmlns="http://schemas.openxmlformats.org/spreadsheetml/2006/main" uniqueCount="137">
  <si>
    <t>Improper Mandate Worksheet</t>
  </si>
  <si>
    <t xml:space="preserve">Date:  </t>
  </si>
  <si>
    <t>Saturday  01/12/19</t>
  </si>
  <si>
    <t xml:space="preserve">Pay Period:  </t>
  </si>
  <si>
    <t>2019-02-2</t>
  </si>
  <si>
    <t xml:space="preserve">Station:  </t>
  </si>
  <si>
    <t>Bear Valley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</si>
  <si>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</si>
  <si>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</si>
  <si>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</si>
  <si>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</si>
  <si>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</si>
  <si>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</si>
  <si>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</si>
  <si>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</si>
  <si>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</si>
  <si>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</si>
  <si>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</si>
  <si>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</si>
  <si>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barden, d</t>
  </si>
  <si>
    <t>ns day</t>
  </si>
  <si>
    <t>byrne, d</t>
  </si>
  <si>
    <t>cabral, h</t>
  </si>
  <si>
    <t>carmen, j</t>
  </si>
  <si>
    <t>cordova, r</t>
  </si>
  <si>
    <t>donnelly, b</t>
  </si>
  <si>
    <t>elamen, a</t>
  </si>
  <si>
    <t>flores iii, j</t>
  </si>
  <si>
    <t>hans, j</t>
  </si>
  <si>
    <t>hoang, j</t>
  </si>
  <si>
    <t>*</t>
  </si>
  <si>
    <t>hodges jr, r</t>
  </si>
  <si>
    <t>kennedy, r 02986741</t>
  </si>
  <si>
    <t>maes, n</t>
  </si>
  <si>
    <t>mook, m</t>
  </si>
  <si>
    <t>romero, d 04387492</t>
  </si>
  <si>
    <t>rossi, m</t>
  </si>
  <si>
    <t>tamang, d</t>
  </si>
  <si>
    <t>yuma, a</t>
  </si>
  <si>
    <t>zoetewey, c</t>
  </si>
  <si>
    <t>Total NL Overtime</t>
  </si>
  <si>
    <t>Total NL Mandates</t>
  </si>
  <si>
    <t>Work Assignment Carriers</t>
  </si>
  <si>
    <t>allison, s</t>
  </si>
  <si>
    <t>cerrone, p</t>
  </si>
  <si>
    <t>christle, p</t>
  </si>
  <si>
    <t>dang, n</t>
  </si>
  <si>
    <t>franzgrote, j</t>
  </si>
  <si>
    <t>garcia, j</t>
  </si>
  <si>
    <t>german, c</t>
  </si>
  <si>
    <t>gonzales, b</t>
  </si>
  <si>
    <t>hall, g</t>
  </si>
  <si>
    <t>hancock, s</t>
  </si>
  <si>
    <t>johnson, w</t>
  </si>
  <si>
    <t>keating, b</t>
  </si>
  <si>
    <t>kelsic, d</t>
  </si>
  <si>
    <t>kelsic, m</t>
  </si>
  <si>
    <t>marshall jr, d</t>
  </si>
  <si>
    <t>montoya, j</t>
  </si>
  <si>
    <t>padlo, d</t>
  </si>
  <si>
    <t>pixley, m</t>
  </si>
  <si>
    <t>romero, m</t>
  </si>
  <si>
    <t>sanchez, m</t>
  </si>
  <si>
    <t>simpson, s</t>
  </si>
  <si>
    <t>smith, c</t>
  </si>
  <si>
    <t>stiles, k</t>
  </si>
  <si>
    <t>wear, s</t>
  </si>
  <si>
    <t>williams, j</t>
  </si>
  <si>
    <t>Total WAL Mandates</t>
  </si>
  <si>
    <t>Total Mandates</t>
  </si>
  <si>
    <t>Overtime Desired List Carriers</t>
  </si>
  <si>
    <t>Availability to:</t>
  </si>
  <si>
    <t>to 10</t>
  </si>
  <si>
    <t>to 12</t>
  </si>
  <si>
    <t>aragon, j</t>
  </si>
  <si>
    <t>annual</t>
  </si>
  <si>
    <t>bagwell, p</t>
  </si>
  <si>
    <t>emerson, m</t>
  </si>
  <si>
    <t>gonzales, e</t>
  </si>
  <si>
    <t>hernandez, r</t>
  </si>
  <si>
    <t>lovato jr, s</t>
  </si>
  <si>
    <t>ortiz, v</t>
  </si>
  <si>
    <t>sick</t>
  </si>
  <si>
    <t>shepard, g</t>
  </si>
  <si>
    <t>tran, t</t>
  </si>
  <si>
    <t>truong, t</t>
  </si>
  <si>
    <t>Total OTDL Availability</t>
  </si>
  <si>
    <t>Auxiliary Assistance</t>
  </si>
  <si>
    <t>to 11.5</t>
  </si>
  <si>
    <t>cate, s</t>
  </si>
  <si>
    <t>colletti, k</t>
  </si>
  <si>
    <t>decamillo, n</t>
  </si>
  <si>
    <t>gardunio, j</t>
  </si>
  <si>
    <t>grisham, d</t>
  </si>
  <si>
    <t>mapes, c</t>
  </si>
  <si>
    <t>maulsby, s</t>
  </si>
  <si>
    <t>moragne, c</t>
  </si>
  <si>
    <t>moreno, j</t>
  </si>
  <si>
    <t>swartz, m</t>
  </si>
  <si>
    <t>Total AUX Availability</t>
  </si>
  <si>
    <t>Total Availability</t>
  </si>
  <si>
    <t>Sunday  01/13/19</t>
  </si>
  <si>
    <t>Monday  01/14/19</t>
  </si>
  <si>
    <t>Tuesday  01/15/19</t>
  </si>
  <si>
    <t>Wednesday  01/16/19</t>
  </si>
  <si>
    <t>Thursday  01/17/19</t>
  </si>
  <si>
    <t>Friday  01/18/19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</si>
  <si>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</si>
  <si>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</si>
  <si>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</si>
  <si>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</si>
  <si>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</si>
  <si>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</si>
  <si>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</si>
  <si>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01/12/19 Sat</t>
  </si>
  <si>
    <t>01/13/19 Sun</t>
  </si>
  <si>
    <t>01/14/19 Mon</t>
  </si>
  <si>
    <t>01/15/19 Tue</t>
  </si>
  <si>
    <t>01/16/19 Wed</t>
  </si>
  <si>
    <t>01/17/19 Thu</t>
  </si>
  <si>
    <t>01/18/19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</si>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</sst>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20</v>
      </c>
      <c r="C8" s="8" t="n">
        <v>12.2</v>
      </c>
      <c r="D8" s="8" t="n">
        <v>21.3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21</v>
      </c>
      <c r="B9" s="7" t="s"/>
      <c r="C9" s="8" t="n">
        <v>11.6</v>
      </c>
      <c r="D9" s="8" t="n">
        <v>19.92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22</v>
      </c>
      <c r="B10" s="7" t="s"/>
      <c r="C10" s="8" t="n">
        <v>11.75</v>
      </c>
      <c r="D10" s="8" t="n">
        <v>20.15</v>
      </c>
      <c r="E10" s="8" t="n">
        <v>20.25</v>
      </c>
      <c r="F10" s="8" t="n">
        <v>20.25</v>
      </c>
      <c r="G10" s="9" t="n">
        <v>2711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23</v>
      </c>
      <c r="B11" s="7" t="s"/>
      <c r="C11" s="8" t="n">
        <v>8.470000000000001</v>
      </c>
      <c r="D11" s="8" t="n">
        <v>16.88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7" t="s"/>
      <c r="C13" s="8" t="n">
        <v>11.86</v>
      </c>
      <c r="D13" s="8" t="n">
        <v>0</v>
      </c>
      <c r="E13" s="8" t="n">
        <v>19.85</v>
      </c>
      <c r="F13" s="8" t="n">
        <v>20.86</v>
      </c>
      <c r="G13" s="9" t="n">
        <v>2703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7" t="s"/>
      <c r="C14" s="8" t="n">
        <v>3.63</v>
      </c>
      <c r="D14" s="8" t="n">
        <v>0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7" t="s"/>
      <c r="C15" s="8" t="n">
        <v>10.79</v>
      </c>
      <c r="D15" s="8" t="n">
        <v>19.23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10.84</v>
      </c>
      <c r="D16" s="8" t="n">
        <v>19.23</v>
      </c>
      <c r="E16" s="8" t="s"/>
      <c r="F16" s="8" t="s"/>
      <c r="G16" s="9" t="s"/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7" t="s"/>
      <c r="C17" s="8" t="n">
        <v>12.24</v>
      </c>
      <c r="D17" s="8" t="n">
        <v>19.45</v>
      </c>
      <c r="E17" s="7" t="s">
        <v>30</v>
      </c>
      <c r="F17" s="7" t="s">
        <v>30</v>
      </c>
      <c r="G17" s="7" t="s">
        <v>30</v>
      </c>
      <c r="H17" s="8">
        <f>SUM(saturday!H19:saturday!H18)</f>
        <v/>
      </c>
      <c r="I17" s="10">
        <f>IF(saturday!B17 ="ns day", saturday!C17,IF(saturday!C17 &lt;= 8 + reference!C3, 0, MAX(saturday!C17 - 8, 0)))</f>
        <v/>
      </c>
      <c r="J17" s="10">
        <f>saturday!H17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E18" s="8" t="n">
        <v>9.52</v>
      </c>
      <c r="F18" s="8" t="n">
        <v>10.53</v>
      </c>
      <c r="G18" s="9" t="n">
        <v>0</v>
      </c>
      <c r="H18" s="8">
        <f>SUM(saturday!F18 - saturday!E18)</f>
        <v/>
      </c>
    </row>
    <row r="19" spans="1:11">
      <c r="E19" s="8" t="n">
        <v>17.5</v>
      </c>
      <c r="F19" s="8" t="n">
        <v>19.45</v>
      </c>
      <c r="G19" s="9" t="n">
        <v>2726</v>
      </c>
      <c r="H19" s="8">
        <f>SUM(saturday!F19 - saturday!E19)</f>
        <v/>
      </c>
    </row>
    <row r="20" spans="1:11">
      <c r="A20" s="6" t="s">
        <v>31</v>
      </c>
      <c r="B20" s="7" t="s"/>
      <c r="C20" s="8" t="n">
        <v>9.789999999999999</v>
      </c>
      <c r="D20" s="8" t="n">
        <v>18.43</v>
      </c>
      <c r="E20" s="8" t="s"/>
      <c r="F20" s="8" t="s"/>
      <c r="G20" s="9" t="s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8</v>
      </c>
      <c r="D22" s="8" t="n">
        <v>16.2</v>
      </c>
      <c r="E22" s="8" t="s"/>
      <c r="F22" s="8" t="s"/>
      <c r="G22" s="9" t="s"/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34</v>
      </c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35</v>
      </c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7" t="s"/>
      <c r="C25" s="8" t="n">
        <v>12.11</v>
      </c>
      <c r="D25" s="8" t="n">
        <v>19.43</v>
      </c>
      <c r="E25" s="8" t="s"/>
      <c r="F25" s="8" t="s"/>
      <c r="G25" s="9" t="s"/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7" t="s"/>
      <c r="C26" s="8" t="n">
        <v>11.42</v>
      </c>
      <c r="D26" s="8" t="n">
        <v>20.22</v>
      </c>
      <c r="E26" s="8" t="s"/>
      <c r="F26" s="8" t="s"/>
      <c r="G26" s="9" t="s"/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38</v>
      </c>
      <c r="B27" s="7" t="s"/>
      <c r="C27" s="8" t="n">
        <v>8.289999999999999</v>
      </c>
      <c r="D27" s="8" t="n">
        <v>17.24</v>
      </c>
      <c r="E27" s="8" t="s"/>
      <c r="F27" s="8" t="s"/>
      <c r="G27" s="9" t="s"/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40</v>
      </c>
      <c r="I34" s="10">
        <f>SUM(saturday!I8:saturday!I32)</f>
        <v/>
      </c>
    </row>
    <row r="36" spans="1:11">
      <c r="J36" s="5" t="s">
        <v>41</v>
      </c>
      <c r="K36" s="10">
        <f>SUM(saturday!K8:saturday!K32)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44</v>
      </c>
      <c r="B41" s="7" t="s"/>
      <c r="C41" s="8" t="n">
        <v>8.6</v>
      </c>
      <c r="D41" s="8" t="n">
        <v>17</v>
      </c>
      <c r="E41" s="8" t="n">
        <v>9.630000000000001</v>
      </c>
      <c r="F41" s="8" t="n">
        <v>9.83</v>
      </c>
      <c r="G41" s="9" t="n">
        <v>0</v>
      </c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45</v>
      </c>
      <c r="B42" s="7" t="s"/>
      <c r="C42" s="8" t="n">
        <v>8</v>
      </c>
      <c r="D42" s="8" t="n">
        <v>16.34</v>
      </c>
      <c r="E42" s="8" t="s"/>
      <c r="F42" s="8" t="s"/>
      <c r="G42" s="9" t="s"/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46</v>
      </c>
      <c r="B43" s="7" t="s"/>
      <c r="C43" s="8" t="n">
        <v>11.73</v>
      </c>
      <c r="D43" s="8" t="n">
        <v>20.02</v>
      </c>
      <c r="E43" s="8" t="n">
        <v>8.52</v>
      </c>
      <c r="F43" s="8" t="n">
        <v>20.25</v>
      </c>
      <c r="G43" s="9" t="n">
        <v>3257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47</v>
      </c>
      <c r="B44" s="7" t="s"/>
      <c r="C44" s="8" t="n">
        <v>8.32</v>
      </c>
      <c r="D44" s="8" t="n">
        <v>16.8</v>
      </c>
      <c r="E44" s="8" t="s"/>
      <c r="F44" s="8" t="s"/>
      <c r="G44" s="9" t="s"/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48</v>
      </c>
      <c r="B45" s="7" t="s"/>
      <c r="C45" s="8" t="n">
        <v>12</v>
      </c>
      <c r="D45" s="8" t="n">
        <v>19.67</v>
      </c>
      <c r="E45" s="8" t="n">
        <v>15.07</v>
      </c>
      <c r="F45" s="8" t="n">
        <v>20.9</v>
      </c>
      <c r="G45" s="9" t="n">
        <v>223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49</v>
      </c>
      <c r="B46" s="8" t="n"/>
      <c r="C46" s="8" t="n"/>
      <c r="D46" s="8" t="n"/>
      <c r="E46" s="8" t="n"/>
      <c r="F46" s="8" t="n"/>
      <c r="G46" s="9" t="n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50</v>
      </c>
      <c r="B47" s="7" t="s"/>
      <c r="C47" s="8" t="n">
        <v>11.2</v>
      </c>
      <c r="D47" s="8" t="n">
        <v>19.16</v>
      </c>
      <c r="E47" s="7" t="s">
        <v>30</v>
      </c>
      <c r="F47" s="7" t="s">
        <v>30</v>
      </c>
      <c r="G47" s="7" t="s">
        <v>30</v>
      </c>
      <c r="H47" s="8">
        <f>SUM(saturday!H50:saturday!H48)</f>
        <v/>
      </c>
      <c r="I47" s="10">
        <f>IF(saturday!B47 ="ns day", saturday!C47, MAX(saturday!C47 - 8, 0))</f>
        <v/>
      </c>
      <c r="J47" s="10">
        <f>saturday!H47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E48" s="8" t="n">
        <v>13.25</v>
      </c>
      <c r="F48" s="8" t="n">
        <v>14.75</v>
      </c>
      <c r="G48" s="9" t="n">
        <v>3535</v>
      </c>
      <c r="H48" s="8">
        <f>SUM(saturday!F48 - saturday!E48)</f>
        <v/>
      </c>
    </row>
    <row r="49" spans="1:11">
      <c r="E49" s="8" t="n">
        <v>18.25</v>
      </c>
      <c r="F49" s="8" t="n">
        <v>19.16</v>
      </c>
      <c r="G49" s="9" t="n">
        <v>3201</v>
      </c>
      <c r="H49" s="8">
        <f>SUM(saturday!F49 - saturday!E49)</f>
        <v/>
      </c>
    </row>
    <row r="50" spans="1:11">
      <c r="E50" s="8" t="n">
        <v>19.32</v>
      </c>
      <c r="F50" s="8" t="n">
        <v>19.32</v>
      </c>
      <c r="G50" s="9" t="n">
        <v>2707</v>
      </c>
      <c r="H50" s="8">
        <f>SUM(saturday!F50 - saturday!E50)</f>
        <v/>
      </c>
    </row>
    <row r="51" spans="1:11">
      <c r="A51" s="6" t="s">
        <v>51</v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52</v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53</v>
      </c>
      <c r="B53" s="7" t="s"/>
      <c r="C53" s="8" t="n">
        <v>9.83</v>
      </c>
      <c r="D53" s="8" t="n">
        <v>18.02</v>
      </c>
      <c r="E53" s="8" t="n">
        <v>8.300000000000001</v>
      </c>
      <c r="F53" s="8" t="n">
        <v>18.13</v>
      </c>
      <c r="G53" s="9" t="n">
        <v>3219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54</v>
      </c>
      <c r="B54" s="7" t="s"/>
      <c r="C54" s="8" t="n">
        <v>10.78</v>
      </c>
      <c r="D54" s="8" t="n">
        <v>19.14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55</v>
      </c>
      <c r="B55" s="7" t="s"/>
      <c r="C55" s="8" t="n">
        <v>12.45</v>
      </c>
      <c r="D55" s="8" t="n">
        <v>20.47</v>
      </c>
      <c r="E55" s="8" t="n">
        <v>12</v>
      </c>
      <c r="F55" s="8" t="n">
        <v>14.99</v>
      </c>
      <c r="G55" s="9" t="n">
        <v>2726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56</v>
      </c>
      <c r="B56" s="7" t="s">
        <v>20</v>
      </c>
      <c r="C56" s="8" t="n">
        <v>12.49</v>
      </c>
      <c r="D56" s="8" t="n">
        <v>20.48</v>
      </c>
      <c r="E56" s="8" t="n">
        <v>8.529999999999999</v>
      </c>
      <c r="F56" s="8" t="n">
        <v>20.48</v>
      </c>
      <c r="G56" s="9" t="n">
        <v>3530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57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58</v>
      </c>
      <c r="B58" s="7" t="s">
        <v>20</v>
      </c>
      <c r="C58" s="8" t="n">
        <v>5.52</v>
      </c>
      <c r="D58" s="8" t="n">
        <v>13.31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59</v>
      </c>
      <c r="B59" s="7" t="s">
        <v>20</v>
      </c>
      <c r="C59" s="8" t="n">
        <v>10</v>
      </c>
      <c r="D59" s="8" t="n">
        <v>17.76</v>
      </c>
      <c r="E59" s="8" t="n">
        <v>10.3</v>
      </c>
      <c r="F59" s="8" t="n">
        <v>17.76</v>
      </c>
      <c r="G59" s="9" t="n">
        <v>3205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60</v>
      </c>
      <c r="B60" s="7" t="s"/>
      <c r="C60" s="8" t="n">
        <v>12.69</v>
      </c>
      <c r="D60" s="8" t="n">
        <v>19.98</v>
      </c>
      <c r="E60" s="8" t="n">
        <v>20.19</v>
      </c>
      <c r="F60" s="8" t="n">
        <v>20.19</v>
      </c>
      <c r="G60" s="9" t="n">
        <v>2724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61</v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62</v>
      </c>
      <c r="B62" s="7" t="s"/>
      <c r="C62" s="8" t="n">
        <v>11.29</v>
      </c>
      <c r="D62" s="8" t="n">
        <v>19.3</v>
      </c>
      <c r="E62" s="8" t="n">
        <v>17</v>
      </c>
      <c r="F62" s="8" t="n">
        <v>19.3</v>
      </c>
      <c r="G62" s="9" t="n">
        <v>2716</v>
      </c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63</v>
      </c>
      <c r="B63" s="7" t="s"/>
      <c r="C63" s="8" t="n">
        <v>11.46</v>
      </c>
      <c r="D63" s="8" t="n">
        <v>19.91</v>
      </c>
      <c r="E63" s="8" t="n">
        <v>13.69</v>
      </c>
      <c r="F63" s="8" t="n">
        <v>19.91</v>
      </c>
      <c r="G63" s="9" t="n">
        <v>2723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64</v>
      </c>
      <c r="B64" s="7" t="s"/>
      <c r="C64" s="8" t="n">
        <v>10.74</v>
      </c>
      <c r="D64" s="8" t="n">
        <v>18.93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65</v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66</v>
      </c>
      <c r="B66" s="7" t="s"/>
      <c r="C66" s="8" t="n">
        <v>8</v>
      </c>
      <c r="D66" s="8" t="n">
        <v>13.3</v>
      </c>
      <c r="E66" s="8" t="n">
        <v>13.31</v>
      </c>
      <c r="F66" s="8" t="n">
        <v>17.57</v>
      </c>
      <c r="G66" s="9" t="n">
        <v>0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67</v>
      </c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9" spans="1:11">
      <c r="J69" s="5" t="s">
        <v>68</v>
      </c>
      <c r="K69" s="10">
        <f>SUM(saturday!K40:saturday!K67)</f>
        <v/>
      </c>
    </row>
    <row r="71" spans="1:11">
      <c r="J71" s="5" t="s">
        <v>69</v>
      </c>
      <c r="K71" s="10">
        <f>SUM(saturday!K69 + saturday!K36)</f>
        <v/>
      </c>
    </row>
    <row r="73" spans="1:11">
      <c r="A73" s="4" t="s">
        <v>70</v>
      </c>
    </row>
    <row r="74" spans="1:11">
      <c r="E74" s="5" t="s">
        <v>71</v>
      </c>
    </row>
    <row r="75" spans="1:11">
      <c r="A75" s="5" t="s">
        <v>8</v>
      </c>
      <c r="B75" s="5" t="s">
        <v>9</v>
      </c>
      <c r="C75" s="5" t="s">
        <v>10</v>
      </c>
      <c r="D75" s="5" t="s">
        <v>11</v>
      </c>
      <c r="E75" s="5" t="s">
        <v>72</v>
      </c>
      <c r="F75" s="5" t="s">
        <v>73</v>
      </c>
    </row>
    <row r="76" spans="1:11">
      <c r="A76" s="6" t="s">
        <v>74</v>
      </c>
      <c r="B76" s="7" t="s">
        <v>75</v>
      </c>
      <c r="C76" s="8" t="s"/>
      <c r="D76" s="8" t="n">
        <v>0</v>
      </c>
      <c r="E76" s="10">
        <f>IF(OR(saturday!B76 = "light",saturday!B76 = "excused", saturday!B76 = "sch chg", saturday!B76 = "annual", saturday!B76 = "sick", saturday!C76 &gt;= 10 - reference!C5), 0, IF(saturday!B76 = "no call", 10, IF(saturday!C76 = 0, 0, MAX(10 - saturday!C76, 0))))</f>
        <v/>
      </c>
      <c r="F76" s="10">
        <f>IF(OR(saturday!B76 = "light",saturday!B76 = "excused", saturday!B76 = "sch chg", saturday!B76 = "annual", saturday!B76 = "sick", saturday!C76 &gt;= 12 - reference!C5), 0, IF(saturday!B76 = "no call", 12, IF(saturday!C76 = 0, 0, MAX(12 - saturday!C76, 0))))</f>
        <v/>
      </c>
    </row>
    <row r="77" spans="1:11">
      <c r="A77" s="6" t="s">
        <v>76</v>
      </c>
      <c r="B77" s="7" t="s"/>
      <c r="C77" s="8" t="n">
        <v>10.14</v>
      </c>
      <c r="D77" s="8" t="n">
        <v>17.61</v>
      </c>
      <c r="E77" s="10">
        <f>IF(OR(saturday!B77 = "light",saturday!B77 = "excused", saturday!B77 = "sch chg", saturday!B77 = "annual", saturday!B77 = "sick", saturday!C77 &gt;= 10 - reference!C5), 0, IF(saturday!B77 = "no call", 10, IF(saturday!C77 = 0, 0, MAX(10 - saturday!C77, 0))))</f>
        <v/>
      </c>
      <c r="F77" s="10">
        <f>IF(OR(saturday!B77 = "light",saturday!B77 = "excused", saturday!B77 = "sch chg", saturday!B77 = "annual", saturday!B77 = "sick", saturday!C77 &gt;= 12 - reference!C5), 0, IF(saturday!B77 = "no call", 12, IF(saturday!C77 = 0, 0, MAX(12 - saturday!C77, 0))))</f>
        <v/>
      </c>
    </row>
    <row r="78" spans="1:11">
      <c r="A78" s="6" t="s">
        <v>77</v>
      </c>
      <c r="B78" s="7" t="s"/>
      <c r="C78" s="8" t="n">
        <v>12.33</v>
      </c>
      <c r="D78" s="8" t="n">
        <v>19.72</v>
      </c>
      <c r="E78" s="10">
        <f>IF(OR(saturday!B78 = "light",saturday!B78 = "excused", saturday!B78 = "sch chg", saturday!B78 = "annual", saturday!B78 = "sick", saturday!C78 &gt;= 10 - reference!C5), 0, IF(saturday!B78 = "no call", 10, IF(saturday!C78 = 0, 0, MAX(10 - saturday!C78, 0))))</f>
        <v/>
      </c>
      <c r="F78" s="10">
        <f>IF(OR(saturday!B78 = "light",saturday!B78 = "excused", saturday!B78 = "sch chg", saturday!B78 = "annual", saturday!B78 = "sick", saturday!C78 &gt;= 12 - reference!C5), 0, IF(saturday!B78 = "no call", 12, IF(saturday!C78 = 0, 0, MAX(12 - saturday!C78, 0))))</f>
        <v/>
      </c>
    </row>
    <row r="79" spans="1:11">
      <c r="A79" s="6" t="s">
        <v>78</v>
      </c>
      <c r="B79" s="8" t="n"/>
      <c r="C79" s="8" t="n"/>
      <c r="D79" s="8" t="n"/>
      <c r="E79" s="10">
        <f>IF(OR(saturday!B79 = "light",saturday!B79 = "excused", saturday!B79 = "sch chg", saturday!B79 = "annual", saturday!B79 = "sick", saturday!C79 &gt;= 10 - reference!C5), 0, IF(saturday!B79 = "no call", 10, IF(saturday!C79 = 0, 0, MAX(10 - saturday!C79, 0))))</f>
        <v/>
      </c>
      <c r="F79" s="10">
        <f>IF(OR(saturday!B79 = "light",saturday!B79 = "excused", saturday!B79 = "sch chg", saturday!B79 = "annual", saturday!B79 = "sick", saturday!C79 &gt;= 12 - reference!C5), 0, IF(saturday!B79 = "no call", 12, IF(saturday!C79 = 0, 0, MAX(12 - saturday!C79, 0))))</f>
        <v/>
      </c>
    </row>
    <row r="80" spans="1:11">
      <c r="A80" s="6" t="s">
        <v>79</v>
      </c>
      <c r="B80" s="7" t="s"/>
      <c r="C80" s="8" t="n">
        <v>12.1</v>
      </c>
      <c r="D80" s="8" t="n">
        <v>19.4</v>
      </c>
      <c r="E80" s="10">
        <f>IF(OR(saturday!B80 = "light",saturday!B80 = "excused", saturday!B80 = "sch chg", saturday!B80 = "annual", saturday!B80 = "sick", saturday!C80 &gt;= 10 - reference!C5), 0, IF(saturday!B80 = "no call", 10, IF(saturday!C80 = 0, 0, MAX(10 - saturday!C80, 0))))</f>
        <v/>
      </c>
      <c r="F80" s="10">
        <f>IF(OR(saturday!B80 = "light",saturday!B80 = "excused", saturday!B80 = "sch chg", saturday!B80 = "annual", saturday!B80 = "sick", saturday!C80 &gt;= 12 - reference!C5), 0, IF(saturday!B80 = "no call", 12, IF(saturday!C80 = 0, 0, MAX(12 - saturday!C80, 0))))</f>
        <v/>
      </c>
    </row>
    <row r="81" spans="1:11">
      <c r="A81" s="6" t="s">
        <v>80</v>
      </c>
      <c r="B81" s="7" t="s"/>
      <c r="C81" s="8" t="n">
        <v>12.72</v>
      </c>
      <c r="D81" s="8" t="n">
        <v>20.14</v>
      </c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81</v>
      </c>
      <c r="B82" s="7" t="s">
        <v>82</v>
      </c>
      <c r="C82" s="8" t="s"/>
      <c r="D82" s="8" t="n">
        <v>0</v>
      </c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83</v>
      </c>
      <c r="B83" s="7" t="s"/>
      <c r="C83" s="8" t="n">
        <v>13</v>
      </c>
      <c r="D83" s="8" t="n">
        <v>16.09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84</v>
      </c>
      <c r="B84" s="7" t="s"/>
      <c r="C84" s="8" t="n">
        <v>11.99</v>
      </c>
      <c r="D84" s="8" t="n">
        <v>19.73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85</v>
      </c>
      <c r="B85" s="7" t="s"/>
      <c r="C85" s="8" t="n">
        <v>12.51</v>
      </c>
      <c r="D85" s="8" t="n">
        <v>19.93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/>
      <c r="B86" s="8" t="n"/>
      <c r="C86" s="8" t="n"/>
      <c r="D86" s="8" t="n"/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/>
      <c r="B87" s="8" t="n"/>
      <c r="C87" s="8" t="n"/>
      <c r="D87" s="8" t="n"/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/>
      <c r="B88" s="8" t="n"/>
      <c r="C88" s="8" t="n"/>
      <c r="D88" s="8" t="n"/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/>
      <c r="B89" s="8" t="n"/>
      <c r="C89" s="8" t="n"/>
      <c r="D89" s="8" t="n"/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/>
      <c r="B90" s="8" t="n"/>
      <c r="C90" s="8" t="n"/>
      <c r="D90" s="8" t="n"/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/>
      <c r="B91" s="8" t="n"/>
      <c r="C91" s="8" t="n"/>
      <c r="D91" s="8" t="n"/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8" t="n"/>
      <c r="C92" s="8" t="n"/>
      <c r="D92" s="8" t="n"/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8" t="n"/>
      <c r="C93" s="8" t="n"/>
      <c r="D93" s="8" t="n"/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8" t="n"/>
      <c r="C94" s="8" t="n"/>
      <c r="D94" s="8" t="n"/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8" t="n"/>
      <c r="C95" s="8" t="n"/>
      <c r="D95" s="8" t="n"/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2" spans="1:11">
      <c r="D102" s="5" t="s">
        <v>86</v>
      </c>
      <c r="E102" s="10">
        <f>SUM(saturday!E76:saturday!E100)</f>
        <v/>
      </c>
      <c r="F102" s="10">
        <f>SUM(saturday!F76:saturday!F100)</f>
        <v/>
      </c>
    </row>
    <row r="104" spans="1:11">
      <c r="A104" s="4" t="s">
        <v>87</v>
      </c>
    </row>
    <row r="105" spans="1:11">
      <c r="E105" s="5" t="s">
        <v>71</v>
      </c>
    </row>
    <row r="106" spans="1:11">
      <c r="A106" s="5" t="s">
        <v>8</v>
      </c>
      <c r="B106" s="5" t="s">
        <v>9</v>
      </c>
      <c r="C106" s="5" t="s">
        <v>10</v>
      </c>
      <c r="D106" s="5" t="s">
        <v>11</v>
      </c>
      <c r="E106" s="5" t="s">
        <v>72</v>
      </c>
      <c r="F106" s="5" t="s">
        <v>88</v>
      </c>
    </row>
    <row r="107" spans="1:11">
      <c r="A107" s="6" t="s">
        <v>89</v>
      </c>
      <c r="B107" s="7" t="s"/>
      <c r="C107" s="8" t="n">
        <v>5.82</v>
      </c>
      <c r="D107" s="8" t="n">
        <v>0</v>
      </c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11.5 - reference!C5), 0, IF(saturday!B107 = "no call", 11.5, IF(saturday!C107 = 0, 0, MAX(11.5 - saturday!C107, 0))))</f>
        <v/>
      </c>
    </row>
    <row r="108" spans="1:11">
      <c r="A108" s="6" t="s">
        <v>90</v>
      </c>
      <c r="B108" s="7" t="s"/>
      <c r="C108" s="8" t="n">
        <v>11.7</v>
      </c>
      <c r="D108" s="8" t="n">
        <v>19.32</v>
      </c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11.5 - reference!C5), 0, IF(saturday!B108 = "no call", 11.5, IF(saturday!C108 = 0, 0, MAX(11.5 - saturday!C108, 0))))</f>
        <v/>
      </c>
    </row>
    <row r="109" spans="1:11">
      <c r="A109" s="6" t="s">
        <v>91</v>
      </c>
      <c r="B109" s="7" t="s"/>
      <c r="C109" s="8" t="n">
        <v>10.67</v>
      </c>
      <c r="D109" s="8" t="n">
        <v>16.84</v>
      </c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11.5 - reference!C5), 0, IF(saturday!B109 = "no call", 11.5, IF(saturday!C109 = 0, 0, MAX(11.5 - saturday!C109, 0))))</f>
        <v/>
      </c>
    </row>
    <row r="110" spans="1:11">
      <c r="A110" s="6" t="s">
        <v>92</v>
      </c>
      <c r="B110" s="7" t="s"/>
      <c r="C110" s="8" t="n">
        <v>11.42</v>
      </c>
      <c r="D110" s="8" t="n">
        <v>20.07</v>
      </c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11.5 - reference!C5), 0, IF(saturday!B110 = "no call", 11.5, IF(saturday!C110 = 0, 0, MAX(11.5 - saturday!C110, 0))))</f>
        <v/>
      </c>
    </row>
    <row r="111" spans="1:11">
      <c r="A111" s="6" t="s">
        <v>93</v>
      </c>
      <c r="B111" s="7" t="s"/>
      <c r="C111" s="8" t="n">
        <v>12.59</v>
      </c>
      <c r="D111" s="8" t="n">
        <v>20.55</v>
      </c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11.5 - reference!C5), 0, IF(saturday!B111 = "no call", 11.5, IF(saturday!C111 = 0, 0, MAX(11.5 - saturday!C111, 0))))</f>
        <v/>
      </c>
    </row>
    <row r="112" spans="1:11">
      <c r="A112" s="6" t="s">
        <v>94</v>
      </c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95</v>
      </c>
      <c r="B113" s="7" t="s"/>
      <c r="C113" s="8" t="n">
        <v>12.23</v>
      </c>
      <c r="D113" s="8" t="n">
        <v>0</v>
      </c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96</v>
      </c>
      <c r="B114" s="7" t="s"/>
      <c r="C114" s="8" t="n">
        <v>10.48</v>
      </c>
      <c r="D114" s="8" t="n">
        <v>19.72</v>
      </c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97</v>
      </c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98</v>
      </c>
      <c r="B116" s="7" t="s"/>
      <c r="C116" s="8" t="n">
        <v>11.35</v>
      </c>
      <c r="D116" s="8" t="n">
        <v>20.8</v>
      </c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3" spans="1:11">
      <c r="D133" s="5" t="s">
        <v>99</v>
      </c>
      <c r="E133" s="10">
        <f>SUM(saturday!E107:saturday!E131)</f>
        <v/>
      </c>
      <c r="F133" s="10">
        <f>SUM(saturday!F107:saturday!F131)</f>
        <v/>
      </c>
    </row>
    <row r="135" spans="1:11">
      <c r="D135" s="5" t="s">
        <v>100</v>
      </c>
      <c r="E135" s="10">
        <f>SUM(saturday!E102 + saturday!E133)</f>
        <v/>
      </c>
      <c r="F135" s="10">
        <f>SUM(saturday!F102 + saturday!F133)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2" man="1" max="16383" min="0"/>
    <brk id="10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34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40</v>
      </c>
      <c r="I34" s="10">
        <f>SUM(sunday!I8:sunday!I32)</f>
        <v/>
      </c>
    </row>
    <row r="36" spans="1:11">
      <c r="J36" s="5" t="s">
        <v>41</v>
      </c>
      <c r="K36" s="10">
        <f>SUM(sunday!K8:sunday!K32)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44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45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46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47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48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49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50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51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52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53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54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55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56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57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58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59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60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61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62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63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64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65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66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67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6" spans="1:11">
      <c r="J66" s="5" t="s">
        <v>68</v>
      </c>
      <c r="K66" s="10">
        <f>SUM(sunday!K40:sunday!K64)</f>
        <v/>
      </c>
    </row>
    <row r="68" spans="1:11">
      <c r="J68" s="5" t="s">
        <v>69</v>
      </c>
      <c r="K68" s="10">
        <f>SUM(sunday!K66 + sunday!K36)</f>
        <v/>
      </c>
    </row>
    <row r="70" spans="1:11">
      <c r="A70" s="4" t="s">
        <v>70</v>
      </c>
    </row>
    <row r="71" spans="1:11">
      <c r="E71" s="5" t="s">
        <v>71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72</v>
      </c>
      <c r="F72" s="5" t="s">
        <v>73</v>
      </c>
    </row>
    <row r="73" spans="1:11">
      <c r="A73" s="6" t="s">
        <v>74</v>
      </c>
      <c r="B73" s="8" t="n"/>
      <c r="C73" s="8" t="n"/>
      <c r="D73" s="8" t="n"/>
      <c r="E73" s="10">
        <f>IF(OR(sunday!B73 = "light",sunday!B73 = "excused", sunday!B73 = "sch chg", sunday!B73 = "annual", sunday!B73 = "sick", sunday!C73 &gt;= 10 - reference!C5), 0, IF(sunday!B73 = "no call", 10, IF(sunday!C73 = 0, 0, MAX(10 - sunday!C73, 0))))</f>
        <v/>
      </c>
      <c r="F73" s="10">
        <f>IF(OR(sunday!B73 = "light",sunday!B73 = "excused", sunday!B73 = "sch chg", sunday!B73 = "annual", sunday!B73 = "sick", sunday!C73 &gt;= 12 - reference!C5), 0, IF(sunday!B73 = "no call", 12, IF(sunday!C73 = 0, 0, MAX(12 - sunday!C73, 0))))</f>
        <v/>
      </c>
    </row>
    <row r="74" spans="1:11">
      <c r="A74" s="6" t="s">
        <v>76</v>
      </c>
      <c r="B74" s="8" t="n"/>
      <c r="C74" s="8" t="n"/>
      <c r="D74" s="8" t="n"/>
      <c r="E74" s="10">
        <f>IF(OR(sunday!B74 = "light",sunday!B74 = "excused", sunday!B74 = "sch chg", sunday!B74 = "annual", sunday!B74 = "sick", sunday!C74 &gt;= 10 - reference!C5), 0, IF(sunday!B74 = "no call", 10, IF(sunday!C74 = 0, 0, MAX(10 - sunday!C74, 0))))</f>
        <v/>
      </c>
      <c r="F74" s="10">
        <f>IF(OR(sunday!B74 = "light",sunday!B74 = "excused", sunday!B74 = "sch chg", sunday!B74 = "annual", sunday!B74 = "sick", sunday!C74 &gt;= 12 - reference!C5), 0, IF(sunday!B74 = "no call", 12, IF(sunday!C74 = 0, 0, MAX(12 - sunday!C74, 0))))</f>
        <v/>
      </c>
    </row>
    <row r="75" spans="1:11">
      <c r="A75" s="6" t="s">
        <v>77</v>
      </c>
      <c r="B75" s="8" t="n"/>
      <c r="C75" s="8" t="n"/>
      <c r="D75" s="8" t="n"/>
      <c r="E75" s="10">
        <f>IF(OR(sunday!B75 = "light",sunday!B75 = "excused", sunday!B75 = "sch chg", sunday!B75 = "annual", sunday!B75 = "sick", sunday!C75 &gt;= 10 - reference!C5), 0, IF(sunday!B75 = "no call", 10, IF(sunday!C75 = 0, 0, MAX(10 - sunday!C75, 0))))</f>
        <v/>
      </c>
      <c r="F75" s="10">
        <f>IF(OR(sunday!B75 = "light",sunday!B75 = "excused", sunday!B75 = "sch chg", sunday!B75 = "annual", sunday!B75 = "sick", sunday!C75 &gt;= 12 - reference!C5), 0, IF(sunday!B75 = "no call", 12, IF(sunday!C75 = 0, 0, MAX(12 - sunday!C75, 0))))</f>
        <v/>
      </c>
    </row>
    <row r="76" spans="1:11">
      <c r="A76" s="6" t="s">
        <v>78</v>
      </c>
      <c r="B76" s="8" t="n"/>
      <c r="C76" s="8" t="n"/>
      <c r="D76" s="8" t="n"/>
      <c r="E76" s="10">
        <f>IF(OR(sunday!B76 = "light",sunday!B76 = "excused", sunday!B76 = "sch chg", sunday!B76 = "annual", sunday!B76 = "sick", sunday!C76 &gt;= 10 - reference!C5), 0, IF(sunday!B76 = "no call", 10, IF(sunday!C76 = 0, 0, MAX(10 - sunday!C76, 0))))</f>
        <v/>
      </c>
      <c r="F76" s="10">
        <f>IF(OR(sunday!B76 = "light",sunday!B76 = "excused", sunday!B76 = "sch chg", sunday!B76 = "annual", sunday!B76 = "sick", sunday!C76 &gt;= 12 - reference!C5), 0, IF(sunday!B76 = "no call", 12, IF(sunday!C76 = 0, 0, MAX(12 - sunday!C76, 0))))</f>
        <v/>
      </c>
    </row>
    <row r="77" spans="1:11">
      <c r="A77" s="6" t="s">
        <v>79</v>
      </c>
      <c r="B77" s="8" t="n"/>
      <c r="C77" s="8" t="n"/>
      <c r="D77" s="8" t="n"/>
      <c r="E77" s="10">
        <f>IF(OR(sunday!B77 = "light",sunday!B77 = "excused", sunday!B77 = "sch chg", sunday!B77 = "annual", sunday!B77 = "sick", sunday!C77 &gt;= 10 - reference!C5), 0, IF(sunday!B77 = "no call", 10, IF(sunday!C77 = 0, 0, MAX(10 - sunday!C77, 0))))</f>
        <v/>
      </c>
      <c r="F77" s="10">
        <f>IF(OR(sunday!B77 = "light",sunday!B77 = "excused", sunday!B77 = "sch chg", sunday!B77 = "annual", sunday!B77 = "sick", sunday!C77 &gt;= 12 - reference!C5), 0, IF(sunday!B77 = "no call", 12, IF(sunday!C77 = 0, 0, MAX(12 - sunday!C77, 0))))</f>
        <v/>
      </c>
    </row>
    <row r="78" spans="1:11">
      <c r="A78" s="6" t="s">
        <v>80</v>
      </c>
      <c r="B78" s="8" t="n"/>
      <c r="C78" s="8" t="n"/>
      <c r="D78" s="8" t="n"/>
      <c r="E78" s="10">
        <f>IF(OR(sunday!B78 = "light",sunday!B78 = "excused", sunday!B78 = "sch chg", sunday!B78 = "annual", sunday!B78 = "sick", sunday!C78 &gt;= 10 - reference!C5), 0, IF(sunday!B78 = "no call", 10, IF(sunday!C78 = 0, 0, MAX(10 - sunday!C78, 0))))</f>
        <v/>
      </c>
      <c r="F78" s="10">
        <f>IF(OR(sunday!B78 = "light",sunday!B78 = "excused", sunday!B78 = "sch chg", sunday!B78 = "annual", sunday!B78 = "sick", sunday!C78 &gt;= 12 - reference!C5), 0, IF(sunday!B78 = "no call", 12, IF(sunday!C78 = 0, 0, MAX(12 - sunday!C78, 0))))</f>
        <v/>
      </c>
    </row>
    <row r="79" spans="1:11">
      <c r="A79" s="6" t="s">
        <v>81</v>
      </c>
      <c r="B79" s="8" t="n"/>
      <c r="C79" s="8" t="n"/>
      <c r="D79" s="8" t="n"/>
      <c r="E79" s="10">
        <f>IF(OR(sunday!B79 = "light",sunday!B79 = "excused", sunday!B79 = "sch chg", sunday!B79 = "annual", sunday!B79 = "sick", sunday!C79 &gt;= 10 - reference!C5), 0, IF(sunday!B79 = "no call", 10, IF(sunday!C79 = 0, 0, MAX(10 - sunday!C79, 0))))</f>
        <v/>
      </c>
      <c r="F79" s="10">
        <f>IF(OR(sunday!B79 = "light",sunday!B79 = "excused", sunday!B79 = "sch chg", sunday!B79 = "annual", sunday!B79 = "sick", sunday!C79 &gt;= 12 - reference!C5), 0, IF(sunday!B79 = "no call", 12, IF(sunday!C79 = 0, 0, MAX(12 - sunday!C79, 0))))</f>
        <v/>
      </c>
    </row>
    <row r="80" spans="1:11">
      <c r="A80" s="6" t="s">
        <v>83</v>
      </c>
      <c r="B80" s="8" t="n"/>
      <c r="C80" s="8" t="n"/>
      <c r="D80" s="8" t="n"/>
      <c r="E80" s="10">
        <f>IF(OR(sunday!B80 = "light",sunday!B80 = "excused", sunday!B80 = "sch chg", sunday!B80 = "annual", sunday!B80 = "sick", sunday!C80 &gt;= 10 - reference!C5), 0, IF(sunday!B80 = "no call", 10, IF(sunday!C80 = 0, 0, MAX(10 - sunday!C80, 0))))</f>
        <v/>
      </c>
      <c r="F80" s="10">
        <f>IF(OR(sunday!B80 = "light",sunday!B80 = "excused", sunday!B80 = "sch chg", sunday!B80 = "annual", sunday!B80 = "sick", sunday!C80 &gt;= 12 - reference!C5), 0, IF(sunday!B80 = "no call", 12, IF(sunday!C80 = 0, 0, MAX(12 - sunday!C80, 0))))</f>
        <v/>
      </c>
    </row>
    <row r="81" spans="1:11">
      <c r="A81" s="6" t="s">
        <v>84</v>
      </c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85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/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/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/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9" spans="1:11">
      <c r="D99" s="5" t="s">
        <v>86</v>
      </c>
      <c r="E99" s="10">
        <f>SUM(sunday!E73:sunday!E97)</f>
        <v/>
      </c>
      <c r="F99" s="10">
        <f>SUM(sunday!F73:sunday!F97)</f>
        <v/>
      </c>
    </row>
    <row r="101" spans="1:11">
      <c r="A101" s="4" t="s">
        <v>87</v>
      </c>
    </row>
    <row r="102" spans="1:11">
      <c r="E102" s="5" t="s">
        <v>71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72</v>
      </c>
      <c r="F103" s="5" t="s">
        <v>88</v>
      </c>
    </row>
    <row r="104" spans="1:11">
      <c r="A104" s="6" t="s">
        <v>89</v>
      </c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11.5 - reference!C5), 0, IF(sunday!B104 = "no call", 11.5, IF(sunday!C104 = 0, 0, MAX(11.5 - sunday!C104, 0))))</f>
        <v/>
      </c>
    </row>
    <row r="105" spans="1:11">
      <c r="A105" s="6" t="s">
        <v>90</v>
      </c>
      <c r="B105" s="7" t="s"/>
      <c r="C105" s="8" t="n">
        <v>10.75</v>
      </c>
      <c r="D105" s="8" t="n">
        <v>0</v>
      </c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11.5 - reference!C5), 0, IF(sunday!B105 = "no call", 11.5, IF(sunday!C105 = 0, 0, MAX(11.5 - sunday!C105, 0))))</f>
        <v/>
      </c>
    </row>
    <row r="106" spans="1:11">
      <c r="A106" s="6" t="s">
        <v>91</v>
      </c>
      <c r="B106" s="7" t="s"/>
      <c r="C106" s="8" t="n">
        <v>6.5</v>
      </c>
      <c r="D106" s="8" t="n">
        <v>0</v>
      </c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11.5 - reference!C5), 0, IF(sunday!B106 = "no call", 11.5, IF(sunday!C106 = 0, 0, MAX(11.5 - sunday!C106, 0))))</f>
        <v/>
      </c>
    </row>
    <row r="107" spans="1:11">
      <c r="A107" s="6" t="s">
        <v>92</v>
      </c>
      <c r="B107" s="7" t="s"/>
      <c r="C107" s="8" t="n">
        <v>10.75</v>
      </c>
      <c r="D107" s="8" t="n">
        <v>0</v>
      </c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11.5 - reference!C5), 0, IF(sunday!B107 = "no call", 11.5, IF(sunday!C107 = 0, 0, MAX(11.5 - sunday!C107, 0))))</f>
        <v/>
      </c>
    </row>
    <row r="108" spans="1:11">
      <c r="A108" s="6" t="s">
        <v>93</v>
      </c>
      <c r="B108" s="7" t="s"/>
      <c r="C108" s="8" t="n">
        <v>5.65</v>
      </c>
      <c r="D108" s="8" t="n">
        <v>0</v>
      </c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11.5 - reference!C5), 0, IF(sunday!B108 = "no call", 11.5, IF(sunday!C108 = 0, 0, MAX(11.5 - sunday!C108, 0))))</f>
        <v/>
      </c>
    </row>
    <row r="109" spans="1:11">
      <c r="A109" s="6" t="s">
        <v>94</v>
      </c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11.5 - reference!C5), 0, IF(sunday!B109 = "no call", 11.5, IF(sunday!C109 = 0, 0, MAX(11.5 - sunday!C109, 0))))</f>
        <v/>
      </c>
    </row>
    <row r="110" spans="1:11">
      <c r="A110" s="6" t="s">
        <v>95</v>
      </c>
      <c r="B110" s="7" t="s"/>
      <c r="C110" s="8" t="n">
        <v>10.72</v>
      </c>
      <c r="D110" s="8" t="n">
        <v>0</v>
      </c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11.5 - reference!C5), 0, IF(sunday!B110 = "no call", 11.5, IF(sunday!C110 = 0, 0, MAX(11.5 - sunday!C110, 0))))</f>
        <v/>
      </c>
    </row>
    <row r="111" spans="1:11">
      <c r="A111" s="6" t="s">
        <v>96</v>
      </c>
      <c r="B111" s="7" t="s"/>
      <c r="C111" s="8" t="n">
        <v>11.15</v>
      </c>
      <c r="D111" s="8" t="n">
        <v>0</v>
      </c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11.5 - reference!C5), 0, IF(sunday!B111 = "no call", 11.5, IF(sunday!C111 = 0, 0, MAX(11.5 - sunday!C111, 0))))</f>
        <v/>
      </c>
    </row>
    <row r="112" spans="1:11">
      <c r="A112" s="6" t="s">
        <v>97</v>
      </c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98</v>
      </c>
      <c r="B113" s="7" t="s"/>
      <c r="C113" s="8" t="n">
        <v>11.5</v>
      </c>
      <c r="D113" s="8" t="n">
        <v>0</v>
      </c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30" spans="1:11">
      <c r="D130" s="5" t="s">
        <v>99</v>
      </c>
      <c r="E130" s="10">
        <f>SUM(sunday!E104:sunday!E128)</f>
        <v/>
      </c>
      <c r="F130" s="10">
        <f>SUM(sunday!F104:sunday!F128)</f>
        <v/>
      </c>
    </row>
    <row r="132" spans="1:11">
      <c r="D132" s="5" t="s">
        <v>100</v>
      </c>
      <c r="E132" s="10">
        <f>SUM(sunday!E99 + sunday!E130)</f>
        <v/>
      </c>
      <c r="F132" s="10">
        <f>SUM(sunday!F99 + sunday!F130)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13.15</v>
      </c>
      <c r="D8" s="8" t="n">
        <v>20.94</v>
      </c>
      <c r="E8" s="8" t="n">
        <v>8.529999999999999</v>
      </c>
      <c r="F8" s="8" t="n">
        <v>20.94</v>
      </c>
      <c r="G8" s="9" t="n">
        <v>2726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21</v>
      </c>
      <c r="B9" s="7" t="s"/>
      <c r="C9" s="8" t="n">
        <v>12.08</v>
      </c>
      <c r="D9" s="8" t="n">
        <v>20.45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22</v>
      </c>
      <c r="B10" s="7" t="s"/>
      <c r="C10" s="8" t="n">
        <v>13.27</v>
      </c>
      <c r="D10" s="8" t="n">
        <v>21.68</v>
      </c>
      <c r="E10" s="8" t="n">
        <v>21.77</v>
      </c>
      <c r="F10" s="8" t="n">
        <v>21.77</v>
      </c>
      <c r="G10" s="9" t="n">
        <v>2711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7" t="s"/>
      <c r="C13" s="8" t="n">
        <v>11.79</v>
      </c>
      <c r="D13" s="8" t="n">
        <v>0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7" t="s"/>
      <c r="C14" s="8" t="n">
        <v>12.8</v>
      </c>
      <c r="D14" s="8" t="n">
        <v>20.98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7" t="s"/>
      <c r="C15" s="8" t="n">
        <v>12.16</v>
      </c>
      <c r="D15" s="8" t="n">
        <v>20.55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7" t="s"/>
      <c r="C16" s="8" t="n">
        <v>12.32</v>
      </c>
      <c r="D16" s="8" t="n">
        <v>20.63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31</v>
      </c>
      <c r="B18" s="7" t="s"/>
      <c r="C18" s="8" t="n">
        <v>11.36</v>
      </c>
      <c r="D18" s="8" t="n">
        <v>20.21</v>
      </c>
      <c r="E18" s="8" t="s"/>
      <c r="F18" s="8" t="s"/>
      <c r="G18" s="9" t="s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33</v>
      </c>
      <c r="B20" s="7" t="s"/>
      <c r="C20" s="8" t="n">
        <v>8.300000000000001</v>
      </c>
      <c r="D20" s="8" t="n">
        <v>16.76</v>
      </c>
      <c r="E20" s="8" t="s"/>
      <c r="F20" s="8" t="s"/>
      <c r="G20" s="9" t="s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34</v>
      </c>
      <c r="B21" s="7" t="s"/>
      <c r="C21" s="8" t="n">
        <v>12.75</v>
      </c>
      <c r="D21" s="8" t="n">
        <v>19.96</v>
      </c>
      <c r="E21" s="8" t="n">
        <v>13.5</v>
      </c>
      <c r="F21" s="8" t="n">
        <v>16</v>
      </c>
      <c r="G21" s="9" t="n">
        <v>2702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37</v>
      </c>
      <c r="B24" s="7" t="s"/>
      <c r="C24" s="8" t="n">
        <v>11.55</v>
      </c>
      <c r="D24" s="8" t="n">
        <v>20.33</v>
      </c>
      <c r="E24" s="8" t="s"/>
      <c r="F24" s="8" t="s"/>
      <c r="G24" s="9" t="s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38</v>
      </c>
      <c r="B25" s="7" t="s"/>
      <c r="C25" s="8" t="n">
        <v>9.52</v>
      </c>
      <c r="D25" s="8" t="n">
        <v>18.44</v>
      </c>
      <c r="E25" s="8" t="s"/>
      <c r="F25" s="8" t="s"/>
      <c r="G25" s="9" t="s"/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40</v>
      </c>
      <c r="I34" s="10">
        <f>SUM(monday!I8:monday!I32)</f>
        <v/>
      </c>
    </row>
    <row r="36" spans="1:11">
      <c r="J36" s="5" t="s">
        <v>41</v>
      </c>
      <c r="K36" s="10">
        <f>SUM(monday!K8:monday!K32)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8" t="n"/>
      <c r="C40" s="8" t="n"/>
      <c r="D40" s="8" t="n"/>
      <c r="E40" s="8" t="n"/>
      <c r="F40" s="8" t="n"/>
      <c r="G40" s="9" t="n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44</v>
      </c>
      <c r="B41" s="8" t="n"/>
      <c r="C41" s="8" t="n"/>
      <c r="D41" s="8" t="n"/>
      <c r="E41" s="8" t="n"/>
      <c r="F41" s="8" t="n"/>
      <c r="G41" s="9" t="n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45</v>
      </c>
      <c r="B42" s="7" t="s"/>
      <c r="C42" s="8" t="n">
        <v>9.380000000000001</v>
      </c>
      <c r="D42" s="8" t="n">
        <v>17.32</v>
      </c>
      <c r="E42" s="8" t="s"/>
      <c r="F42" s="8" t="s"/>
      <c r="G42" s="9" t="s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46</v>
      </c>
      <c r="B43" s="7" t="s"/>
      <c r="C43" s="8" t="n">
        <v>9.65</v>
      </c>
      <c r="D43" s="8" t="n">
        <v>18.12</v>
      </c>
      <c r="E43" s="8" t="n">
        <v>8.51</v>
      </c>
      <c r="F43" s="8" t="n">
        <v>18.16</v>
      </c>
      <c r="G43" s="9" t="n">
        <v>3257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47</v>
      </c>
      <c r="B44" s="7" t="s">
        <v>20</v>
      </c>
      <c r="C44" s="8" t="n">
        <v>9.34</v>
      </c>
      <c r="D44" s="8" t="n">
        <v>17.81</v>
      </c>
      <c r="E44" s="8" t="s"/>
      <c r="F44" s="8" t="s"/>
      <c r="G44" s="9" t="s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48</v>
      </c>
      <c r="B45" s="7" t="s"/>
      <c r="C45" s="8" t="n">
        <v>11.12</v>
      </c>
      <c r="D45" s="8" t="n">
        <v>19.43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49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50</v>
      </c>
      <c r="B47" s="7" t="s"/>
      <c r="C47" s="8" t="n">
        <v>11.61</v>
      </c>
      <c r="D47" s="8" t="n">
        <v>19.95</v>
      </c>
      <c r="E47" s="7" t="s">
        <v>30</v>
      </c>
      <c r="F47" s="7" t="s">
        <v>30</v>
      </c>
      <c r="G47" s="7" t="s">
        <v>30</v>
      </c>
      <c r="H47" s="8">
        <f>SUM(monday!H49:monday!H48)</f>
        <v/>
      </c>
      <c r="I47" s="10">
        <f>IF(monday!B47 ="ns day", monday!C47, MAX(monday!C47 - 8, 0))</f>
        <v/>
      </c>
      <c r="J47" s="10">
        <f>monday!H47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E48" s="8" t="n">
        <v>19</v>
      </c>
      <c r="F48" s="8" t="n">
        <v>19.95</v>
      </c>
      <c r="G48" s="9" t="n">
        <v>3211</v>
      </c>
      <c r="H48" s="8">
        <f>SUM(monday!F48 - monday!E48)</f>
        <v/>
      </c>
    </row>
    <row r="49" spans="1:11">
      <c r="E49" s="8" t="n">
        <v>20.11</v>
      </c>
      <c r="F49" s="8" t="n">
        <v>20.11</v>
      </c>
      <c r="G49" s="9" t="n">
        <v>2707</v>
      </c>
      <c r="H49" s="8">
        <f>SUM(monday!F49 - monday!E49)</f>
        <v/>
      </c>
    </row>
    <row r="50" spans="1:11">
      <c r="A50" s="6" t="s">
        <v>51</v>
      </c>
      <c r="B50" s="7" t="s"/>
      <c r="C50" s="8" t="n">
        <v>9.609999999999999</v>
      </c>
      <c r="D50" s="8" t="n">
        <v>18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52</v>
      </c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53</v>
      </c>
      <c r="B52" s="7" t="s">
        <v>20</v>
      </c>
      <c r="C52" s="8" t="n">
        <v>11.5</v>
      </c>
      <c r="D52" s="8" t="n">
        <v>19.36</v>
      </c>
      <c r="E52" s="8" t="n">
        <v>8</v>
      </c>
      <c r="F52" s="8" t="n">
        <v>19.5</v>
      </c>
      <c r="G52" s="9" t="n">
        <v>3219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54</v>
      </c>
      <c r="B53" s="7" t="s"/>
      <c r="C53" s="8" t="n">
        <v>11.94</v>
      </c>
      <c r="D53" s="8" t="n">
        <v>20.22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55</v>
      </c>
      <c r="B54" s="7" t="s"/>
      <c r="C54" s="8" t="n">
        <v>11.09</v>
      </c>
      <c r="D54" s="8" t="n">
        <v>19.32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56</v>
      </c>
      <c r="B55" s="7" t="s"/>
      <c r="C55" s="8" t="n">
        <v>11.35</v>
      </c>
      <c r="D55" s="8" t="n">
        <v>19.48</v>
      </c>
      <c r="E55" s="8" t="n">
        <v>15</v>
      </c>
      <c r="F55" s="8" t="n">
        <v>16.25</v>
      </c>
      <c r="G55" s="9" t="n">
        <v>3259</v>
      </c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57</v>
      </c>
      <c r="B56" s="7" t="s"/>
      <c r="C56" s="8" t="n">
        <v>8.359999999999999</v>
      </c>
      <c r="D56" s="8" t="n">
        <v>17.21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58</v>
      </c>
      <c r="B57" s="7" t="s"/>
      <c r="C57" s="8" t="n">
        <v>7.36</v>
      </c>
      <c r="D57" s="8" t="n">
        <v>15.82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59</v>
      </c>
      <c r="B58" s="7" t="s"/>
      <c r="C58" s="8" t="n">
        <v>9.07</v>
      </c>
      <c r="D58" s="8" t="n">
        <v>17.43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60</v>
      </c>
      <c r="B59" s="7" t="s">
        <v>20</v>
      </c>
      <c r="C59" s="8" t="n">
        <v>11.35</v>
      </c>
      <c r="D59" s="8" t="n">
        <v>19.63</v>
      </c>
      <c r="E59" s="7" t="s">
        <v>30</v>
      </c>
      <c r="F59" s="7" t="s">
        <v>30</v>
      </c>
      <c r="G59" s="7" t="s">
        <v>30</v>
      </c>
      <c r="H59" s="8">
        <f>SUM(monday!H61:monday!H60)</f>
        <v/>
      </c>
      <c r="I59" s="10">
        <f>IF(monday!B59 ="ns day", monday!C59, MAX(monday!C59 - 8, 0))</f>
        <v/>
      </c>
      <c r="J59" s="10">
        <f>monday!H59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E60" s="8" t="n">
        <v>18.91</v>
      </c>
      <c r="F60" s="8" t="n">
        <v>19.63</v>
      </c>
      <c r="G60" s="9" t="n">
        <v>2724</v>
      </c>
      <c r="H60" s="8">
        <f>SUM(monday!F60 - monday!E60)</f>
        <v/>
      </c>
    </row>
    <row r="61" spans="1:11">
      <c r="E61" s="8" t="n">
        <v>19.86</v>
      </c>
      <c r="F61" s="8" t="n">
        <v>19.86</v>
      </c>
      <c r="G61" s="9" t="n">
        <v>2724</v>
      </c>
      <c r="H61" s="8">
        <f>SUM(monday!F61 - monday!E61)</f>
        <v/>
      </c>
    </row>
    <row r="62" spans="1:11">
      <c r="A62" s="6" t="s">
        <v>61</v>
      </c>
      <c r="B62" s="7" t="s"/>
      <c r="C62" s="8" t="n">
        <v>10.39</v>
      </c>
      <c r="D62" s="8" t="n">
        <v>19.37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62</v>
      </c>
      <c r="B63" s="7" t="s"/>
      <c r="C63" s="8" t="n">
        <v>12.19</v>
      </c>
      <c r="D63" s="8" t="n">
        <v>20.13</v>
      </c>
      <c r="E63" s="8" t="n">
        <v>18.5</v>
      </c>
      <c r="F63" s="8" t="n">
        <v>20.13</v>
      </c>
      <c r="G63" s="9" t="n">
        <v>2719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63</v>
      </c>
      <c r="B64" s="7" t="s"/>
      <c r="C64" s="8" t="n">
        <v>9.56</v>
      </c>
      <c r="D64" s="8" t="n">
        <v>18.54</v>
      </c>
      <c r="E64" s="8" t="s"/>
      <c r="F64" s="8" t="s"/>
      <c r="G64" s="9" t="s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64</v>
      </c>
      <c r="B65" s="7" t="s"/>
      <c r="C65" s="8" t="n">
        <v>8.65</v>
      </c>
      <c r="D65" s="8" t="n">
        <v>17.95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65</v>
      </c>
      <c r="B66" s="7" t="s"/>
      <c r="C66" s="8" t="n">
        <v>10.02</v>
      </c>
      <c r="D66" s="8" t="n">
        <v>18.51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66</v>
      </c>
      <c r="B67" s="7" t="s"/>
      <c r="C67" s="8" t="n">
        <v>8.300000000000001</v>
      </c>
      <c r="D67" s="8" t="n">
        <v>17.29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67</v>
      </c>
      <c r="B68" s="7" t="s"/>
      <c r="C68" s="8" t="n">
        <v>10.62</v>
      </c>
      <c r="D68" s="8" t="n">
        <v>19.5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70" spans="1:11">
      <c r="J70" s="5" t="s">
        <v>68</v>
      </c>
      <c r="K70" s="10">
        <f>SUM(monday!K40:monday!K68)</f>
        <v/>
      </c>
    </row>
    <row r="72" spans="1:11">
      <c r="J72" s="5" t="s">
        <v>69</v>
      </c>
      <c r="K72" s="10">
        <f>SUM(monday!K70 + monday!K36)</f>
        <v/>
      </c>
    </row>
    <row r="74" spans="1:11">
      <c r="A74" s="4" t="s">
        <v>70</v>
      </c>
    </row>
    <row r="75" spans="1:11">
      <c r="E75" s="5" t="s">
        <v>71</v>
      </c>
    </row>
    <row r="76" spans="1:11">
      <c r="A76" s="5" t="s">
        <v>8</v>
      </c>
      <c r="B76" s="5" t="s">
        <v>9</v>
      </c>
      <c r="C76" s="5" t="s">
        <v>10</v>
      </c>
      <c r="D76" s="5" t="s">
        <v>11</v>
      </c>
      <c r="E76" s="5" t="s">
        <v>72</v>
      </c>
      <c r="F76" s="5" t="s">
        <v>73</v>
      </c>
    </row>
    <row r="77" spans="1:11">
      <c r="A77" s="6" t="s">
        <v>74</v>
      </c>
      <c r="B77" s="7" t="s"/>
      <c r="C77" s="8" t="n">
        <v>11.48</v>
      </c>
      <c r="D77" s="8" t="n">
        <v>20.02</v>
      </c>
      <c r="E77" s="10">
        <f>IF(OR(monday!B77 = "light",monday!B77 = "excused", monday!B77 = "sch chg", monday!B77 = "annual", monday!B77 = "sick", monday!C77 &gt;= 10 - reference!C5), 0, IF(monday!B77 = "no call", 10, IF(monday!C77 = 0, 0, MAX(10 - monday!C77, 0))))</f>
        <v/>
      </c>
      <c r="F77" s="10">
        <f>IF(OR(monday!B77 = "light",monday!B77 = "excused", monday!B77 = "sch chg", monday!B77 = "annual", monday!B77 = "sick", monday!C77 &gt;= 12 - reference!C5), 0, IF(monday!B77 = "no call", 12, IF(monday!C77 = 0, 0, MAX(12 - monday!C77, 0))))</f>
        <v/>
      </c>
    </row>
    <row r="78" spans="1:11">
      <c r="A78" s="6" t="s">
        <v>76</v>
      </c>
      <c r="B78" s="7" t="s"/>
      <c r="C78" s="8" t="n">
        <v>11.11</v>
      </c>
      <c r="D78" s="8" t="n">
        <v>18.6</v>
      </c>
      <c r="E78" s="10">
        <f>IF(OR(monday!B78 = "light",monday!B78 = "excused", monday!B78 = "sch chg", monday!B78 = "annual", monday!B78 = "sick", monday!C78 &gt;= 10 - reference!C5), 0, IF(monday!B78 = "no call", 10, IF(monday!C78 = 0, 0, MAX(10 - monday!C78, 0))))</f>
        <v/>
      </c>
      <c r="F78" s="10">
        <f>IF(OR(monday!B78 = "light",monday!B78 = "excused", monday!B78 = "sch chg", monday!B78 = "annual", monday!B78 = "sick", monday!C78 &gt;= 12 - reference!C5), 0, IF(monday!B78 = "no call", 12, IF(monday!C78 = 0, 0, MAX(12 - monday!C78, 0))))</f>
        <v/>
      </c>
    </row>
    <row r="79" spans="1:11">
      <c r="A79" s="6" t="s">
        <v>77</v>
      </c>
      <c r="B79" s="8" t="n"/>
      <c r="C79" s="8" t="n"/>
      <c r="D79" s="8" t="n"/>
      <c r="E79" s="10">
        <f>IF(OR(monday!B79 = "light",monday!B79 = "excused", monday!B79 = "sch chg", monday!B79 = "annual", monday!B79 = "sick", monday!C79 &gt;= 10 - reference!C5), 0, IF(monday!B79 = "no call", 10, IF(monday!C79 = 0, 0, MAX(10 - monday!C79, 0))))</f>
        <v/>
      </c>
      <c r="F79" s="10">
        <f>IF(OR(monday!B79 = "light",monday!B79 = "excused", monday!B79 = "sch chg", monday!B79 = "annual", monday!B79 = "sick", monday!C79 &gt;= 12 - reference!C5), 0, IF(monday!B79 = "no call", 12, IF(monday!C79 = 0, 0, MAX(12 - monday!C79, 0))))</f>
        <v/>
      </c>
    </row>
    <row r="80" spans="1:11">
      <c r="A80" s="6" t="s">
        <v>78</v>
      </c>
      <c r="B80" s="7" t="s"/>
      <c r="C80" s="8" t="n">
        <v>13.76</v>
      </c>
      <c r="D80" s="8" t="n">
        <v>20.86</v>
      </c>
      <c r="E80" s="10">
        <f>IF(OR(monday!B80 = "light",monday!B80 = "excused", monday!B80 = "sch chg", monday!B80 = "annual", monday!B80 = "sick", monday!C80 &gt;= 10 - reference!C5), 0, IF(monday!B80 = "no call", 10, IF(monday!C80 = 0, 0, MAX(10 - monday!C80, 0))))</f>
        <v/>
      </c>
      <c r="F80" s="10">
        <f>IF(OR(monday!B80 = "light",monday!B80 = "excused", monday!B80 = "sch chg", monday!B80 = "annual", monday!B80 = "sick", monday!C80 &gt;= 12 - reference!C5), 0, IF(monday!B80 = "no call", 12, IF(monday!C80 = 0, 0, MAX(12 - monday!C80, 0))))</f>
        <v/>
      </c>
    </row>
    <row r="81" spans="1:11">
      <c r="A81" s="6" t="s">
        <v>79</v>
      </c>
      <c r="B81" s="7" t="s"/>
      <c r="C81" s="8" t="n">
        <v>12</v>
      </c>
      <c r="D81" s="8" t="n">
        <v>19.44</v>
      </c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80</v>
      </c>
      <c r="B82" s="7" t="s"/>
      <c r="C82" s="8" t="n">
        <v>13.2</v>
      </c>
      <c r="D82" s="8" t="n">
        <v>20.63</v>
      </c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81</v>
      </c>
      <c r="B83" s="7" t="s"/>
      <c r="C83" s="8" t="n">
        <v>12.95</v>
      </c>
      <c r="D83" s="8" t="n">
        <v>21.28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83</v>
      </c>
      <c r="B84" s="7" t="s"/>
      <c r="C84" s="8" t="n">
        <v>12.58</v>
      </c>
      <c r="D84" s="8" t="n">
        <v>18.87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84</v>
      </c>
      <c r="B85" s="7" t="s"/>
      <c r="C85" s="8" t="n">
        <v>12.64</v>
      </c>
      <c r="D85" s="8" t="n">
        <v>20.49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85</v>
      </c>
      <c r="B86" s="7" t="s"/>
      <c r="C86" s="8" t="n">
        <v>12.62</v>
      </c>
      <c r="D86" s="8" t="n">
        <v>19.91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/>
      <c r="B87" s="8" t="n"/>
      <c r="C87" s="8" t="n"/>
      <c r="D87" s="8" t="n"/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/>
      <c r="B88" s="8" t="n"/>
      <c r="C88" s="8" t="n"/>
      <c r="D88" s="8" t="n"/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/>
      <c r="B89" s="8" t="n"/>
      <c r="C89" s="8" t="n"/>
      <c r="D89" s="8" t="n"/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/>
      <c r="B90" s="8" t="n"/>
      <c r="C90" s="8" t="n"/>
      <c r="D90" s="8" t="n"/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/>
      <c r="B91" s="8" t="n"/>
      <c r="C91" s="8" t="n"/>
      <c r="D91" s="8" t="n"/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/>
      <c r="B92" s="8" t="n"/>
      <c r="C92" s="8" t="n"/>
      <c r="D92" s="8" t="n"/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/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8" t="n"/>
      <c r="C94" s="8" t="n"/>
      <c r="D94" s="8" t="n"/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8" t="n"/>
      <c r="C95" s="8" t="n"/>
      <c r="D95" s="8" t="n"/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3" spans="1:11">
      <c r="D103" s="5" t="s">
        <v>86</v>
      </c>
      <c r="E103" s="10">
        <f>SUM(monday!E77:monday!E101)</f>
        <v/>
      </c>
      <c r="F103" s="10">
        <f>SUM(monday!F77:monday!F101)</f>
        <v/>
      </c>
    </row>
    <row r="105" spans="1:11">
      <c r="A105" s="4" t="s">
        <v>87</v>
      </c>
    </row>
    <row r="106" spans="1:11">
      <c r="E106" s="5" t="s">
        <v>71</v>
      </c>
    </row>
    <row r="107" spans="1:11">
      <c r="A107" s="5" t="s">
        <v>8</v>
      </c>
      <c r="B107" s="5" t="s">
        <v>9</v>
      </c>
      <c r="C107" s="5" t="s">
        <v>10</v>
      </c>
      <c r="D107" s="5" t="s">
        <v>11</v>
      </c>
      <c r="E107" s="5" t="s">
        <v>72</v>
      </c>
      <c r="F107" s="5" t="s">
        <v>88</v>
      </c>
    </row>
    <row r="108" spans="1:11">
      <c r="A108" s="6" t="s">
        <v>89</v>
      </c>
      <c r="B108" s="7" t="s"/>
      <c r="C108" s="8" t="n">
        <v>9.24</v>
      </c>
      <c r="D108" s="8" t="n">
        <v>17.63</v>
      </c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11.5 - reference!C5), 0, IF(monday!B108 = "no call", 11.5, IF(monday!C108 = 0, 0, MAX(11.5 - monday!C108, 0))))</f>
        <v/>
      </c>
    </row>
    <row r="109" spans="1:11">
      <c r="A109" s="6" t="s">
        <v>90</v>
      </c>
      <c r="B109" s="7" t="s"/>
      <c r="C109" s="8" t="n">
        <v>12.63</v>
      </c>
      <c r="D109" s="8" t="n">
        <v>20.5</v>
      </c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11.5 - reference!C5), 0, IF(monday!B109 = "no call", 11.5, IF(monday!C109 = 0, 0, MAX(11.5 - monday!C109, 0))))</f>
        <v/>
      </c>
    </row>
    <row r="110" spans="1:11">
      <c r="A110" s="6" t="s">
        <v>91</v>
      </c>
      <c r="B110" s="7" t="s"/>
      <c r="C110" s="8" t="n">
        <v>12.83</v>
      </c>
      <c r="D110" s="8" t="n">
        <v>21</v>
      </c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11.5 - reference!C5), 0, IF(monday!B110 = "no call", 11.5, IF(monday!C110 = 0, 0, MAX(11.5 - monday!C110, 0))))</f>
        <v/>
      </c>
    </row>
    <row r="111" spans="1:11">
      <c r="A111" s="6" t="s">
        <v>92</v>
      </c>
      <c r="B111" s="7" t="s"/>
      <c r="C111" s="8" t="n">
        <v>12.94</v>
      </c>
      <c r="D111" s="8" t="n">
        <v>20.53</v>
      </c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11.5 - reference!C5), 0, IF(monday!B111 = "no call", 11.5, IF(monday!C111 = 0, 0, MAX(11.5 - monday!C111, 0))))</f>
        <v/>
      </c>
    </row>
    <row r="112" spans="1:11">
      <c r="A112" s="6" t="s">
        <v>93</v>
      </c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94</v>
      </c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95</v>
      </c>
      <c r="B114" s="7" t="s"/>
      <c r="C114" s="8" t="n">
        <v>12.92</v>
      </c>
      <c r="D114" s="8" t="n">
        <v>0</v>
      </c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96</v>
      </c>
      <c r="B115" s="7" t="s"/>
      <c r="C115" s="8" t="n">
        <v>9.16</v>
      </c>
      <c r="D115" s="8" t="n">
        <v>0</v>
      </c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98</v>
      </c>
      <c r="B117" s="7" t="s"/>
      <c r="C117" s="8" t="n">
        <v>12.62</v>
      </c>
      <c r="D117" s="8" t="n">
        <v>9.699999999999999</v>
      </c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4" spans="1:11">
      <c r="D134" s="5" t="s">
        <v>99</v>
      </c>
      <c r="E134" s="10">
        <f>SUM(monday!E108:monday!E132)</f>
        <v/>
      </c>
      <c r="F134" s="10">
        <f>SUM(monday!F108:monday!F132)</f>
        <v/>
      </c>
    </row>
    <row r="136" spans="1:11">
      <c r="D136" s="5" t="s">
        <v>100</v>
      </c>
      <c r="E136" s="10">
        <f>SUM(monday!E103 + monday!E134)</f>
        <v/>
      </c>
      <c r="F136" s="10">
        <f>SUM(monday!F103 + monday!F134)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3" man="1" max="16383" min="0"/>
    <brk id="104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10.08</v>
      </c>
      <c r="D8" s="8" t="n">
        <v>18.57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21</v>
      </c>
      <c r="B9" s="7" t="s"/>
      <c r="C9" s="8" t="n">
        <v>10.91</v>
      </c>
      <c r="D9" s="8" t="n">
        <v>19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22</v>
      </c>
      <c r="B10" s="7" t="s">
        <v>20</v>
      </c>
      <c r="C10" s="8" t="n">
        <v>8.67</v>
      </c>
      <c r="D10" s="8" t="n">
        <v>17.08</v>
      </c>
      <c r="E10" s="8" t="n">
        <v>17.17</v>
      </c>
      <c r="F10" s="8" t="n">
        <v>17.17</v>
      </c>
      <c r="G10" s="9" t="n">
        <v>2711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23</v>
      </c>
      <c r="B11" s="7" t="s"/>
      <c r="C11" s="8" t="n">
        <v>9.359999999999999</v>
      </c>
      <c r="D11" s="8" t="n">
        <v>17.79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7" t="s"/>
      <c r="C12" s="8" t="n">
        <v>8.9</v>
      </c>
      <c r="D12" s="8" t="n">
        <v>17.87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7" t="s"/>
      <c r="C13" s="8" t="n">
        <v>11.2</v>
      </c>
      <c r="D13" s="8" t="n">
        <v>0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7" t="s"/>
      <c r="C14" s="8" t="n">
        <v>11.03</v>
      </c>
      <c r="D14" s="8" t="n">
        <v>19.49</v>
      </c>
      <c r="E14" s="8" t="s"/>
      <c r="F14" s="8" t="s"/>
      <c r="G14" s="9" t="s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7" t="s"/>
      <c r="C15" s="8" t="n">
        <v>9.25</v>
      </c>
      <c r="D15" s="8" t="n">
        <v>17.7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7" t="s"/>
      <c r="C16" s="8" t="n">
        <v>10.85</v>
      </c>
      <c r="D16" s="8" t="n">
        <v>19.13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31</v>
      </c>
      <c r="B18" s="7" t="s"/>
      <c r="C18" s="8" t="n">
        <v>10.46</v>
      </c>
      <c r="D18" s="8" t="n">
        <v>19.34</v>
      </c>
      <c r="E18" s="8" t="s"/>
      <c r="F18" s="8" t="s"/>
      <c r="G18" s="9" t="s"/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34</v>
      </c>
      <c r="B21" s="7" t="s"/>
      <c r="C21" s="8" t="n">
        <v>11.8</v>
      </c>
      <c r="D21" s="8" t="n">
        <v>19.02</v>
      </c>
      <c r="E21" s="8" t="n">
        <v>13.25</v>
      </c>
      <c r="F21" s="8" t="n">
        <v>15.45</v>
      </c>
      <c r="G21" s="9" t="n">
        <v>3218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37</v>
      </c>
      <c r="B24" s="7" t="s">
        <v>20</v>
      </c>
      <c r="C24" s="8" t="n">
        <v>10.38</v>
      </c>
      <c r="D24" s="8" t="n">
        <v>19.18</v>
      </c>
      <c r="E24" s="8" t="s"/>
      <c r="F24" s="8" t="s"/>
      <c r="G24" s="9" t="s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38</v>
      </c>
      <c r="B25" s="7" t="s"/>
      <c r="C25" s="8" t="n">
        <v>9.039999999999999</v>
      </c>
      <c r="D25" s="8" t="n">
        <v>18</v>
      </c>
      <c r="E25" s="8" t="s"/>
      <c r="F25" s="8" t="s"/>
      <c r="G25" s="9" t="s"/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40</v>
      </c>
      <c r="I34" s="10">
        <f>SUM(tuesday!I8:tuesday!I32)</f>
        <v/>
      </c>
    </row>
    <row r="36" spans="1:11">
      <c r="J36" s="5" t="s">
        <v>41</v>
      </c>
      <c r="K36" s="10">
        <f>SUM(tuesday!K8:tuesday!K32)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7" t="s"/>
      <c r="C40" s="8" t="n">
        <v>10.25</v>
      </c>
      <c r="D40" s="8" t="n">
        <v>19.12</v>
      </c>
      <c r="E40" s="8" t="s"/>
      <c r="F40" s="8" t="s"/>
      <c r="G40" s="9" t="s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44</v>
      </c>
      <c r="B41" s="8" t="n"/>
      <c r="C41" s="8" t="n"/>
      <c r="D41" s="8" t="n"/>
      <c r="E41" s="8" t="n"/>
      <c r="F41" s="8" t="n"/>
      <c r="G41" s="9" t="n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45</v>
      </c>
      <c r="B42" s="7" t="s"/>
      <c r="C42" s="8" t="n">
        <v>8.92</v>
      </c>
      <c r="D42" s="8" t="n">
        <v>16.86</v>
      </c>
      <c r="E42" s="8" t="n">
        <v>10.4</v>
      </c>
      <c r="F42" s="8" t="n">
        <v>11.5</v>
      </c>
      <c r="G42" s="9" t="n">
        <v>3658</v>
      </c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46</v>
      </c>
      <c r="B43" s="7" t="s"/>
      <c r="C43" s="8" t="n">
        <v>11.6</v>
      </c>
      <c r="D43" s="8" t="n">
        <v>19.97</v>
      </c>
      <c r="E43" s="8" t="n">
        <v>8.5</v>
      </c>
      <c r="F43" s="8" t="n">
        <v>20.1</v>
      </c>
      <c r="G43" s="9" t="n">
        <v>3257</v>
      </c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47</v>
      </c>
      <c r="B44" s="7" t="s"/>
      <c r="C44" s="8" t="n">
        <v>8</v>
      </c>
      <c r="D44" s="8" t="n">
        <v>16.43</v>
      </c>
      <c r="E44" s="8" t="s"/>
      <c r="F44" s="8" t="s"/>
      <c r="G44" s="9" t="s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48</v>
      </c>
      <c r="B45" s="7" t="s"/>
      <c r="C45" s="8" t="n">
        <v>10.64</v>
      </c>
      <c r="D45" s="8" t="n">
        <v>19.64</v>
      </c>
      <c r="E45" s="8" t="n">
        <v>15.5</v>
      </c>
      <c r="F45" s="8" t="n">
        <v>16.83</v>
      </c>
      <c r="G45" s="9" t="n">
        <v>3532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49</v>
      </c>
      <c r="B46" s="7" t="s"/>
      <c r="C46" s="8" t="n">
        <v>10.68</v>
      </c>
      <c r="D46" s="8" t="n">
        <v>18.69</v>
      </c>
      <c r="E46" s="8" t="s"/>
      <c r="F46" s="8" t="s"/>
      <c r="G46" s="9" t="s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50</v>
      </c>
      <c r="B47" s="7" t="s"/>
      <c r="C47" s="8" t="n">
        <v>11.32</v>
      </c>
      <c r="D47" s="8" t="n">
        <v>0</v>
      </c>
      <c r="E47" s="8" t="n">
        <v>19.32</v>
      </c>
      <c r="F47" s="8" t="n">
        <v>19.32</v>
      </c>
      <c r="G47" s="9" t="n">
        <v>2707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51</v>
      </c>
      <c r="B48" s="7" t="s"/>
      <c r="C48" s="8" t="n">
        <v>9.09</v>
      </c>
      <c r="D48" s="8" t="n">
        <v>17.52</v>
      </c>
      <c r="E48" s="8" t="s"/>
      <c r="F48" s="8" t="s"/>
      <c r="G48" s="9" t="s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52</v>
      </c>
      <c r="B49" s="7" t="s"/>
      <c r="C49" s="8" t="n">
        <v>9.08</v>
      </c>
      <c r="D49" s="8" t="n">
        <v>16.56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53</v>
      </c>
      <c r="B50" s="7" t="s"/>
      <c r="C50" s="8" t="n">
        <v>4.5</v>
      </c>
      <c r="D50" s="8" t="n">
        <v>12.48</v>
      </c>
      <c r="E50" s="8" t="n">
        <v>8</v>
      </c>
      <c r="F50" s="8" t="n">
        <v>12.5</v>
      </c>
      <c r="G50" s="9" t="n">
        <v>3219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54</v>
      </c>
      <c r="B51" s="7" t="s"/>
      <c r="C51" s="8" t="n">
        <v>11.7</v>
      </c>
      <c r="D51" s="8" t="n">
        <v>20.03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55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56</v>
      </c>
      <c r="B53" s="7" t="s"/>
      <c r="C53" s="8" t="n">
        <v>12.07</v>
      </c>
      <c r="D53" s="8" t="n">
        <v>20.24</v>
      </c>
      <c r="E53" s="7" t="s">
        <v>30</v>
      </c>
      <c r="F53" s="7" t="s">
        <v>30</v>
      </c>
      <c r="G53" s="7" t="s">
        <v>30</v>
      </c>
      <c r="H53" s="8">
        <f>SUM(tuesday!H56:tuesday!H54)</f>
        <v/>
      </c>
      <c r="I53" s="10">
        <f>IF(tuesday!B53 ="ns day", tuesday!C53, MAX(tuesday!C53 - 8, 0))</f>
        <v/>
      </c>
      <c r="J53" s="10">
        <f>tuesday!H53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E54" s="8" t="n">
        <v>11.12</v>
      </c>
      <c r="F54" s="8" t="n">
        <v>11.58</v>
      </c>
      <c r="G54" s="9" t="n">
        <v>0</v>
      </c>
      <c r="H54" s="8">
        <f>SUM(tuesday!F54 - tuesday!E54)</f>
        <v/>
      </c>
    </row>
    <row r="55" spans="1:11">
      <c r="E55" s="8" t="n">
        <v>11.63</v>
      </c>
      <c r="F55" s="8" t="n">
        <v>12.43</v>
      </c>
      <c r="G55" s="9" t="n">
        <v>3532</v>
      </c>
      <c r="H55" s="8">
        <f>SUM(tuesday!F55 - tuesday!E55)</f>
        <v/>
      </c>
    </row>
    <row r="56" spans="1:11">
      <c r="E56" s="8" t="n">
        <v>15.25</v>
      </c>
      <c r="F56" s="8" t="n">
        <v>17</v>
      </c>
      <c r="G56" s="9" t="n">
        <v>2726</v>
      </c>
      <c r="H56" s="8">
        <f>SUM(tuesday!F56 - tuesday!E56)</f>
        <v/>
      </c>
    </row>
    <row r="57" spans="1:11">
      <c r="A57" s="6" t="s">
        <v>57</v>
      </c>
      <c r="B57" s="7" t="s"/>
      <c r="C57" s="8" t="n">
        <v>8.24</v>
      </c>
      <c r="D57" s="8" t="n">
        <v>17.16</v>
      </c>
      <c r="E57" s="8" t="s"/>
      <c r="F57" s="8" t="s"/>
      <c r="G57" s="9" t="s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58</v>
      </c>
      <c r="B58" s="7" t="s"/>
      <c r="C58" s="8" t="n">
        <v>6.46</v>
      </c>
      <c r="D58" s="8" t="n">
        <v>14.96</v>
      </c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59</v>
      </c>
      <c r="B59" s="7" t="s"/>
      <c r="C59" s="8" t="n">
        <v>9.390000000000001</v>
      </c>
      <c r="D59" s="8" t="n">
        <v>17.11</v>
      </c>
      <c r="E59" s="8" t="n">
        <v>7.81</v>
      </c>
      <c r="F59" s="8" t="n">
        <v>8.199999999999999</v>
      </c>
      <c r="G59" s="9" t="n">
        <v>2712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60</v>
      </c>
      <c r="B60" s="7" t="s"/>
      <c r="C60" s="8" t="n">
        <v>10.03</v>
      </c>
      <c r="D60" s="8" t="n">
        <v>18.48</v>
      </c>
      <c r="E60" s="7" t="s">
        <v>30</v>
      </c>
      <c r="F60" s="7" t="s">
        <v>30</v>
      </c>
      <c r="G60" s="7" t="s">
        <v>30</v>
      </c>
      <c r="H60" s="8">
        <f>SUM(tuesday!H62:tuesday!H61)</f>
        <v/>
      </c>
      <c r="I60" s="10">
        <f>IF(tuesday!B60 ="ns day", tuesday!C60, MAX(tuesday!C60 - 8, 0))</f>
        <v/>
      </c>
      <c r="J60" s="10">
        <f>tuesday!H60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E61" s="8" t="n">
        <v>9.869999999999999</v>
      </c>
      <c r="F61" s="8" t="n">
        <v>10.32</v>
      </c>
      <c r="G61" s="9" t="n">
        <v>0</v>
      </c>
      <c r="H61" s="8">
        <f>SUM(tuesday!F61 - tuesday!E61)</f>
        <v/>
      </c>
    </row>
    <row r="62" spans="1:11">
      <c r="E62" s="8" t="n">
        <v>18.53</v>
      </c>
      <c r="F62" s="8" t="n">
        <v>18.53</v>
      </c>
      <c r="G62" s="9" t="n">
        <v>2724</v>
      </c>
      <c r="H62" s="8">
        <f>SUM(tuesday!F62 - tuesday!E62)</f>
        <v/>
      </c>
    </row>
    <row r="63" spans="1:11">
      <c r="A63" s="6" t="s">
        <v>61</v>
      </c>
      <c r="B63" s="7" t="s">
        <v>20</v>
      </c>
      <c r="C63" s="8" t="n">
        <v>9.130000000000001</v>
      </c>
      <c r="D63" s="8" t="n">
        <v>18.18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62</v>
      </c>
      <c r="B64" s="7" t="s"/>
      <c r="C64" s="8" t="n">
        <v>11.35</v>
      </c>
      <c r="D64" s="8" t="n">
        <v>19.3</v>
      </c>
      <c r="E64" s="8" t="n">
        <v>11.5</v>
      </c>
      <c r="F64" s="8" t="n">
        <v>13</v>
      </c>
      <c r="G64" s="9" t="n">
        <v>3219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63</v>
      </c>
      <c r="B65" s="7" t="s"/>
      <c r="C65" s="8" t="n">
        <v>3.24</v>
      </c>
      <c r="D65" s="8" t="n">
        <v>0</v>
      </c>
      <c r="E65" s="8" t="s"/>
      <c r="F65" s="8" t="s"/>
      <c r="G65" s="9" t="s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64</v>
      </c>
      <c r="B66" s="7" t="s"/>
      <c r="C66" s="8" t="n">
        <v>10.51</v>
      </c>
      <c r="D66" s="8" t="n">
        <v>18.62</v>
      </c>
      <c r="E66" s="7" t="s">
        <v>30</v>
      </c>
      <c r="F66" s="7" t="s">
        <v>30</v>
      </c>
      <c r="G66" s="7" t="s">
        <v>30</v>
      </c>
      <c r="H66" s="8">
        <f>SUM(tuesday!H69:tuesday!H67)</f>
        <v/>
      </c>
      <c r="I66" s="10">
        <f>IF(tuesday!B66 ="ns day", tuesday!C66, MAX(tuesday!C66 - 8, 0))</f>
        <v/>
      </c>
      <c r="J66" s="10">
        <f>tuesday!H66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E67" s="8" t="n">
        <v>8.210000000000001</v>
      </c>
      <c r="F67" s="8" t="n">
        <v>8.220000000000001</v>
      </c>
      <c r="G67" s="9" t="n">
        <v>3218</v>
      </c>
      <c r="H67" s="8">
        <f>SUM(tuesday!F67 - tuesday!E67)</f>
        <v/>
      </c>
    </row>
    <row r="68" spans="1:11">
      <c r="E68" s="8" t="n">
        <v>9.85</v>
      </c>
      <c r="F68" s="8" t="n">
        <v>17</v>
      </c>
      <c r="G68" s="9" t="n">
        <v>2716</v>
      </c>
      <c r="H68" s="8">
        <f>SUM(tuesday!F68 - tuesday!E68)</f>
        <v/>
      </c>
    </row>
    <row r="69" spans="1:11">
      <c r="E69" s="8" t="n">
        <v>18.62</v>
      </c>
      <c r="F69" s="8" t="n">
        <v>18.72</v>
      </c>
      <c r="G69" s="9" t="n">
        <v>3218</v>
      </c>
      <c r="H69" s="8">
        <f>SUM(tuesday!F69 - tuesday!E69)</f>
        <v/>
      </c>
    </row>
    <row r="70" spans="1:11">
      <c r="A70" s="6" t="s">
        <v>65</v>
      </c>
      <c r="B70" s="7" t="s"/>
      <c r="C70" s="8" t="n">
        <v>9.529999999999999</v>
      </c>
      <c r="D70" s="8" t="n">
        <v>17.86</v>
      </c>
      <c r="E70" s="8" t="s"/>
      <c r="F70" s="8" t="s"/>
      <c r="G70" s="9" t="s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7" t="s"/>
      <c r="C71" s="8" t="n">
        <v>8</v>
      </c>
      <c r="D71" s="8" t="n">
        <v>17.03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7" t="s"/>
      <c r="C72" s="8" t="n">
        <v>10.05</v>
      </c>
      <c r="D72" s="8" t="n">
        <v>18.95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68</v>
      </c>
      <c r="K74" s="10">
        <f>SUM(tuesday!K40:tuesday!K72)</f>
        <v/>
      </c>
    </row>
    <row r="76" spans="1:11">
      <c r="J76" s="5" t="s">
        <v>69</v>
      </c>
      <c r="K76" s="10">
        <f>SUM(tuesday!K74 + tuesday!K36)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10.84</v>
      </c>
      <c r="D81" s="8" t="n">
        <v>19.8</v>
      </c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76</v>
      </c>
      <c r="B82" s="7" t="s"/>
      <c r="C82" s="8" t="n">
        <v>10.58</v>
      </c>
      <c r="D82" s="8" t="n">
        <v>18.08</v>
      </c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77</v>
      </c>
      <c r="B83" s="7" t="s">
        <v>75</v>
      </c>
      <c r="C83" s="8" t="s"/>
      <c r="D83" s="8" t="n">
        <v>0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78</v>
      </c>
      <c r="B84" s="7" t="s"/>
      <c r="C84" s="8" t="n">
        <v>12.8</v>
      </c>
      <c r="D84" s="8" t="n">
        <v>19.99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79</v>
      </c>
      <c r="B85" s="7" t="s"/>
      <c r="C85" s="8" t="n">
        <v>12</v>
      </c>
      <c r="D85" s="8" t="n">
        <v>19.26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80</v>
      </c>
      <c r="B86" s="7" t="s"/>
      <c r="C86" s="8" t="n">
        <v>13.23</v>
      </c>
      <c r="D86" s="8" t="n">
        <v>20.66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81</v>
      </c>
      <c r="B87" s="7" t="s"/>
      <c r="C87" s="8" t="n">
        <v>12.19</v>
      </c>
      <c r="D87" s="8" t="n">
        <v>19.9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83</v>
      </c>
      <c r="B88" s="7" t="s"/>
      <c r="C88" s="8" t="n">
        <v>11.27</v>
      </c>
      <c r="D88" s="8" t="n">
        <v>18.74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84</v>
      </c>
      <c r="B89" s="7" t="s"/>
      <c r="C89" s="8" t="n">
        <v>12.16</v>
      </c>
      <c r="D89" s="8" t="n">
        <v>19.84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85</v>
      </c>
      <c r="B90" s="7" t="s"/>
      <c r="C90" s="8" t="n">
        <v>13</v>
      </c>
      <c r="D90" s="8" t="n">
        <v>20.45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/>
      <c r="B91" s="8" t="n"/>
      <c r="C91" s="8" t="n"/>
      <c r="D91" s="8" t="n"/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8" t="n"/>
      <c r="C92" s="8" t="n"/>
      <c r="D92" s="8" t="n"/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8" t="n"/>
      <c r="C93" s="8" t="n"/>
      <c r="D93" s="8" t="n"/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8" t="n"/>
      <c r="C94" s="8" t="n"/>
      <c r="D94" s="8" t="n"/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8" t="n"/>
      <c r="C95" s="8" t="n"/>
      <c r="D95" s="8" t="n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86</v>
      </c>
      <c r="E107" s="10">
        <f>SUM(tuesday!E81:tuesday!E105)</f>
        <v/>
      </c>
      <c r="F107" s="10">
        <f>SUM(tuesday!F81:tuesday!F105)</f>
        <v/>
      </c>
    </row>
    <row r="109" spans="1:11">
      <c r="A109" s="4" t="s">
        <v>87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88</v>
      </c>
    </row>
    <row r="112" spans="1:11">
      <c r="A112" s="6" t="s">
        <v>89</v>
      </c>
      <c r="B112" s="7" t="s"/>
      <c r="C112" s="8" t="n">
        <v>7.06</v>
      </c>
      <c r="D112" s="8" t="n">
        <v>17.47</v>
      </c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90</v>
      </c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91</v>
      </c>
      <c r="B114" s="7" t="s"/>
      <c r="C114" s="8" t="n">
        <v>11.94</v>
      </c>
      <c r="D114" s="8" t="n">
        <v>21.4</v>
      </c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92</v>
      </c>
      <c r="B115" s="7" t="s"/>
      <c r="C115" s="8" t="n">
        <v>11.1</v>
      </c>
      <c r="D115" s="8" t="n">
        <v>19.73</v>
      </c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93</v>
      </c>
      <c r="B116" s="7" t="s"/>
      <c r="C116" s="8" t="n">
        <v>8.140000000000001</v>
      </c>
      <c r="D116" s="8" t="n">
        <v>8</v>
      </c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94</v>
      </c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95</v>
      </c>
      <c r="B118" s="7" t="s"/>
      <c r="C118" s="8" t="n">
        <v>10.87</v>
      </c>
      <c r="D118" s="8" t="n">
        <v>0</v>
      </c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96</v>
      </c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97</v>
      </c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98</v>
      </c>
      <c r="B121" s="7" t="s"/>
      <c r="C121" s="8" t="n">
        <v>10.79</v>
      </c>
      <c r="D121" s="8" t="n">
        <v>0</v>
      </c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99</v>
      </c>
      <c r="E138" s="10">
        <f>SUM(tuesday!E112:tuesday!E136)</f>
        <v/>
      </c>
      <c r="F138" s="10">
        <f>SUM(tuesday!F112:tuesday!F136)</f>
        <v/>
      </c>
    </row>
    <row r="140" spans="1:11">
      <c r="D140" s="5" t="s">
        <v>100</v>
      </c>
      <c r="E140" s="10">
        <f>SUM(tuesday!E107 + tuesday!E138)</f>
        <v/>
      </c>
      <c r="F140" s="10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13.47</v>
      </c>
      <c r="D8" s="8" t="n">
        <v>20.81</v>
      </c>
      <c r="E8" s="8" t="n">
        <v>12</v>
      </c>
      <c r="F8" s="8" t="n">
        <v>13.75</v>
      </c>
      <c r="G8" s="9" t="n">
        <v>2706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21</v>
      </c>
      <c r="B9" s="7" t="s">
        <v>20</v>
      </c>
      <c r="C9" s="8" t="n">
        <v>12.17</v>
      </c>
      <c r="D9" s="8" t="n">
        <v>18.81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22</v>
      </c>
      <c r="B10" s="7" t="s"/>
      <c r="C10" s="8" t="n">
        <v>11.23</v>
      </c>
      <c r="D10" s="8" t="n">
        <v>19.68</v>
      </c>
      <c r="E10" s="7" t="s">
        <v>30</v>
      </c>
      <c r="F10" s="7" t="s">
        <v>30</v>
      </c>
      <c r="G10" s="7" t="s">
        <v>30</v>
      </c>
      <c r="H10" s="8">
        <f>SUM(wednesday!H12:wednesday!H11)</f>
        <v/>
      </c>
      <c r="I10" s="10">
        <f>IF(wednesday!B10 ="ns day", wednesday!C10,IF(wednesday!C10 &lt;= 8 + reference!C3, 0, MAX(wednesday!C10 - 8, 0)))</f>
        <v/>
      </c>
      <c r="J10" s="10">
        <f>wednesday!H10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E11" s="8" t="n">
        <v>16.57</v>
      </c>
      <c r="F11" s="8" t="n">
        <v>19.68</v>
      </c>
      <c r="G11" s="9" t="n">
        <v>3652</v>
      </c>
      <c r="H11" s="8">
        <f>SUM(wednesday!F11 - wednesday!E11)</f>
        <v/>
      </c>
    </row>
    <row r="12" spans="1:11">
      <c r="E12" s="8" t="n">
        <v>19.73</v>
      </c>
      <c r="F12" s="8" t="n">
        <v>19.73</v>
      </c>
      <c r="G12" s="9" t="n">
        <v>2711</v>
      </c>
      <c r="H12" s="8">
        <f>SUM(wednesday!F12 - wednesday!E12)</f>
        <v/>
      </c>
    </row>
    <row r="13" spans="1:11">
      <c r="A13" s="6" t="s">
        <v>23</v>
      </c>
      <c r="B13" s="7" t="s"/>
      <c r="C13" s="8" t="n">
        <v>8</v>
      </c>
      <c r="D13" s="8" t="n">
        <v>16.37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24</v>
      </c>
      <c r="B14" s="7" t="s"/>
      <c r="C14" s="8" t="n">
        <v>8</v>
      </c>
      <c r="D14" s="8" t="n">
        <v>16.77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25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26</v>
      </c>
      <c r="B16" s="7" t="s"/>
      <c r="C16" s="8" t="n">
        <v>12.88</v>
      </c>
      <c r="D16" s="8" t="n">
        <v>21.36</v>
      </c>
      <c r="E16" s="8" t="s"/>
      <c r="F16" s="8" t="s"/>
      <c r="G16" s="9" t="s"/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27</v>
      </c>
      <c r="B17" s="7" t="s"/>
      <c r="C17" s="8" t="n">
        <v>11.45</v>
      </c>
      <c r="D17" s="8" t="n">
        <v>19.88</v>
      </c>
      <c r="E17" s="8" t="s"/>
      <c r="F17" s="8" t="s"/>
      <c r="G17" s="9" t="s"/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28</v>
      </c>
      <c r="B18" s="7" t="s">
        <v>20</v>
      </c>
      <c r="C18" s="8" t="n">
        <v>11.49</v>
      </c>
      <c r="D18" s="8" t="n">
        <v>19.9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29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9.76</v>
      </c>
      <c r="D20" s="8" t="n">
        <v>18.45</v>
      </c>
      <c r="E20" s="8" t="n">
        <v>12</v>
      </c>
      <c r="F20" s="8" t="n">
        <v>18.45</v>
      </c>
      <c r="G20" s="9" t="n">
        <v>3652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7" t="s"/>
      <c r="C22" s="8" t="n">
        <v>8</v>
      </c>
      <c r="D22" s="8" t="n">
        <v>16.28</v>
      </c>
      <c r="E22" s="8" t="s"/>
      <c r="F22" s="8" t="s"/>
      <c r="G22" s="9" t="s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34</v>
      </c>
      <c r="B23" s="7" t="s"/>
      <c r="C23" s="8" t="n">
        <v>12.07</v>
      </c>
      <c r="D23" s="8" t="n">
        <v>19.29</v>
      </c>
      <c r="E23" s="8" t="n">
        <v>13.5</v>
      </c>
      <c r="F23" s="8" t="n">
        <v>15.58</v>
      </c>
      <c r="G23" s="9" t="n">
        <v>3214</v>
      </c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35</v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37</v>
      </c>
      <c r="B26" s="7" t="s"/>
      <c r="C26" s="8" t="n">
        <v>11.52</v>
      </c>
      <c r="D26" s="8" t="n">
        <v>19.85</v>
      </c>
      <c r="E26" s="8" t="s"/>
      <c r="F26" s="8" t="s"/>
      <c r="G26" s="9" t="s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38</v>
      </c>
      <c r="B27" s="7" t="s"/>
      <c r="C27" s="8" t="n">
        <v>8</v>
      </c>
      <c r="D27" s="8" t="n">
        <v>16.91</v>
      </c>
      <c r="E27" s="8" t="s"/>
      <c r="F27" s="8" t="s"/>
      <c r="G27" s="9" t="s"/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39</v>
      </c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40</v>
      </c>
      <c r="I34" s="10">
        <f>SUM(wednesday!I8:wednesday!I32)</f>
        <v/>
      </c>
    </row>
    <row r="36" spans="1:11">
      <c r="J36" s="5" t="s">
        <v>41</v>
      </c>
      <c r="K36" s="10">
        <f>SUM(wednesday!K8:wednesday!K32)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7" t="s"/>
      <c r="C40" s="8" t="n">
        <v>9.32</v>
      </c>
      <c r="D40" s="8" t="n">
        <v>18.21</v>
      </c>
      <c r="E40" s="8" t="s"/>
      <c r="F40" s="8" t="s"/>
      <c r="G40" s="9" t="s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44</v>
      </c>
      <c r="B41" s="8" t="n"/>
      <c r="C41" s="8" t="n"/>
      <c r="D41" s="8" t="n"/>
      <c r="E41" s="8" t="n"/>
      <c r="F41" s="8" t="n"/>
      <c r="G41" s="9" t="n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45</v>
      </c>
      <c r="B42" s="8" t="n"/>
      <c r="C42" s="8" t="n"/>
      <c r="D42" s="8" t="n"/>
      <c r="E42" s="8" t="n"/>
      <c r="F42" s="8" t="n"/>
      <c r="G42" s="9" t="n"/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46</v>
      </c>
      <c r="B43" s="7" t="s">
        <v>20</v>
      </c>
      <c r="C43" s="8" t="n">
        <v>9.6</v>
      </c>
      <c r="D43" s="8" t="n">
        <v>18.07</v>
      </c>
      <c r="E43" s="8" t="n">
        <v>8.5</v>
      </c>
      <c r="F43" s="8" t="n">
        <v>18.1</v>
      </c>
      <c r="G43" s="9" t="n">
        <v>3257</v>
      </c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47</v>
      </c>
      <c r="B44" s="7" t="s"/>
      <c r="C44" s="8" t="n">
        <v>8.380000000000001</v>
      </c>
      <c r="D44" s="8" t="n">
        <v>16.87</v>
      </c>
      <c r="E44" s="8" t="n">
        <v>16</v>
      </c>
      <c r="F44" s="8" t="n">
        <v>16.5</v>
      </c>
      <c r="G44" s="9" t="n">
        <v>3533</v>
      </c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48</v>
      </c>
      <c r="B45" s="7" t="s"/>
      <c r="C45" s="8" t="n">
        <v>7.3</v>
      </c>
      <c r="D45" s="8" t="n">
        <v>16.02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49</v>
      </c>
      <c r="B46" s="7" t="s"/>
      <c r="C46" s="8" t="n">
        <v>9.960000000000001</v>
      </c>
      <c r="D46" s="8" t="n">
        <v>18.44</v>
      </c>
      <c r="E46" s="8" t="n">
        <v>14</v>
      </c>
      <c r="F46" s="8" t="n">
        <v>18.44</v>
      </c>
      <c r="G46" s="9" t="n">
        <v>3203</v>
      </c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50</v>
      </c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51</v>
      </c>
      <c r="B48" s="7" t="s"/>
      <c r="C48" s="8" t="n">
        <v>8.49</v>
      </c>
      <c r="D48" s="8" t="n">
        <v>16.86</v>
      </c>
      <c r="E48" s="8" t="s"/>
      <c r="F48" s="8" t="s"/>
      <c r="G48" s="9" t="s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52</v>
      </c>
      <c r="B49" s="7" t="s"/>
      <c r="C49" s="8" t="n">
        <v>8.5</v>
      </c>
      <c r="D49" s="8" t="n">
        <v>15.98</v>
      </c>
      <c r="E49" s="8" t="n">
        <v>14</v>
      </c>
      <c r="F49" s="8" t="n">
        <v>14.75</v>
      </c>
      <c r="G49" s="9" t="n">
        <v>2725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53</v>
      </c>
      <c r="B50" s="7" t="s"/>
      <c r="C50" s="8" t="n">
        <v>9.24</v>
      </c>
      <c r="D50" s="8" t="n">
        <v>17.11</v>
      </c>
      <c r="E50" s="8" t="n">
        <v>8.039999999999999</v>
      </c>
      <c r="F50" s="8" t="n">
        <v>17.28</v>
      </c>
      <c r="G50" s="9" t="n">
        <v>3219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54</v>
      </c>
      <c r="B51" s="7" t="s">
        <v>20</v>
      </c>
      <c r="C51" s="8" t="n">
        <v>9.77</v>
      </c>
      <c r="D51" s="8" t="n">
        <v>18.11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55</v>
      </c>
      <c r="B52" s="7" t="s"/>
      <c r="C52" s="8" t="n">
        <v>10.36</v>
      </c>
      <c r="D52" s="8" t="n">
        <v>18.06</v>
      </c>
      <c r="E52" s="7" t="s">
        <v>30</v>
      </c>
      <c r="F52" s="7" t="s">
        <v>30</v>
      </c>
      <c r="G52" s="7" t="s">
        <v>30</v>
      </c>
      <c r="H52" s="8">
        <f>SUM(wednesday!H54:wednesday!H53)</f>
        <v/>
      </c>
      <c r="I52" s="10">
        <f>IF(wednesday!B52 ="ns day", wednesday!C52, MAX(wednesday!C52 - 8, 0))</f>
        <v/>
      </c>
      <c r="J52" s="10">
        <f>wednesday!H52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E53" s="8" t="n">
        <v>12</v>
      </c>
      <c r="F53" s="8" t="n">
        <v>13.5</v>
      </c>
      <c r="G53" s="9" t="n">
        <v>2725</v>
      </c>
      <c r="H53" s="8">
        <f>SUM(wednesday!F53 - wednesday!E53)</f>
        <v/>
      </c>
    </row>
    <row r="54" spans="1:11">
      <c r="E54" s="8" t="n">
        <v>18.15</v>
      </c>
      <c r="F54" s="8" t="n">
        <v>18.91</v>
      </c>
      <c r="G54" s="9" t="n">
        <v>0</v>
      </c>
      <c r="H54" s="8">
        <f>SUM(wednesday!F54 - wednesday!E54)</f>
        <v/>
      </c>
    </row>
    <row r="55" spans="1:11">
      <c r="A55" s="6" t="s">
        <v>56</v>
      </c>
      <c r="B55" s="7" t="s"/>
      <c r="C55" s="8" t="n">
        <v>11.78</v>
      </c>
      <c r="D55" s="8" t="n">
        <v>20.16</v>
      </c>
      <c r="E55" s="7" t="s">
        <v>30</v>
      </c>
      <c r="F55" s="7" t="s">
        <v>30</v>
      </c>
      <c r="G55" s="7" t="s">
        <v>30</v>
      </c>
      <c r="H55" s="8">
        <f>SUM(wednesday!H58:wednesday!H56)</f>
        <v/>
      </c>
      <c r="I55" s="10">
        <f>IF(wednesday!B55 ="ns day", wednesday!C55, MAX(wednesday!C55 - 8, 0))</f>
        <v/>
      </c>
      <c r="J55" s="10">
        <f>wednesday!H55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E56" s="8" t="n">
        <v>9.25</v>
      </c>
      <c r="F56" s="8" t="n">
        <v>11.33</v>
      </c>
      <c r="G56" s="9" t="n">
        <v>3656</v>
      </c>
      <c r="H56" s="8">
        <f>SUM(wednesday!F56 - wednesday!E56)</f>
        <v/>
      </c>
    </row>
    <row r="57" spans="1:11">
      <c r="E57" s="8" t="n">
        <v>15.25</v>
      </c>
      <c r="F57" s="8" t="n">
        <v>15.93</v>
      </c>
      <c r="G57" s="9" t="n">
        <v>3656</v>
      </c>
      <c r="H57" s="8">
        <f>SUM(wednesday!F57 - wednesday!E57)</f>
        <v/>
      </c>
    </row>
    <row r="58" spans="1:11">
      <c r="E58" s="8" t="n">
        <v>19.67</v>
      </c>
      <c r="F58" s="8" t="n">
        <v>20.16</v>
      </c>
      <c r="G58" s="9" t="n">
        <v>3531</v>
      </c>
      <c r="H58" s="8">
        <f>SUM(wednesday!F58 - wednesday!E58)</f>
        <v/>
      </c>
    </row>
    <row r="59" spans="1:11">
      <c r="A59" s="6" t="s">
        <v>57</v>
      </c>
      <c r="B59" s="7" t="s"/>
      <c r="C59" s="8" t="n">
        <v>8</v>
      </c>
      <c r="D59" s="8" t="n">
        <v>16.91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58</v>
      </c>
      <c r="B60" s="7" t="s"/>
      <c r="C60" s="8" t="n">
        <v>6.04</v>
      </c>
      <c r="D60" s="8" t="n">
        <v>14.01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59</v>
      </c>
      <c r="B61" s="7" t="s"/>
      <c r="C61" s="8" t="n">
        <v>9.029999999999999</v>
      </c>
      <c r="D61" s="8" t="n">
        <v>17.44</v>
      </c>
      <c r="E61" s="8" t="n">
        <v>14</v>
      </c>
      <c r="F61" s="8" t="n">
        <v>17.44</v>
      </c>
      <c r="G61" s="9" t="n">
        <v>3203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61</v>
      </c>
      <c r="B63" s="7" t="s"/>
      <c r="C63" s="8" t="n">
        <v>10.12</v>
      </c>
      <c r="D63" s="8" t="n">
        <v>18.96</v>
      </c>
      <c r="E63" s="8" t="n">
        <v>17</v>
      </c>
      <c r="F63" s="8" t="n">
        <v>18.95</v>
      </c>
      <c r="G63" s="9" t="n">
        <v>2726</v>
      </c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62</v>
      </c>
      <c r="B64" s="7" t="s"/>
      <c r="C64" s="8" t="n">
        <v>11.36</v>
      </c>
      <c r="D64" s="8" t="n">
        <v>19.33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64</v>
      </c>
      <c r="B66" s="7" t="s"/>
      <c r="C66" s="8" t="n">
        <v>9.99</v>
      </c>
      <c r="D66" s="8" t="n">
        <v>17.68</v>
      </c>
      <c r="E66" s="8" t="n">
        <v>7.7</v>
      </c>
      <c r="F66" s="8" t="n">
        <v>10.16</v>
      </c>
      <c r="G66" s="9" t="n">
        <v>3214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67</v>
      </c>
      <c r="B69" s="7" t="s"/>
      <c r="C69" s="8" t="n">
        <v>9.82</v>
      </c>
      <c r="D69" s="8" t="n">
        <v>18.77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1" spans="1:11">
      <c r="J71" s="5" t="s">
        <v>68</v>
      </c>
      <c r="K71" s="10">
        <f>SUM(wednesday!K40:wednesday!K69)</f>
        <v/>
      </c>
    </row>
    <row r="73" spans="1:11">
      <c r="J73" s="5" t="s">
        <v>69</v>
      </c>
      <c r="K73" s="10">
        <f>SUM(wednesday!K71 + wednesday!K36)</f>
        <v/>
      </c>
    </row>
    <row r="75" spans="1:11">
      <c r="A75" s="4" t="s">
        <v>70</v>
      </c>
    </row>
    <row r="76" spans="1:11">
      <c r="E76" s="5" t="s">
        <v>71</v>
      </c>
    </row>
    <row r="77" spans="1:11">
      <c r="A77" s="5" t="s">
        <v>8</v>
      </c>
      <c r="B77" s="5" t="s">
        <v>9</v>
      </c>
      <c r="C77" s="5" t="s">
        <v>10</v>
      </c>
      <c r="D77" s="5" t="s">
        <v>11</v>
      </c>
      <c r="E77" s="5" t="s">
        <v>72</v>
      </c>
      <c r="F77" s="5" t="s">
        <v>73</v>
      </c>
    </row>
    <row r="78" spans="1:11">
      <c r="A78" s="6" t="s">
        <v>74</v>
      </c>
      <c r="B78" s="7" t="s"/>
      <c r="C78" s="8" t="n">
        <v>9.16</v>
      </c>
      <c r="D78" s="8" t="n">
        <v>17.59</v>
      </c>
      <c r="E78" s="10">
        <f>IF(OR(wednesday!B78 = "light",wednesday!B78 = "excused", wednesday!B78 = "sch chg", wednesday!B78 = "annual", wednesday!B78 = "sick", wednesday!C78 &gt;= 10 - reference!C5), 0, IF(wednesday!B78 = "no call", 10, IF(wednesday!C78 = 0, 0, MAX(10 - wednesday!C78, 0))))</f>
        <v/>
      </c>
      <c r="F78" s="10">
        <f>IF(OR(wednesday!B78 = "light",wednesday!B78 = "excused", wednesday!B78 = "sch chg", wednesday!B78 = "annual", wednesday!B78 = "sick", wednesday!C78 &gt;= 12 - reference!C5), 0, IF(wednesday!B78 = "no call", 12, IF(wednesday!C78 = 0, 0, MAX(12 - wednesday!C78, 0))))</f>
        <v/>
      </c>
    </row>
    <row r="79" spans="1:11">
      <c r="A79" s="6" t="s">
        <v>76</v>
      </c>
      <c r="B79" s="7" t="s"/>
      <c r="C79" s="8" t="n">
        <v>9.99</v>
      </c>
      <c r="D79" s="8" t="n">
        <v>17.48</v>
      </c>
      <c r="E79" s="10">
        <f>IF(OR(wednesday!B79 = "light",wednesday!B79 = "excused", wednesday!B79 = "sch chg", wednesday!B79 = "annual", wednesday!B79 = "sick", wednesday!C79 &gt;= 10 - reference!C5), 0, IF(wednesday!B79 = "no call", 10, IF(wednesday!C79 = 0, 0, MAX(10 - wednesday!C79, 0))))</f>
        <v/>
      </c>
      <c r="F79" s="10">
        <f>IF(OR(wednesday!B79 = "light",wednesday!B79 = "excused", wednesday!B79 = "sch chg", wednesday!B79 = "annual", wednesday!B79 = "sick", wednesday!C79 &gt;= 12 - reference!C5), 0, IF(wednesday!B79 = "no call", 12, IF(wednesday!C79 = 0, 0, MAX(12 - wednesday!C79, 0))))</f>
        <v/>
      </c>
    </row>
    <row r="80" spans="1:11">
      <c r="A80" s="6" t="s">
        <v>77</v>
      </c>
      <c r="B80" s="7" t="s">
        <v>75</v>
      </c>
      <c r="C80" s="8" t="s"/>
      <c r="D80" s="8" t="n">
        <v>0</v>
      </c>
      <c r="E80" s="10">
        <f>IF(OR(wednesday!B80 = "light",wednesday!B80 = "excused", wednesday!B80 = "sch chg", wednesday!B80 = "annual", wednesday!B80 = "sick", wednesday!C80 &gt;= 10 - reference!C5), 0, IF(wednesday!B80 = "no call", 10, IF(wednesday!C80 = 0, 0, MAX(10 - wednesday!C80, 0))))</f>
        <v/>
      </c>
      <c r="F80" s="10">
        <f>IF(OR(wednesday!B80 = "light",wednesday!B80 = "excused", wednesday!B80 = "sch chg", wednesday!B80 = "annual", wednesday!B80 = "sick", wednesday!C80 &gt;= 12 - reference!C5), 0, IF(wednesday!B80 = "no call", 12, IF(wednesday!C80 = 0, 0, MAX(12 - wednesday!C80, 0))))</f>
        <v/>
      </c>
    </row>
    <row r="81" spans="1:11">
      <c r="A81" s="6" t="s">
        <v>78</v>
      </c>
      <c r="B81" s="7" t="s">
        <v>75</v>
      </c>
      <c r="C81" s="8" t="s"/>
      <c r="D81" s="8" t="n">
        <v>0</v>
      </c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79</v>
      </c>
      <c r="B82" s="7" t="s"/>
      <c r="C82" s="8" t="n">
        <v>12.28</v>
      </c>
      <c r="D82" s="8" t="n">
        <v>19.67</v>
      </c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80</v>
      </c>
      <c r="B83" s="7" t="s"/>
      <c r="C83" s="8" t="n">
        <v>11.93</v>
      </c>
      <c r="D83" s="8" t="n">
        <v>19.73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81</v>
      </c>
      <c r="B84" s="7" t="s"/>
      <c r="C84" s="8" t="n">
        <v>11.61</v>
      </c>
      <c r="D84" s="8" t="n">
        <v>19.36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83</v>
      </c>
      <c r="B85" s="7" t="s"/>
      <c r="C85" s="8" t="n">
        <v>12.54</v>
      </c>
      <c r="D85" s="8" t="n">
        <v>19.87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84</v>
      </c>
      <c r="B86" s="7" t="s"/>
      <c r="C86" s="8" t="n">
        <v>9.35</v>
      </c>
      <c r="D86" s="8" t="n">
        <v>17.31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85</v>
      </c>
      <c r="B87" s="7" t="s"/>
      <c r="C87" s="8" t="n">
        <v>12.96</v>
      </c>
      <c r="D87" s="8" t="n">
        <v>20.31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/>
      <c r="B88" s="8" t="n"/>
      <c r="C88" s="8" t="n"/>
      <c r="D88" s="8" t="n"/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/>
      <c r="B89" s="8" t="n"/>
      <c r="C89" s="8" t="n"/>
      <c r="D89" s="8" t="n"/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/>
      <c r="B90" s="8" t="n"/>
      <c r="C90" s="8" t="n"/>
      <c r="D90" s="8" t="n"/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/>
      <c r="B91" s="8" t="n"/>
      <c r="C91" s="8" t="n"/>
      <c r="D91" s="8" t="n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/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/>
      <c r="B93" s="8" t="n"/>
      <c r="C93" s="8" t="n"/>
      <c r="D93" s="8" t="n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4" spans="1:11">
      <c r="D104" s="5" t="s">
        <v>86</v>
      </c>
      <c r="E104" s="10">
        <f>SUM(wednesday!E78:wednesday!E102)</f>
        <v/>
      </c>
      <c r="F104" s="10">
        <f>SUM(wednesday!F78:wednesday!F102)</f>
        <v/>
      </c>
    </row>
    <row r="106" spans="1:11">
      <c r="A106" s="4" t="s">
        <v>87</v>
      </c>
    </row>
    <row r="107" spans="1:11">
      <c r="E107" s="5" t="s">
        <v>71</v>
      </c>
    </row>
    <row r="108" spans="1:11">
      <c r="A108" s="5" t="s">
        <v>8</v>
      </c>
      <c r="B108" s="5" t="s">
        <v>9</v>
      </c>
      <c r="C108" s="5" t="s">
        <v>10</v>
      </c>
      <c r="D108" s="5" t="s">
        <v>11</v>
      </c>
      <c r="E108" s="5" t="s">
        <v>72</v>
      </c>
      <c r="F108" s="5" t="s">
        <v>88</v>
      </c>
    </row>
    <row r="109" spans="1:11">
      <c r="A109" s="6" t="s">
        <v>89</v>
      </c>
      <c r="B109" s="7" t="s"/>
      <c r="C109" s="8" t="n">
        <v>9.74</v>
      </c>
      <c r="D109" s="8" t="n">
        <v>0</v>
      </c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11.5 - reference!C5), 0, IF(wednesday!B109 = "no call", 11.5, IF(wednesday!C109 = 0, 0, MAX(11.5 - wednesday!C109, 0))))</f>
        <v/>
      </c>
    </row>
    <row r="110" spans="1:11">
      <c r="A110" s="6" t="s">
        <v>90</v>
      </c>
      <c r="B110" s="7" t="s"/>
      <c r="C110" s="8" t="n">
        <v>12</v>
      </c>
      <c r="D110" s="8" t="n">
        <v>19.69</v>
      </c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11.5 - reference!C5), 0, IF(wednesday!B110 = "no call", 11.5, IF(wednesday!C110 = 0, 0, MAX(11.5 - wednesday!C110, 0))))</f>
        <v/>
      </c>
    </row>
    <row r="111" spans="1:11">
      <c r="A111" s="6" t="s">
        <v>91</v>
      </c>
      <c r="B111" s="7" t="s"/>
      <c r="C111" s="8" t="n">
        <v>11.66</v>
      </c>
      <c r="D111" s="8" t="n">
        <v>21.22</v>
      </c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11.5 - reference!C5), 0, IF(wednesday!B111 = "no call", 11.5, IF(wednesday!C111 = 0, 0, MAX(11.5 - wednesday!C111, 0))))</f>
        <v/>
      </c>
    </row>
    <row r="112" spans="1:11">
      <c r="A112" s="6" t="s">
        <v>92</v>
      </c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93</v>
      </c>
      <c r="B113" s="7" t="s"/>
      <c r="C113" s="8" t="n">
        <v>10.26</v>
      </c>
      <c r="D113" s="8" t="n">
        <v>9.5</v>
      </c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94</v>
      </c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95</v>
      </c>
      <c r="B115" s="7" t="s"/>
      <c r="C115" s="8" t="n">
        <v>10.8</v>
      </c>
      <c r="D115" s="8" t="n">
        <v>19.45</v>
      </c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96</v>
      </c>
      <c r="B116" s="7" t="s"/>
      <c r="C116" s="8" t="n">
        <v>11.1</v>
      </c>
      <c r="D116" s="8" t="n">
        <v>0</v>
      </c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97</v>
      </c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98</v>
      </c>
      <c r="B118" s="7" t="s"/>
      <c r="C118" s="8" t="n">
        <v>13.62</v>
      </c>
      <c r="D118" s="8" t="n">
        <v>20.98</v>
      </c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5" spans="1:11">
      <c r="D135" s="5" t="s">
        <v>99</v>
      </c>
      <c r="E135" s="10">
        <f>SUM(wednesday!E109:wednesday!E133)</f>
        <v/>
      </c>
      <c r="F135" s="10">
        <f>SUM(wednesday!F109:wednesday!F133)</f>
        <v/>
      </c>
    </row>
    <row r="137" spans="1:11">
      <c r="D137" s="5" t="s">
        <v>100</v>
      </c>
      <c r="E137" s="10">
        <f>SUM(wednesday!E104 + wednesday!E135)</f>
        <v/>
      </c>
      <c r="F137" s="10">
        <f>SUM(wednesday!F104 + wednesday!F135)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4" man="1" max="16383" min="0"/>
    <brk id="10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11.56</v>
      </c>
      <c r="D8" s="8" t="n">
        <v>20.25</v>
      </c>
      <c r="E8" s="8" t="n">
        <v>11.5</v>
      </c>
      <c r="F8" s="8" t="n">
        <v>13</v>
      </c>
      <c r="G8" s="9" t="n">
        <v>2706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21</v>
      </c>
      <c r="B9" s="7" t="s"/>
      <c r="C9" s="8" t="n">
        <v>11.3</v>
      </c>
      <c r="D9" s="8" t="n">
        <v>0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22</v>
      </c>
      <c r="B10" s="7" t="s"/>
      <c r="C10" s="8" t="n">
        <v>11.14</v>
      </c>
      <c r="D10" s="8" t="n">
        <v>19.53</v>
      </c>
      <c r="E10" s="8" t="n">
        <v>19.64</v>
      </c>
      <c r="F10" s="8" t="n">
        <v>19.64</v>
      </c>
      <c r="G10" s="9" t="n">
        <v>2711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23</v>
      </c>
      <c r="B11" s="7" t="s"/>
      <c r="C11" s="8" t="n">
        <v>8</v>
      </c>
      <c r="D11" s="8" t="n">
        <v>16.46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7" t="s"/>
      <c r="C12" s="8" t="n">
        <v>8</v>
      </c>
      <c r="D12" s="8" t="n">
        <v>16.86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7" t="s"/>
      <c r="C13" s="8" t="n">
        <v>11.02</v>
      </c>
      <c r="D13" s="8" t="n">
        <v>0</v>
      </c>
      <c r="E13" s="8" t="n">
        <v>19.03</v>
      </c>
      <c r="F13" s="8" t="n">
        <v>19.7</v>
      </c>
      <c r="G13" s="9" t="n">
        <v>2706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26</v>
      </c>
      <c r="B14" s="7" t="s"/>
      <c r="C14" s="8" t="n">
        <v>11.57</v>
      </c>
      <c r="D14" s="8" t="n">
        <v>20.12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7" t="s">
        <v>20</v>
      </c>
      <c r="C15" s="8" t="n">
        <v>8.25</v>
      </c>
      <c r="D15" s="8" t="n">
        <v>16.64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s"/>
      <c r="C16" s="8" t="n">
        <v>11.44</v>
      </c>
      <c r="D16" s="8" t="n">
        <v>19.77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33</v>
      </c>
      <c r="B20" s="7" t="s"/>
      <c r="C20" s="8" t="n">
        <v>8</v>
      </c>
      <c r="D20" s="8" t="n">
        <v>16.26</v>
      </c>
      <c r="E20" s="8" t="s"/>
      <c r="F20" s="8" t="s"/>
      <c r="G20" s="9" t="s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34</v>
      </c>
      <c r="B21" s="7" t="s"/>
      <c r="C21" s="8" t="n">
        <v>10.06</v>
      </c>
      <c r="D21" s="8" t="n">
        <v>17.34</v>
      </c>
      <c r="E21" s="8" t="n">
        <v>12.75</v>
      </c>
      <c r="F21" s="8" t="n">
        <v>14.33</v>
      </c>
      <c r="G21" s="9" t="n">
        <v>3216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37</v>
      </c>
      <c r="B24" s="7" t="s"/>
      <c r="C24" s="8" t="n">
        <v>10.93</v>
      </c>
      <c r="D24" s="8" t="n">
        <v>19.68</v>
      </c>
      <c r="E24" s="8" t="s"/>
      <c r="F24" s="8" t="s"/>
      <c r="G24" s="9" t="s"/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40</v>
      </c>
      <c r="I34" s="10">
        <f>SUM(thursday!I8:thursday!I32)</f>
        <v/>
      </c>
    </row>
    <row r="36" spans="1:11">
      <c r="J36" s="5" t="s">
        <v>41</v>
      </c>
      <c r="K36" s="10">
        <f>SUM(thursday!K8:thursday!K32)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7" t="s"/>
      <c r="C40" s="8" t="n">
        <v>9.279999999999999</v>
      </c>
      <c r="D40" s="8" t="n">
        <v>18.16</v>
      </c>
      <c r="E40" s="8" t="s"/>
      <c r="F40" s="8" t="s"/>
      <c r="G40" s="9" t="s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44</v>
      </c>
      <c r="B41" s="7" t="s"/>
      <c r="C41" s="8" t="n">
        <v>8.65</v>
      </c>
      <c r="D41" s="8" t="n">
        <v>17.07</v>
      </c>
      <c r="E41" s="8" t="s"/>
      <c r="F41" s="8" t="s"/>
      <c r="G41" s="9" t="s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45</v>
      </c>
      <c r="B42" s="7" t="s"/>
      <c r="C42" s="8" t="n">
        <v>8.83</v>
      </c>
      <c r="D42" s="8" t="n">
        <v>16.77</v>
      </c>
      <c r="E42" s="8" t="n">
        <v>10.01</v>
      </c>
      <c r="F42" s="8" t="n">
        <v>11.5</v>
      </c>
      <c r="G42" s="9" t="n">
        <v>3259</v>
      </c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46</v>
      </c>
      <c r="B43" s="7" t="s"/>
      <c r="C43" s="8" t="n">
        <v>11.14</v>
      </c>
      <c r="D43" s="8" t="n">
        <v>19.52</v>
      </c>
      <c r="E43" s="8" t="n">
        <v>8.51</v>
      </c>
      <c r="F43" s="8" t="n">
        <v>19.65</v>
      </c>
      <c r="G43" s="9" t="n">
        <v>3257</v>
      </c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47</v>
      </c>
      <c r="B44" s="7" t="s"/>
      <c r="C44" s="8" t="n">
        <v>8.380000000000001</v>
      </c>
      <c r="D44" s="8" t="n">
        <v>16.85</v>
      </c>
      <c r="E44" s="8" t="n">
        <v>15.2</v>
      </c>
      <c r="F44" s="8" t="n">
        <v>16.85</v>
      </c>
      <c r="G44" s="9" t="n">
        <v>3218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48</v>
      </c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49</v>
      </c>
      <c r="B46" s="7" t="s"/>
      <c r="C46" s="8" t="n">
        <v>10.68</v>
      </c>
      <c r="D46" s="8" t="n">
        <v>18.61</v>
      </c>
      <c r="E46" s="8" t="n">
        <v>13</v>
      </c>
      <c r="F46" s="8" t="n">
        <v>14.5</v>
      </c>
      <c r="G46" s="9" t="n">
        <v>3259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50</v>
      </c>
      <c r="B47" s="7" t="s">
        <v>20</v>
      </c>
      <c r="C47" s="8" t="n">
        <v>11.23</v>
      </c>
      <c r="D47" s="8" t="n">
        <v>19.14</v>
      </c>
      <c r="E47" s="8" t="n">
        <v>8</v>
      </c>
      <c r="F47" s="8" t="n">
        <v>19.23</v>
      </c>
      <c r="G47" s="9" t="n">
        <v>2709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51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52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53</v>
      </c>
      <c r="B50" s="7" t="s"/>
      <c r="C50" s="8" t="n">
        <v>8.48</v>
      </c>
      <c r="D50" s="8" t="n">
        <v>16.87</v>
      </c>
      <c r="E50" s="8" t="n">
        <v>8.51</v>
      </c>
      <c r="F50" s="8" t="n">
        <v>16.99</v>
      </c>
      <c r="G50" s="9" t="n">
        <v>3219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54</v>
      </c>
      <c r="B51" s="7" t="s"/>
      <c r="C51" s="8" t="n">
        <v>10.58</v>
      </c>
      <c r="D51" s="8" t="n">
        <v>18.85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55</v>
      </c>
      <c r="B52" s="7" t="s"/>
      <c r="C52" s="8" t="n">
        <v>10.29</v>
      </c>
      <c r="D52" s="8" t="n">
        <v>18.78</v>
      </c>
      <c r="E52" s="8" t="n">
        <v>12</v>
      </c>
      <c r="F52" s="8" t="n">
        <v>13.5</v>
      </c>
      <c r="G52" s="9" t="n">
        <v>2726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56</v>
      </c>
      <c r="B53" s="7" t="s"/>
      <c r="C53" s="8" t="n">
        <v>10.11</v>
      </c>
      <c r="D53" s="8" t="n">
        <v>18.98</v>
      </c>
      <c r="E53" s="8" t="n">
        <v>14.93</v>
      </c>
      <c r="F53" s="8" t="n">
        <v>16.25</v>
      </c>
      <c r="G53" s="9" t="n">
        <v>2702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57</v>
      </c>
      <c r="B54" s="7" t="s"/>
      <c r="C54" s="8" t="n">
        <v>8</v>
      </c>
      <c r="D54" s="8" t="n">
        <v>16.91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58</v>
      </c>
      <c r="B55" s="7" t="s"/>
      <c r="C55" s="8" t="n">
        <v>5.96</v>
      </c>
      <c r="D55" s="8" t="n">
        <v>13.73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59</v>
      </c>
      <c r="B56" s="7" t="s"/>
      <c r="C56" s="8" t="n">
        <v>8</v>
      </c>
      <c r="D56" s="8" t="n">
        <v>16.46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60</v>
      </c>
      <c r="B57" s="7" t="s"/>
      <c r="C57" s="8" t="n">
        <v>10.12</v>
      </c>
      <c r="D57" s="8" t="n">
        <v>18.63</v>
      </c>
      <c r="E57" s="8" t="n">
        <v>16.51</v>
      </c>
      <c r="F57" s="8" t="n">
        <v>18.63</v>
      </c>
      <c r="G57" s="9" t="n">
        <v>3216</v>
      </c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61</v>
      </c>
      <c r="B58" s="7" t="s"/>
      <c r="C58" s="8" t="n">
        <v>9.69</v>
      </c>
      <c r="D58" s="8" t="n">
        <v>18.63</v>
      </c>
      <c r="E58" s="8" t="n">
        <v>17.15</v>
      </c>
      <c r="F58" s="8" t="n">
        <v>18.6</v>
      </c>
      <c r="G58" s="9" t="n">
        <v>2726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62</v>
      </c>
      <c r="B59" s="7" t="s"/>
      <c r="C59" s="8" t="n">
        <v>11.23</v>
      </c>
      <c r="D59" s="8" t="n">
        <v>19.09</v>
      </c>
      <c r="E59" s="8" t="n">
        <v>11.25</v>
      </c>
      <c r="F59" s="8" t="n">
        <v>13.25</v>
      </c>
      <c r="G59" s="9" t="n">
        <v>2716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63</v>
      </c>
      <c r="B60" s="7" t="s"/>
      <c r="C60" s="8" t="n">
        <v>8</v>
      </c>
      <c r="D60" s="8" t="n">
        <v>16.41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64</v>
      </c>
      <c r="B61" s="7" t="s"/>
      <c r="C61" s="8" t="n">
        <v>10.41</v>
      </c>
      <c r="D61" s="8" t="n">
        <v>18.22</v>
      </c>
      <c r="E61" s="7" t="s">
        <v>30</v>
      </c>
      <c r="F61" s="7" t="s">
        <v>30</v>
      </c>
      <c r="G61" s="7" t="s">
        <v>30</v>
      </c>
      <c r="H61" s="8">
        <f>SUM(thursday!H63:thursday!H62)</f>
        <v/>
      </c>
      <c r="I61" s="10">
        <f>IF(thursday!B61 ="ns day", thursday!C61, MAX(thursday!C61 - 8, 0))</f>
        <v/>
      </c>
      <c r="J61" s="10">
        <f>thursday!H61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E62" s="8" t="n">
        <v>7.81</v>
      </c>
      <c r="F62" s="8" t="n">
        <v>16.93</v>
      </c>
      <c r="G62" s="9" t="n">
        <v>2719</v>
      </c>
      <c r="H62" s="8">
        <f>SUM(thursday!F62 - thursday!E62)</f>
        <v/>
      </c>
    </row>
    <row r="63" spans="1:11">
      <c r="E63" s="8" t="n">
        <v>18.22</v>
      </c>
      <c r="F63" s="8" t="n">
        <v>18.22</v>
      </c>
      <c r="G63" s="9" t="n">
        <v>2719</v>
      </c>
      <c r="H63" s="8">
        <f>SUM(thursday!F63 - thursday!E63)</f>
        <v/>
      </c>
    </row>
    <row r="64" spans="1:11">
      <c r="A64" s="6" t="s">
        <v>65</v>
      </c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66</v>
      </c>
      <c r="B65" s="7" t="s"/>
      <c r="C65" s="8" t="n">
        <v>8.140000000000001</v>
      </c>
      <c r="D65" s="8" t="n">
        <v>0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67</v>
      </c>
      <c r="B66" s="7" t="s"/>
      <c r="C66" s="8" t="n">
        <v>9.609999999999999</v>
      </c>
      <c r="D66" s="8" t="n">
        <v>18.5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8" spans="1:11">
      <c r="J68" s="5" t="s">
        <v>68</v>
      </c>
      <c r="K68" s="10">
        <f>SUM(thursday!K40:thursday!K66)</f>
        <v/>
      </c>
    </row>
    <row r="70" spans="1:11">
      <c r="J70" s="5" t="s">
        <v>69</v>
      </c>
      <c r="K70" s="10">
        <f>SUM(thursday!K68 + thursday!K36)</f>
        <v/>
      </c>
    </row>
    <row r="72" spans="1:11">
      <c r="A72" s="4" t="s">
        <v>70</v>
      </c>
    </row>
    <row r="73" spans="1:11">
      <c r="E73" s="5" t="s">
        <v>71</v>
      </c>
    </row>
    <row r="74" spans="1:11">
      <c r="A74" s="5" t="s">
        <v>8</v>
      </c>
      <c r="B74" s="5" t="s">
        <v>9</v>
      </c>
      <c r="C74" s="5" t="s">
        <v>10</v>
      </c>
      <c r="D74" s="5" t="s">
        <v>11</v>
      </c>
      <c r="E74" s="5" t="s">
        <v>72</v>
      </c>
      <c r="F74" s="5" t="s">
        <v>73</v>
      </c>
    </row>
    <row r="75" spans="1:11">
      <c r="A75" s="6" t="s">
        <v>74</v>
      </c>
      <c r="B75" s="7" t="s"/>
      <c r="C75" s="8" t="n">
        <v>9.890000000000001</v>
      </c>
      <c r="D75" s="8" t="n">
        <v>18.22</v>
      </c>
      <c r="E75" s="10">
        <f>IF(OR(thursday!B75 = "light",thursday!B75 = "excused", thursday!B75 = "sch chg", thursday!B75 = "annual", thursday!B75 = "sick", thursday!C75 &gt;= 10 - reference!C5), 0, IF(thursday!B75 = "no call", 10, IF(thursday!C75 = 0, 0, MAX(10 - thursday!C75, 0))))</f>
        <v/>
      </c>
      <c r="F75" s="10">
        <f>IF(OR(thursday!B75 = "light",thursday!B75 = "excused", thursday!B75 = "sch chg", thursday!B75 = "annual", thursday!B75 = "sick", thursday!C75 &gt;= 12 - reference!C5), 0, IF(thursday!B75 = "no call", 12, IF(thursday!C75 = 0, 0, MAX(12 - thursday!C75, 0))))</f>
        <v/>
      </c>
    </row>
    <row r="76" spans="1:11">
      <c r="A76" s="6" t="s">
        <v>76</v>
      </c>
      <c r="B76" s="7" t="s"/>
      <c r="C76" s="8" t="n">
        <v>9.92</v>
      </c>
      <c r="D76" s="8" t="n">
        <v>10.45</v>
      </c>
      <c r="E76" s="10">
        <f>IF(OR(thursday!B76 = "light",thursday!B76 = "excused", thursday!B76 = "sch chg", thursday!B76 = "annual", thursday!B76 = "sick", thursday!C76 &gt;= 10 - reference!C5), 0, IF(thursday!B76 = "no call", 10, IF(thursday!C76 = 0, 0, MAX(10 - thursday!C76, 0))))</f>
        <v/>
      </c>
      <c r="F76" s="10">
        <f>IF(OR(thursday!B76 = "light",thursday!B76 = "excused", thursday!B76 = "sch chg", thursday!B76 = "annual", thursday!B76 = "sick", thursday!C76 &gt;= 12 - reference!C5), 0, IF(thursday!B76 = "no call", 12, IF(thursday!C76 = 0, 0, MAX(12 - thursday!C76, 0))))</f>
        <v/>
      </c>
    </row>
    <row r="77" spans="1:11">
      <c r="A77" s="6" t="s">
        <v>77</v>
      </c>
      <c r="B77" s="7" t="s">
        <v>75</v>
      </c>
      <c r="C77" s="8" t="s"/>
      <c r="D77" s="8" t="n">
        <v>0</v>
      </c>
      <c r="E77" s="10">
        <f>IF(OR(thursday!B77 = "light",thursday!B77 = "excused", thursday!B77 = "sch chg", thursday!B77 = "annual", thursday!B77 = "sick", thursday!C77 &gt;= 10 - reference!C5), 0, IF(thursday!B77 = "no call", 10, IF(thursday!C77 = 0, 0, MAX(10 - thursday!C77, 0))))</f>
        <v/>
      </c>
      <c r="F77" s="10">
        <f>IF(OR(thursday!B77 = "light",thursday!B77 = "excused", thursday!B77 = "sch chg", thursday!B77 = "annual", thursday!B77 = "sick", thursday!C77 &gt;= 12 - reference!C5), 0, IF(thursday!B77 = "no call", 12, IF(thursday!C77 = 0, 0, MAX(12 - thursday!C77, 0))))</f>
        <v/>
      </c>
    </row>
    <row r="78" spans="1:11">
      <c r="A78" s="6" t="s">
        <v>78</v>
      </c>
      <c r="B78" s="7" t="s"/>
      <c r="C78" s="8" t="n">
        <v>12.99</v>
      </c>
      <c r="D78" s="8" t="n">
        <v>20.32</v>
      </c>
      <c r="E78" s="10">
        <f>IF(OR(thursday!B78 = "light",thursday!B78 = "excused", thursday!B78 = "sch chg", thursday!B78 = "annual", thursday!B78 = "sick", thursday!C78 &gt;= 10 - reference!C5), 0, IF(thursday!B78 = "no call", 10, IF(thursday!C78 = 0, 0, MAX(10 - thursday!C78, 0))))</f>
        <v/>
      </c>
      <c r="F78" s="10">
        <f>IF(OR(thursday!B78 = "light",thursday!B78 = "excused", thursday!B78 = "sch chg", thursday!B78 = "annual", thursday!B78 = "sick", thursday!C78 &gt;= 12 - reference!C5), 0, IF(thursday!B78 = "no call", 12, IF(thursday!C78 = 0, 0, MAX(12 - thursday!C78, 0))))</f>
        <v/>
      </c>
    </row>
    <row r="79" spans="1:11">
      <c r="A79" s="6" t="s">
        <v>79</v>
      </c>
      <c r="B79" s="7" t="s"/>
      <c r="C79" s="8" t="n">
        <v>12</v>
      </c>
      <c r="D79" s="8" t="n">
        <v>19.27</v>
      </c>
      <c r="E79" s="10">
        <f>IF(OR(thursday!B79 = "light",thursday!B79 = "excused", thursday!B79 = "sch chg", thursday!B79 = "annual", thursday!B79 = "sick", thursday!C79 &gt;= 10 - reference!C5), 0, IF(thursday!B79 = "no call", 10, IF(thursday!C79 = 0, 0, MAX(10 - thursday!C79, 0))))</f>
        <v/>
      </c>
      <c r="F79" s="10">
        <f>IF(OR(thursday!B79 = "light",thursday!B79 = "excused", thursday!B79 = "sch chg", thursday!B79 = "annual", thursday!B79 = "sick", thursday!C79 &gt;= 12 - reference!C5), 0, IF(thursday!B79 = "no call", 12, IF(thursday!C79 = 0, 0, MAX(12 - thursday!C79, 0))))</f>
        <v/>
      </c>
    </row>
    <row r="80" spans="1:11">
      <c r="A80" s="6" t="s">
        <v>80</v>
      </c>
      <c r="B80" s="7" t="s"/>
      <c r="C80" s="8" t="n">
        <v>10.71</v>
      </c>
      <c r="D80" s="8" t="n">
        <v>18.24</v>
      </c>
      <c r="E80" s="10">
        <f>IF(OR(thursday!B80 = "light",thursday!B80 = "excused", thursday!B80 = "sch chg", thursday!B80 = "annual", thursday!B80 = "sick", thursday!C80 &gt;= 10 - reference!C5), 0, IF(thursday!B80 = "no call", 10, IF(thursday!C80 = 0, 0, MAX(10 - thursday!C80, 0))))</f>
        <v/>
      </c>
      <c r="F80" s="10">
        <f>IF(OR(thursday!B80 = "light",thursday!B80 = "excused", thursday!B80 = "sch chg", thursday!B80 = "annual", thursday!B80 = "sick", thursday!C80 &gt;= 12 - reference!C5), 0, IF(thursday!B80 = "no call", 12, IF(thursday!C80 = 0, 0, MAX(12 - thursday!C80, 0))))</f>
        <v/>
      </c>
    </row>
    <row r="81" spans="1:11">
      <c r="A81" s="6" t="s">
        <v>81</v>
      </c>
      <c r="B81" s="7" t="s"/>
      <c r="C81" s="8" t="n">
        <v>9.56</v>
      </c>
      <c r="D81" s="8" t="n">
        <v>16.94</v>
      </c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>
        <v>83</v>
      </c>
      <c r="B82" s="7" t="s"/>
      <c r="C82" s="8" t="n">
        <v>11.83</v>
      </c>
      <c r="D82" s="8" t="n">
        <v>18.91</v>
      </c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>
        <v>84</v>
      </c>
      <c r="B83" s="7" t="s"/>
      <c r="C83" s="8" t="n">
        <v>11.42</v>
      </c>
      <c r="D83" s="8" t="n">
        <v>18.99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85</v>
      </c>
      <c r="B84" s="7" t="s"/>
      <c r="C84" s="8" t="n">
        <v>12.51</v>
      </c>
      <c r="D84" s="8" t="n">
        <v>19.92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/>
      <c r="B85" s="8" t="n"/>
      <c r="C85" s="8" t="n"/>
      <c r="D85" s="8" t="n"/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/>
      <c r="B86" s="8" t="n"/>
      <c r="C86" s="8" t="n"/>
      <c r="D86" s="8" t="n"/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/>
      <c r="B87" s="8" t="n"/>
      <c r="C87" s="8" t="n"/>
      <c r="D87" s="8" t="n"/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/>
      <c r="B88" s="8" t="n"/>
      <c r="C88" s="8" t="n"/>
      <c r="D88" s="8" t="n"/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/>
      <c r="B89" s="8" t="n"/>
      <c r="C89" s="8" t="n"/>
      <c r="D89" s="8" t="n"/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8" t="n"/>
      <c r="C90" s="8" t="n"/>
      <c r="D90" s="8" t="n"/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8" t="n"/>
      <c r="C91" s="8" t="n"/>
      <c r="D91" s="8" t="n"/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8" t="n"/>
      <c r="C92" s="8" t="n"/>
      <c r="D92" s="8" t="n"/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8" t="n"/>
      <c r="C93" s="8" t="n"/>
      <c r="D93" s="8" t="n"/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8" t="n"/>
      <c r="C94" s="8" t="n"/>
      <c r="D94" s="8" t="n"/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8" t="n"/>
      <c r="C95" s="8" t="n"/>
      <c r="D95" s="8" t="n"/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1" spans="1:11">
      <c r="D101" s="5" t="s">
        <v>86</v>
      </c>
      <c r="E101" s="10">
        <f>SUM(thursday!E75:thursday!E99)</f>
        <v/>
      </c>
      <c r="F101" s="10">
        <f>SUM(thursday!F75:thursday!F99)</f>
        <v/>
      </c>
    </row>
    <row r="103" spans="1:11">
      <c r="A103" s="4" t="s">
        <v>87</v>
      </c>
    </row>
    <row r="104" spans="1:11">
      <c r="E104" s="5" t="s">
        <v>71</v>
      </c>
    </row>
    <row r="105" spans="1:11">
      <c r="A105" s="5" t="s">
        <v>8</v>
      </c>
      <c r="B105" s="5" t="s">
        <v>9</v>
      </c>
      <c r="C105" s="5" t="s">
        <v>10</v>
      </c>
      <c r="D105" s="5" t="s">
        <v>11</v>
      </c>
      <c r="E105" s="5" t="s">
        <v>72</v>
      </c>
      <c r="F105" s="5" t="s">
        <v>88</v>
      </c>
    </row>
    <row r="106" spans="1:11">
      <c r="A106" s="6" t="s">
        <v>89</v>
      </c>
      <c r="B106" s="7" t="s"/>
      <c r="C106" s="8" t="n">
        <v>8.279999999999999</v>
      </c>
      <c r="D106" s="8" t="n">
        <v>0</v>
      </c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11.5 - reference!C5), 0, IF(thursday!B106 = "no call", 11.5, IF(thursday!C106 = 0, 0, MAX(11.5 - thursday!C106, 0))))</f>
        <v/>
      </c>
    </row>
    <row r="107" spans="1:11">
      <c r="A107" s="6" t="s">
        <v>90</v>
      </c>
      <c r="B107" s="7" t="s"/>
      <c r="C107" s="8" t="n">
        <v>11.62</v>
      </c>
      <c r="D107" s="8" t="n">
        <v>0</v>
      </c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11.5 - reference!C5), 0, IF(thursday!B107 = "no call", 11.5, IF(thursday!C107 = 0, 0, MAX(11.5 - thursday!C107, 0))))</f>
        <v/>
      </c>
    </row>
    <row r="108" spans="1:11">
      <c r="A108" s="6" t="s">
        <v>91</v>
      </c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11.5 - reference!C5), 0, IF(thursday!B108 = "no call", 11.5, IF(thursday!C108 = 0, 0, MAX(11.5 - thursday!C108, 0))))</f>
        <v/>
      </c>
    </row>
    <row r="109" spans="1:11">
      <c r="A109" s="6" t="s">
        <v>92</v>
      </c>
      <c r="B109" s="7" t="s"/>
      <c r="C109" s="8" t="n">
        <v>10.21</v>
      </c>
      <c r="D109" s="8" t="n">
        <v>19.13</v>
      </c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11.5 - reference!C5), 0, IF(thursday!B109 = "no call", 11.5, IF(thursday!C109 = 0, 0, MAX(11.5 - thursday!C109, 0))))</f>
        <v/>
      </c>
    </row>
    <row r="110" spans="1:11">
      <c r="A110" s="6" t="s">
        <v>93</v>
      </c>
      <c r="B110" s="7" t="s"/>
      <c r="C110" s="8" t="n">
        <v>10.67</v>
      </c>
      <c r="D110" s="8" t="n">
        <v>0</v>
      </c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11.5 - reference!C5), 0, IF(thursday!B110 = "no call", 11.5, IF(thursday!C110 = 0, 0, MAX(11.5 - thursday!C110, 0))))</f>
        <v/>
      </c>
    </row>
    <row r="111" spans="1:11">
      <c r="A111" s="6" t="s">
        <v>94</v>
      </c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11.5 - reference!C5), 0, IF(thursday!B111 = "no call", 11.5, IF(thursday!C111 = 0, 0, MAX(11.5 - thursday!C111, 0))))</f>
        <v/>
      </c>
    </row>
    <row r="112" spans="1:11">
      <c r="A112" s="6" t="s">
        <v>95</v>
      </c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/>
      </c>
    </row>
    <row r="113" spans="1:11">
      <c r="A113" s="6" t="s">
        <v>96</v>
      </c>
      <c r="B113" s="7" t="s"/>
      <c r="C113" s="8" t="n">
        <v>10.19</v>
      </c>
      <c r="D113" s="8" t="n">
        <v>0</v>
      </c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/>
      </c>
    </row>
    <row r="114" spans="1:11">
      <c r="A114" s="6" t="s">
        <v>97</v>
      </c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98</v>
      </c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2" spans="1:11">
      <c r="D132" s="5" t="s">
        <v>99</v>
      </c>
      <c r="E132" s="10">
        <f>SUM(thursday!E106:thursday!E130)</f>
        <v/>
      </c>
      <c r="F132" s="10">
        <f>SUM(thursday!F106:thursday!F130)</f>
        <v/>
      </c>
    </row>
    <row r="134" spans="1:11">
      <c r="D134" s="5" t="s">
        <v>100</v>
      </c>
      <c r="E134" s="10">
        <f>SUM(thursday!E101 + thursday!E132)</f>
        <v/>
      </c>
      <c r="F134" s="10">
        <f>SUM(thursday!F101 + thursday!F132)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1" man="1" max="16383" min="0"/>
    <brk id="102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11.03</v>
      </c>
      <c r="D8" s="8" t="n">
        <v>19.32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21</v>
      </c>
      <c r="B9" s="7" t="s"/>
      <c r="C9" s="8" t="n">
        <v>12.07</v>
      </c>
      <c r="D9" s="8" t="n">
        <v>20.39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22</v>
      </c>
      <c r="B10" s="7" t="s"/>
      <c r="C10" s="8" t="n">
        <v>11.86</v>
      </c>
      <c r="D10" s="8" t="n">
        <v>20.26</v>
      </c>
      <c r="E10" s="8" t="n">
        <v>20.36</v>
      </c>
      <c r="F10" s="8" t="n">
        <v>20.36</v>
      </c>
      <c r="G10" s="9" t="n">
        <v>2711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23</v>
      </c>
      <c r="B11" s="7" t="s"/>
      <c r="C11" s="8" t="n">
        <v>8.630000000000001</v>
      </c>
      <c r="D11" s="8" t="n">
        <v>17.04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7" t="s"/>
      <c r="C12" s="8" t="n">
        <v>8</v>
      </c>
      <c r="D12" s="8" t="n">
        <v>16.82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7" t="s"/>
      <c r="C13" s="8" t="n">
        <v>10.6</v>
      </c>
      <c r="D13" s="8" t="n">
        <v>0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s">
        <v>20</v>
      </c>
      <c r="C14" s="8" t="n">
        <v>4.11</v>
      </c>
      <c r="D14" s="8" t="n">
        <v>0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7" t="s"/>
      <c r="C15" s="8" t="n">
        <v>11.65</v>
      </c>
      <c r="D15" s="8" t="n">
        <v>19.97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7" t="s"/>
      <c r="C16" s="8" t="n">
        <v>11.63</v>
      </c>
      <c r="D16" s="8" t="n">
        <v>20</v>
      </c>
      <c r="E16" s="8" t="s"/>
      <c r="F16" s="8" t="s"/>
      <c r="G16" s="9" t="s"/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31</v>
      </c>
      <c r="B18" s="7" t="s"/>
      <c r="C18" s="8" t="n">
        <v>10.56</v>
      </c>
      <c r="D18" s="8" t="n">
        <v>18.84</v>
      </c>
      <c r="E18" s="8" t="n">
        <v>18.79</v>
      </c>
      <c r="F18" s="8" t="n">
        <v>18.84</v>
      </c>
      <c r="G18" s="9" t="n">
        <v>2702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SUM(friday!F19 - friday!E19)</f>
        <v/>
      </c>
      <c r="I19" s="10">
        <f>IF(friday!B19 ="ns day", friday!C19,IF(friday!C19 &lt;= 8 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33</v>
      </c>
      <c r="B20" s="7" t="s"/>
      <c r="C20" s="8" t="n">
        <v>8</v>
      </c>
      <c r="D20" s="8" t="n">
        <v>16.31</v>
      </c>
      <c r="E20" s="8" t="s"/>
      <c r="F20" s="8" t="s"/>
      <c r="G20" s="9" t="s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34</v>
      </c>
      <c r="B21" s="7" t="s"/>
      <c r="C21" s="8" t="n">
        <v>10.54</v>
      </c>
      <c r="D21" s="8" t="n">
        <v>17.86</v>
      </c>
      <c r="E21" s="8" t="n">
        <v>14.5</v>
      </c>
      <c r="F21" s="8" t="n">
        <v>16.17</v>
      </c>
      <c r="G21" s="9" t="n">
        <v>3219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37</v>
      </c>
      <c r="B24" s="7" t="s"/>
      <c r="C24" s="8" t="n">
        <v>11.44</v>
      </c>
      <c r="D24" s="8" t="n">
        <v>20.31</v>
      </c>
      <c r="E24" s="8" t="s"/>
      <c r="F24" s="8" t="s"/>
      <c r="G24" s="9" t="s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38</v>
      </c>
      <c r="B25" s="7" t="s"/>
      <c r="C25" s="8" t="n">
        <v>9</v>
      </c>
      <c r="D25" s="8" t="n">
        <v>17.9</v>
      </c>
      <c r="E25" s="8" t="s"/>
      <c r="F25" s="8" t="s"/>
      <c r="G25" s="9" t="s"/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40</v>
      </c>
      <c r="I34" s="10">
        <f>SUM(friday!I8:friday!I32)</f>
        <v/>
      </c>
    </row>
    <row r="36" spans="1:11">
      <c r="J36" s="5" t="s">
        <v>41</v>
      </c>
      <c r="K36" s="10">
        <f>SUM(friday!K8:friday!K32)</f>
        <v/>
      </c>
    </row>
    <row r="38" spans="1:11">
      <c r="A38" s="4" t="s">
        <v>42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43</v>
      </c>
      <c r="B40" s="7" t="s"/>
      <c r="C40" s="8" t="n">
        <v>10.27</v>
      </c>
      <c r="D40" s="8" t="n">
        <v>19.15</v>
      </c>
      <c r="E40" s="8" t="s"/>
      <c r="F40" s="8" t="s"/>
      <c r="G40" s="9" t="s"/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44</v>
      </c>
      <c r="B41" s="7" t="s"/>
      <c r="C41" s="8" t="n">
        <v>9.25</v>
      </c>
      <c r="D41" s="8" t="n">
        <v>17.66</v>
      </c>
      <c r="E41" s="8" t="s"/>
      <c r="F41" s="8" t="s"/>
      <c r="G41" s="9" t="s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45</v>
      </c>
      <c r="B42" s="7" t="s"/>
      <c r="C42" s="8" t="n">
        <v>8.390000000000001</v>
      </c>
      <c r="D42" s="8" t="n">
        <v>16.33</v>
      </c>
      <c r="E42" s="8" t="s"/>
      <c r="F42" s="8" t="s"/>
      <c r="G42" s="9" t="s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46</v>
      </c>
      <c r="B43" s="7" t="s"/>
      <c r="C43" s="8" t="n">
        <v>11.49</v>
      </c>
      <c r="D43" s="8" t="n">
        <v>19.8</v>
      </c>
      <c r="E43" s="8" t="n">
        <v>8.51</v>
      </c>
      <c r="F43" s="8" t="n">
        <v>20</v>
      </c>
      <c r="G43" s="9" t="n">
        <v>3257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47</v>
      </c>
      <c r="B44" s="7" t="s"/>
      <c r="C44" s="8" t="n">
        <v>9.5</v>
      </c>
      <c r="D44" s="8" t="n">
        <v>17.98</v>
      </c>
      <c r="E44" s="8" t="s"/>
      <c r="F44" s="8" t="s"/>
      <c r="G44" s="9" t="s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48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49</v>
      </c>
      <c r="B46" s="7" t="s"/>
      <c r="C46" s="8" t="n">
        <v>10.85</v>
      </c>
      <c r="D46" s="8" t="n">
        <v>18.76</v>
      </c>
      <c r="E46" s="8" t="n">
        <v>13</v>
      </c>
      <c r="F46" s="8" t="n">
        <v>14.25</v>
      </c>
      <c r="G46" s="9" t="n">
        <v>3259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50</v>
      </c>
      <c r="B47" s="7" t="s"/>
      <c r="C47" s="8" t="n">
        <v>11.93</v>
      </c>
      <c r="D47" s="8" t="n">
        <v>19.89</v>
      </c>
      <c r="E47" s="7" t="s">
        <v>30</v>
      </c>
      <c r="F47" s="7" t="s">
        <v>30</v>
      </c>
      <c r="G47" s="7" t="s">
        <v>30</v>
      </c>
      <c r="H47" s="8">
        <f>SUM(friday!H49:friday!H48)</f>
        <v/>
      </c>
      <c r="I47" s="10">
        <f>IF(friday!B47 ="ns day", friday!C47, MAX(friday!C47 - 8, 0))</f>
        <v/>
      </c>
      <c r="J47" s="10">
        <f>friday!H47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E48" s="8" t="n">
        <v>8</v>
      </c>
      <c r="F48" s="8" t="n">
        <v>8.01</v>
      </c>
      <c r="G48" s="9" t="n">
        <v>3256</v>
      </c>
      <c r="H48" s="8">
        <f>SUM(friday!F48 - friday!E48)</f>
        <v/>
      </c>
    </row>
    <row r="49" spans="1:11">
      <c r="E49" s="8" t="n">
        <v>13.12</v>
      </c>
      <c r="F49" s="8" t="n">
        <v>19.93</v>
      </c>
      <c r="G49" s="9" t="n">
        <v>3256</v>
      </c>
      <c r="H49" s="8">
        <f>SUM(friday!F49 - friday!E49)</f>
        <v/>
      </c>
    </row>
    <row r="50" spans="1:11">
      <c r="A50" s="6" t="s">
        <v>51</v>
      </c>
      <c r="B50" s="7" t="s"/>
      <c r="C50" s="8" t="n">
        <v>8</v>
      </c>
      <c r="D50" s="8" t="n">
        <v>16.43</v>
      </c>
      <c r="E50" s="8" t="s"/>
      <c r="F50" s="8" t="s"/>
      <c r="G50" s="9" t="s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52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53</v>
      </c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54</v>
      </c>
      <c r="B53" s="7" t="s"/>
      <c r="C53" s="8" t="n">
        <v>10.69</v>
      </c>
      <c r="D53" s="8" t="n">
        <v>18.95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55</v>
      </c>
      <c r="B54" s="7" t="s"/>
      <c r="C54" s="8" t="n">
        <v>11.69</v>
      </c>
      <c r="D54" s="8" t="n">
        <v>20.01</v>
      </c>
      <c r="E54" s="8" t="n">
        <v>12</v>
      </c>
      <c r="F54" s="8" t="n">
        <v>14.5</v>
      </c>
      <c r="G54" s="9" t="n">
        <v>2726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56</v>
      </c>
      <c r="B55" s="7" t="s"/>
      <c r="C55" s="8" t="n">
        <v>11.6</v>
      </c>
      <c r="D55" s="8" t="n">
        <v>19.74</v>
      </c>
      <c r="E55" s="8" t="n">
        <v>13.33</v>
      </c>
      <c r="F55" s="8" t="n">
        <v>15.43</v>
      </c>
      <c r="G55" s="9" t="n">
        <v>3656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57</v>
      </c>
      <c r="B56" s="7" t="s"/>
      <c r="C56" s="8" t="n">
        <v>8.789999999999999</v>
      </c>
      <c r="D56" s="8" t="n">
        <v>0</v>
      </c>
      <c r="E56" s="8" t="n">
        <v>8.52</v>
      </c>
      <c r="F56" s="8" t="n">
        <v>17.31</v>
      </c>
      <c r="G56" s="9" t="n">
        <v>0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58</v>
      </c>
      <c r="B57" s="7" t="s"/>
      <c r="C57" s="8" t="n">
        <v>5.62</v>
      </c>
      <c r="D57" s="8" t="n">
        <v>14.01</v>
      </c>
      <c r="E57" s="8" t="s"/>
      <c r="F57" s="8" t="s"/>
      <c r="G57" s="9" t="s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59</v>
      </c>
      <c r="B58" s="7" t="s"/>
      <c r="C58" s="8" t="n">
        <v>9.06</v>
      </c>
      <c r="D58" s="8" t="n">
        <v>17.5</v>
      </c>
      <c r="E58" s="8" t="n">
        <v>10.3</v>
      </c>
      <c r="F58" s="8" t="n">
        <v>17.5</v>
      </c>
      <c r="G58" s="9" t="n">
        <v>3259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60</v>
      </c>
      <c r="B59" s="7" t="s"/>
      <c r="C59" s="8" t="n">
        <v>10.69</v>
      </c>
      <c r="D59" s="8" t="n">
        <v>19.05</v>
      </c>
      <c r="E59" s="7" t="s">
        <v>30</v>
      </c>
      <c r="F59" s="7" t="s">
        <v>30</v>
      </c>
      <c r="G59" s="7" t="s">
        <v>30</v>
      </c>
      <c r="H59" s="8">
        <f>SUM(friday!H61:friday!H60)</f>
        <v/>
      </c>
      <c r="I59" s="10">
        <f>IF(friday!B59 ="ns day", friday!C59, MAX(friday!C59 - 8, 0))</f>
        <v/>
      </c>
      <c r="J59" s="10">
        <f>friday!H59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E60" s="8" t="n">
        <v>17.26</v>
      </c>
      <c r="F60" s="8" t="n">
        <v>19.05</v>
      </c>
      <c r="G60" s="9" t="n">
        <v>2702</v>
      </c>
      <c r="H60" s="8">
        <f>SUM(friday!F60 - friday!E60)</f>
        <v/>
      </c>
    </row>
    <row r="61" spans="1:11">
      <c r="E61" s="8" t="n">
        <v>19.19</v>
      </c>
      <c r="F61" s="8" t="n">
        <v>19.19</v>
      </c>
      <c r="G61" s="9" t="n">
        <v>2724</v>
      </c>
      <c r="H61" s="8">
        <f>SUM(friday!F61 - friday!E61)</f>
        <v/>
      </c>
    </row>
    <row r="62" spans="1:11">
      <c r="A62" s="6" t="s">
        <v>61</v>
      </c>
      <c r="B62" s="7" t="s"/>
      <c r="C62" s="8" t="n">
        <v>10.72</v>
      </c>
      <c r="D62" s="8" t="n">
        <v>19.75</v>
      </c>
      <c r="E62" s="8" t="n">
        <v>18.02</v>
      </c>
      <c r="F62" s="8" t="n">
        <v>19.75</v>
      </c>
      <c r="G62" s="9" t="n">
        <v>2702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62</v>
      </c>
      <c r="B63" s="7" t="s">
        <v>20</v>
      </c>
      <c r="C63" s="8" t="n">
        <v>11.92</v>
      </c>
      <c r="D63" s="8" t="n">
        <v>19.92</v>
      </c>
      <c r="E63" s="8" t="n">
        <v>11.5</v>
      </c>
      <c r="F63" s="8" t="n">
        <v>13</v>
      </c>
      <c r="G63" s="9" t="n">
        <v>2716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63</v>
      </c>
      <c r="B64" s="7" t="s"/>
      <c r="C64" s="8" t="n">
        <v>9.82</v>
      </c>
      <c r="D64" s="8" t="n">
        <v>18.29</v>
      </c>
      <c r="E64" s="8" t="n">
        <v>17.05</v>
      </c>
      <c r="F64" s="8" t="n">
        <v>18.29</v>
      </c>
      <c r="G64" s="9" t="n">
        <v>2703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64</v>
      </c>
      <c r="B65" s="7" t="s">
        <v>20</v>
      </c>
      <c r="C65" s="8" t="n">
        <v>9.550000000000001</v>
      </c>
      <c r="D65" s="8" t="n">
        <v>17.31</v>
      </c>
      <c r="E65" s="8" t="n">
        <v>7.78</v>
      </c>
      <c r="F65" s="8" t="n">
        <v>17.33</v>
      </c>
      <c r="G65" s="9" t="n">
        <v>2719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66</v>
      </c>
      <c r="B67" s="7" t="s"/>
      <c r="C67" s="8" t="n">
        <v>8.119999999999999</v>
      </c>
      <c r="D67" s="8" t="n">
        <v>17.05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67</v>
      </c>
      <c r="B68" s="7" t="s">
        <v>20</v>
      </c>
      <c r="C68" s="8" t="n">
        <v>10.56</v>
      </c>
      <c r="D68" s="8" t="n">
        <v>19.46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70" spans="1:11">
      <c r="J70" s="5" t="s">
        <v>68</v>
      </c>
      <c r="K70" s="10">
        <f>SUM(friday!K40:friday!K68)</f>
        <v/>
      </c>
    </row>
    <row r="72" spans="1:11">
      <c r="J72" s="5" t="s">
        <v>69</v>
      </c>
      <c r="K72" s="10">
        <f>SUM(friday!K70 + friday!K36)</f>
        <v/>
      </c>
    </row>
    <row r="74" spans="1:11">
      <c r="A74" s="4" t="s">
        <v>70</v>
      </c>
    </row>
    <row r="75" spans="1:11">
      <c r="E75" s="5" t="s">
        <v>71</v>
      </c>
    </row>
    <row r="76" spans="1:11">
      <c r="A76" s="5" t="s">
        <v>8</v>
      </c>
      <c r="B76" s="5" t="s">
        <v>9</v>
      </c>
      <c r="C76" s="5" t="s">
        <v>10</v>
      </c>
      <c r="D76" s="5" t="s">
        <v>11</v>
      </c>
      <c r="E76" s="5" t="s">
        <v>72</v>
      </c>
      <c r="F76" s="5" t="s">
        <v>73</v>
      </c>
    </row>
    <row r="77" spans="1:11">
      <c r="A77" s="6" t="s">
        <v>74</v>
      </c>
      <c r="B77" s="7" t="s"/>
      <c r="C77" s="8" t="n">
        <v>10.09</v>
      </c>
      <c r="D77" s="8" t="n">
        <v>0</v>
      </c>
      <c r="E77" s="10">
        <f>IF(OR(friday!B77 = "light",friday!B77 = "excused", friday!B77 = "sch chg", friday!B77 = "annual", friday!B77 = "sick", friday!C77 &gt;= 10 - reference!C5), 0, IF(friday!B77 = "no call", 10, IF(friday!C77 = 0, 0, MAX(10 - friday!C77, 0))))</f>
        <v/>
      </c>
      <c r="F77" s="10">
        <f>IF(OR(friday!B77 = "light",friday!B77 = "excused", friday!B77 = "sch chg", friday!B77 = "annual", friday!B77 = "sick", friday!C77 &gt;= 12 - reference!C5), 0, IF(friday!B77 = "no call", 12, IF(friday!C77 = 0, 0, MAX(12 - friday!C77, 0))))</f>
        <v/>
      </c>
    </row>
    <row r="78" spans="1:11">
      <c r="A78" s="6" t="s">
        <v>76</v>
      </c>
      <c r="B78" s="7" t="s"/>
      <c r="C78" s="8" t="n">
        <v>10.26</v>
      </c>
      <c r="D78" s="8" t="n">
        <v>17.73</v>
      </c>
      <c r="E78" s="10">
        <f>IF(OR(friday!B78 = "light",friday!B78 = "excused", friday!B78 = "sch chg", friday!B78 = "annual", friday!B78 = "sick", friday!C78 &gt;= 10 - reference!C5), 0, IF(friday!B78 = "no call", 10, IF(friday!C78 = 0, 0, MAX(10 - friday!C78, 0))))</f>
        <v/>
      </c>
      <c r="F78" s="10">
        <f>IF(OR(friday!B78 = "light",friday!B78 = "excused", friday!B78 = "sch chg", friday!B78 = "annual", friday!B78 = "sick", friday!C78 &gt;= 12 - reference!C5), 0, IF(friday!B78 = "no call", 12, IF(friday!C78 = 0, 0, MAX(12 - friday!C78, 0))))</f>
        <v/>
      </c>
    </row>
    <row r="79" spans="1:11">
      <c r="A79" s="6" t="s">
        <v>77</v>
      </c>
      <c r="B79" s="7" t="s">
        <v>75</v>
      </c>
      <c r="C79" s="8" t="s"/>
      <c r="D79" s="8" t="n">
        <v>0</v>
      </c>
      <c r="E79" s="10">
        <f>IF(OR(friday!B79 = "light",friday!B79 = "excused", friday!B79 = "sch chg", friday!B79 = "annual", friday!B79 = "sick", friday!C79 &gt;= 10 - reference!C5), 0, IF(friday!B79 = "no call", 10, IF(friday!C79 = 0, 0, MAX(10 - friday!C79, 0))))</f>
        <v/>
      </c>
      <c r="F79" s="10">
        <f>IF(OR(friday!B79 = "light",friday!B79 = "excused", friday!B79 = "sch chg", friday!B79 = "annual", friday!B79 = "sick", friday!C79 &gt;= 12 - reference!C5), 0, IF(friday!B79 = "no call", 12, IF(friday!C79 = 0, 0, MAX(12 - friday!C79, 0))))</f>
        <v/>
      </c>
    </row>
    <row r="80" spans="1:11">
      <c r="A80" s="6" t="s">
        <v>78</v>
      </c>
      <c r="B80" s="7" t="s"/>
      <c r="C80" s="8" t="n">
        <v>13.03</v>
      </c>
      <c r="D80" s="8" t="n">
        <v>20.29</v>
      </c>
      <c r="E80" s="10">
        <f>IF(OR(friday!B80 = "light",friday!B80 = "excused", friday!B80 = "sch chg", friday!B80 = "annual", friday!B80 = "sick", friday!C80 &gt;= 10 - reference!C5), 0, IF(friday!B80 = "no call", 10, IF(friday!C80 = 0, 0, MAX(10 - friday!C80, 0))))</f>
        <v/>
      </c>
      <c r="F80" s="10">
        <f>IF(OR(friday!B80 = "light",friday!B80 = "excused", friday!B80 = "sch chg", friday!B80 = "annual", friday!B80 = "sick", friday!C80 &gt;= 12 - reference!C5), 0, IF(friday!B80 = "no call", 12, IF(friday!C80 = 0, 0, MAX(12 - friday!C80, 0))))</f>
        <v/>
      </c>
    </row>
    <row r="81" spans="1:11">
      <c r="A81" s="6" t="s">
        <v>79</v>
      </c>
      <c r="B81" s="7" t="s"/>
      <c r="C81" s="8" t="n">
        <v>12</v>
      </c>
      <c r="D81" s="8" t="n">
        <v>19.27</v>
      </c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>
        <v>80</v>
      </c>
      <c r="B82" s="7" t="s"/>
      <c r="C82" s="8" t="n">
        <v>11.24</v>
      </c>
      <c r="D82" s="8" t="n">
        <v>18.75</v>
      </c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>
        <v>81</v>
      </c>
      <c r="B83" s="7" t="s"/>
      <c r="C83" s="8" t="n">
        <v>12.28</v>
      </c>
      <c r="D83" s="8" t="n">
        <v>20.11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83</v>
      </c>
      <c r="B84" s="7" t="s"/>
      <c r="C84" s="8" t="n">
        <v>11.9</v>
      </c>
      <c r="D84" s="8" t="n">
        <v>19.25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84</v>
      </c>
      <c r="B85" s="7" t="s"/>
      <c r="C85" s="8" t="n">
        <v>12.2</v>
      </c>
      <c r="D85" s="8" t="n">
        <v>19.97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85</v>
      </c>
      <c r="B86" s="7" t="s"/>
      <c r="C86" s="8" t="n">
        <v>12.56</v>
      </c>
      <c r="D86" s="8" t="n">
        <v>19.89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/>
      <c r="B87" s="8" t="n"/>
      <c r="C87" s="8" t="n"/>
      <c r="D87" s="8" t="n"/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/>
      <c r="B88" s="8" t="n"/>
      <c r="C88" s="8" t="n"/>
      <c r="D88" s="8" t="n"/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/>
      <c r="B89" s="8" t="n"/>
      <c r="C89" s="8" t="n"/>
      <c r="D89" s="8" t="n"/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/>
      <c r="B90" s="8" t="n"/>
      <c r="C90" s="8" t="n"/>
      <c r="D90" s="8" t="n"/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/>
      <c r="B91" s="8" t="n"/>
      <c r="C91" s="8" t="n"/>
      <c r="D91" s="8" t="n"/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8" t="n"/>
      <c r="C92" s="8" t="n"/>
      <c r="D92" s="8" t="n"/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8" t="n"/>
      <c r="C93" s="8" t="n"/>
      <c r="D93" s="8" t="n"/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8" t="n"/>
      <c r="C94" s="8" t="n"/>
      <c r="D94" s="8" t="n"/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8" t="n"/>
      <c r="C98" s="8" t="n"/>
      <c r="D98" s="8" t="n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3" spans="1:11">
      <c r="D103" s="5" t="s">
        <v>86</v>
      </c>
      <c r="E103" s="10">
        <f>SUM(friday!E77:friday!E101)</f>
        <v/>
      </c>
      <c r="F103" s="10">
        <f>SUM(friday!F77:friday!F101)</f>
        <v/>
      </c>
    </row>
    <row r="105" spans="1:11">
      <c r="A105" s="4" t="s">
        <v>87</v>
      </c>
    </row>
    <row r="106" spans="1:11">
      <c r="E106" s="5" t="s">
        <v>71</v>
      </c>
    </row>
    <row r="107" spans="1:11">
      <c r="A107" s="5" t="s">
        <v>8</v>
      </c>
      <c r="B107" s="5" t="s">
        <v>9</v>
      </c>
      <c r="C107" s="5" t="s">
        <v>10</v>
      </c>
      <c r="D107" s="5" t="s">
        <v>11</v>
      </c>
      <c r="E107" s="5" t="s">
        <v>72</v>
      </c>
      <c r="F107" s="5" t="s">
        <v>88</v>
      </c>
    </row>
    <row r="108" spans="1:11">
      <c r="A108" s="6" t="s">
        <v>89</v>
      </c>
      <c r="B108" s="7" t="s"/>
      <c r="C108" s="8" t="n">
        <v>9.789999999999999</v>
      </c>
      <c r="D108" s="8" t="n">
        <v>0</v>
      </c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11.5 - reference!C5), 0, IF(friday!B108 = "no call", 11.5, IF(friday!C108 = 0, 0, MAX(11.5 - friday!C108, 0))))</f>
        <v/>
      </c>
    </row>
    <row r="109" spans="1:11">
      <c r="A109" s="6" t="s">
        <v>90</v>
      </c>
      <c r="B109" s="7" t="s"/>
      <c r="C109" s="8" t="n">
        <v>12.87</v>
      </c>
      <c r="D109" s="8" t="n">
        <v>19.82</v>
      </c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11.5 - reference!C5), 0, IF(friday!B109 = "no call", 11.5, IF(friday!C109 = 0, 0, MAX(11.5 - friday!C109, 0))))</f>
        <v/>
      </c>
    </row>
    <row r="110" spans="1:11">
      <c r="A110" s="6" t="s">
        <v>91</v>
      </c>
      <c r="B110" s="7" t="s"/>
      <c r="C110" s="8" t="n">
        <v>12.16</v>
      </c>
      <c r="D110" s="8" t="n">
        <v>21.9</v>
      </c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11.5 - reference!C5), 0, IF(friday!B110 = "no call", 11.5, IF(friday!C110 = 0, 0, MAX(11.5 - friday!C110, 0))))</f>
        <v/>
      </c>
    </row>
    <row r="111" spans="1:11">
      <c r="A111" s="6" t="s">
        <v>92</v>
      </c>
      <c r="B111" s="7" t="s"/>
      <c r="C111" s="8" t="n">
        <v>11.36</v>
      </c>
      <c r="D111" s="8" t="n">
        <v>19.97</v>
      </c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11.5 - reference!C5), 0, IF(friday!B111 = "no call", 11.5, IF(friday!C111 = 0, 0, MAX(11.5 - friday!C111, 0))))</f>
        <v/>
      </c>
    </row>
    <row r="112" spans="1:11">
      <c r="A112" s="6" t="s">
        <v>93</v>
      </c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11.5 - reference!C5), 0, IF(friday!B112 = "no call", 11.5, IF(friday!C112 = 0, 0, MAX(11.5 - friday!C112, 0))))</f>
        <v/>
      </c>
    </row>
    <row r="113" spans="1:11">
      <c r="A113" s="6" t="s">
        <v>94</v>
      </c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11.5 - reference!C5), 0, IF(friday!B113 = "no call", 11.5, IF(friday!C113 = 0, 0, MAX(11.5 - friday!C113, 0))))</f>
        <v/>
      </c>
    </row>
    <row r="114" spans="1:11">
      <c r="A114" s="6" t="s">
        <v>95</v>
      </c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96</v>
      </c>
      <c r="B115" s="7" t="s"/>
      <c r="C115" s="8" t="n">
        <v>12.4</v>
      </c>
      <c r="D115" s="8" t="n">
        <v>0</v>
      </c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97</v>
      </c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98</v>
      </c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4" spans="1:11">
      <c r="D134" s="5" t="s">
        <v>99</v>
      </c>
      <c r="E134" s="10">
        <f>SUM(friday!E108:friday!E132)</f>
        <v/>
      </c>
      <c r="F134" s="10">
        <f>SUM(friday!F108:friday!F132)</f>
        <v/>
      </c>
    </row>
    <row r="136" spans="1:11">
      <c r="D136" s="5" t="s">
        <v>100</v>
      </c>
      <c r="E136" s="10">
        <f>SUM(friday!E103 + friday!E134)</f>
        <v/>
      </c>
      <c r="F136" s="10">
        <f>SUM(friday!F103 + friday!F134)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3" man="1" max="16383" min="0"/>
    <brk id="104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108</v>
      </c>
      <c r="C8" s="2" t="s">
        <v>109</v>
      </c>
      <c r="F8" s="2" t="s">
        <v>108</v>
      </c>
      <c r="G8" s="2" t="s">
        <v>110</v>
      </c>
    </row>
    <row r="9" spans="1:8">
      <c r="B9" s="2" t="s">
        <v>72</v>
      </c>
      <c r="C9" s="2" t="s">
        <v>111</v>
      </c>
      <c r="D9" s="2" t="s">
        <v>112</v>
      </c>
      <c r="F9" s="2" t="s">
        <v>73</v>
      </c>
      <c r="G9" s="2" t="s">
        <v>113</v>
      </c>
      <c r="H9" s="2" t="s">
        <v>112</v>
      </c>
    </row>
    <row r="10" spans="1:8">
      <c r="A10" s="11" t="s">
        <v>114</v>
      </c>
      <c r="B10" s="8">
        <f>saturday!E135</f>
        <v/>
      </c>
      <c r="C10" s="8">
        <f>saturday!I34</f>
        <v/>
      </c>
      <c r="D10" s="10">
        <f>IF(summary!B10&lt;summary!C10,summary!B10,summary!C10)</f>
        <v/>
      </c>
      <c r="F10" s="8">
        <f>saturday!F135</f>
        <v/>
      </c>
      <c r="G10" s="8">
        <f>saturday!K71</f>
        <v/>
      </c>
      <c r="H10" s="10">
        <f>IF(summary!F10&lt;summary!G10,summary!F10,summary!G10)</f>
        <v/>
      </c>
    </row>
    <row r="12" spans="1:8">
      <c r="A12" s="11" t="s">
        <v>115</v>
      </c>
      <c r="B12" s="8">
        <f>sunday!E132</f>
        <v/>
      </c>
      <c r="C12" s="8">
        <f>sunday!I34</f>
        <v/>
      </c>
      <c r="D12" s="10">
        <f>IF(summary!B12&lt;summary!C12,summary!B12,summary!C12)</f>
        <v/>
      </c>
      <c r="F12" s="8">
        <f>sunday!F132</f>
        <v/>
      </c>
      <c r="G12" s="8">
        <f>sunday!K68</f>
        <v/>
      </c>
      <c r="H12" s="10">
        <f>IF(summary!F12&lt;summary!G12,summary!F12,summary!G12)</f>
        <v/>
      </c>
    </row>
    <row r="14" spans="1:8">
      <c r="A14" s="11" t="s">
        <v>116</v>
      </c>
      <c r="B14" s="8">
        <f>monday!E136</f>
        <v/>
      </c>
      <c r="C14" s="8">
        <f>monday!I34</f>
        <v/>
      </c>
      <c r="D14" s="10">
        <f>IF(summary!B14&lt;summary!C14,summary!B14,summary!C14)</f>
        <v/>
      </c>
      <c r="F14" s="8">
        <f>monday!F136</f>
        <v/>
      </c>
      <c r="G14" s="8">
        <f>monday!K72</f>
        <v/>
      </c>
      <c r="H14" s="10">
        <f>IF(summary!F14&lt;summary!G14,summary!F14,summary!G14)</f>
        <v/>
      </c>
    </row>
    <row r="16" spans="1:8">
      <c r="A16" s="11" t="s">
        <v>117</v>
      </c>
      <c r="B16" s="8">
        <f>tuesday!E140</f>
        <v/>
      </c>
      <c r="C16" s="8">
        <f>tuesday!I34</f>
        <v/>
      </c>
      <c r="D16" s="10">
        <f>IF(summary!B16&lt;summary!C16,summary!B16,summary!C16)</f>
        <v/>
      </c>
      <c r="F16" s="8">
        <f>tuesday!F140</f>
        <v/>
      </c>
      <c r="G16" s="8">
        <f>tuesday!K76</f>
        <v/>
      </c>
      <c r="H16" s="10">
        <f>IF(summary!F16&lt;summary!G16,summary!F16,summary!G16)</f>
        <v/>
      </c>
    </row>
    <row r="18" spans="1:8">
      <c r="A18" s="11" t="s">
        <v>118</v>
      </c>
      <c r="B18" s="8">
        <f>wednesday!E137</f>
        <v/>
      </c>
      <c r="C18" s="8">
        <f>wednesday!I34</f>
        <v/>
      </c>
      <c r="D18" s="10">
        <f>IF(summary!B18&lt;summary!C18,summary!B18,summary!C18)</f>
        <v/>
      </c>
      <c r="F18" s="8">
        <f>wednesday!F137</f>
        <v/>
      </c>
      <c r="G18" s="8">
        <f>wednesday!K73</f>
        <v/>
      </c>
      <c r="H18" s="10">
        <f>IF(summary!F18&lt;summary!G18,summary!F18,summary!G18)</f>
        <v/>
      </c>
    </row>
    <row r="20" spans="1:8">
      <c r="A20" s="11" t="s">
        <v>119</v>
      </c>
      <c r="B20" s="8">
        <f>thursday!E134</f>
        <v/>
      </c>
      <c r="C20" s="8">
        <f>thursday!I34</f>
        <v/>
      </c>
      <c r="D20" s="10">
        <f>IF(summary!B20&lt;summary!C20,summary!B20,summary!C20)</f>
        <v/>
      </c>
      <c r="F20" s="8">
        <f>thursday!F134</f>
        <v/>
      </c>
      <c r="G20" s="8">
        <f>thursday!K70</f>
        <v/>
      </c>
      <c r="H20" s="10">
        <f>IF(summary!F20&lt;summary!G20,summary!F20,summary!G20)</f>
        <v/>
      </c>
    </row>
    <row r="22" spans="1:8">
      <c r="A22" s="11" t="s">
        <v>120</v>
      </c>
      <c r="B22" s="8">
        <f>friday!E136</f>
        <v/>
      </c>
      <c r="C22" s="8">
        <f>friday!I34</f>
        <v/>
      </c>
      <c r="D22" s="10">
        <f>IF(summary!B22&lt;summary!C22,summary!B22,summary!C22)</f>
        <v/>
      </c>
      <c r="F22" s="8">
        <f>friday!F136</f>
        <v/>
      </c>
      <c r="G22" s="8">
        <f>friday!K72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121</v>
      </c>
    </row>
    <row r="3" spans="1:5">
      <c r="C3" s="8" t="n">
        <v>0.25</v>
      </c>
      <c r="E3" t="s">
        <v>122</v>
      </c>
    </row>
    <row r="4" spans="1:5">
      <c r="C4" s="8" t="n">
        <v>0.25</v>
      </c>
      <c r="E4" t="s">
        <v>123</v>
      </c>
    </row>
    <row r="5" spans="1:5">
      <c r="C5" s="8" t="n">
        <v>0.25</v>
      </c>
      <c r="E5" t="s">
        <v>124</v>
      </c>
    </row>
    <row r="7" spans="1:5">
      <c r="B7" s="4" t="s">
        <v>125</v>
      </c>
    </row>
    <row r="8" spans="1:5">
      <c r="C8" s="7" t="s">
        <v>20</v>
      </c>
      <c r="E8" t="s">
        <v>126</v>
      </c>
    </row>
    <row r="10" spans="1:5">
      <c r="C10" s="7" t="s">
        <v>127</v>
      </c>
      <c r="E10" t="s">
        <v>128</v>
      </c>
    </row>
    <row r="11" spans="1:5">
      <c r="C11" s="7" t="s">
        <v>129</v>
      </c>
      <c r="E11" t="s">
        <v>130</v>
      </c>
    </row>
    <row r="12" spans="1:5">
      <c r="C12" s="7" t="s">
        <v>131</v>
      </c>
      <c r="E12" t="s">
        <v>132</v>
      </c>
    </row>
    <row r="13" spans="1:5">
      <c r="C13" s="7" t="s">
        <v>75</v>
      </c>
      <c r="E13" t="s">
        <v>133</v>
      </c>
    </row>
    <row r="14" spans="1:5">
      <c r="C14" s="7" t="s">
        <v>82</v>
      </c>
      <c r="E14" t="s">
        <v>134</v>
      </c>
    </row>
    <row r="15" spans="1:5">
      <c r="C15" s="7" t="s">
        <v>135</v>
      </c>
      <c r="E15" t="s">
        <v>136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2019-05-14T21:50:33Z</dcterms:created>
  <dcterms:modified xsi:type="dcterms:W3CDTF">2019-05-14T21:50:33Z</dcterms:modified>
</cp:coreProperties>
</file>