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<sst xmlns="http://schemas.openxmlformats.org/spreadsheetml/2006/main" uniqueCount="145">
  <si>
    <t>Improper Mandate Worksheet</t>
  </si>
  <si>
    <t xml:space="preserve">Date:  </t>
  </si>
  <si>
    <t>Saturday  04/06/19</t>
  </si>
  <si>
    <t xml:space="preserve">Pay Period:  </t>
  </si>
  <si>
    <t>2019-08-2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</si>
  <si>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</si>
  <si>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</si>
  <si>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</si>
  <si>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</si>
  <si>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</si>
  <si>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</si>
  <si>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</si>
  <si>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</si>
  <si>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</si>
  <si>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</si>
  <si>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</si>
  <si>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</si>
  <si>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</si>
  <si>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</si>
  <si>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</si>
  <si>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*</t>
  </si>
  <si>
    <t>bonilla, g</t>
  </si>
  <si>
    <t>brown, a</t>
  </si>
  <si>
    <t>bustos, h</t>
  </si>
  <si>
    <t>henderson, j</t>
  </si>
  <si>
    <t>hunholz, k</t>
  </si>
  <si>
    <t>kefene, a</t>
  </si>
  <si>
    <t>mcmains, t</t>
  </si>
  <si>
    <t>mudesir sr, h</t>
  </si>
  <si>
    <t>murray, k</t>
  </si>
  <si>
    <t>osei tutu, m</t>
  </si>
  <si>
    <t>ns day</t>
  </si>
  <si>
    <t>solof, e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</si>
  <si>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</si>
  <si>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</si>
  <si>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</si>
  <si>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</si>
  <si>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</si>
  <si>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</si>
  <si>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</si>
  <si>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</si>
  <si>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</si>
  <si>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</si>
  <si>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</si>
  <si>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</si>
  <si>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</si>
  <si>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</si>
  <si>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</si>
  <si>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</si>
  <si>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</si>
  <si>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mccoumb, s</t>
  </si>
  <si>
    <t>sick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</si>
  <si>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</si>
  <si>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</si>
  <si>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</si>
  <si>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</si>
  <si>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</si>
  <si>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</si>
  <si>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</si>
  <si>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</si>
  <si>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</si>
  <si>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</si>
  <si>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</si>
  <si>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</si>
  <si>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</si>
  <si>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</si>
  <si>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</si>
  <si>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</si>
  <si>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</si>
  <si>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</si>
  <si>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</si>
  <si>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</si>
  <si>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</si>
  <si>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</si>
  <si>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</si>
  <si>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</si>
  <si>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</si>
  <si>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</si>
  <si>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</si>
  <si>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</si>
  <si>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</si>
  <si>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</si>
  <si>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</si>
  <si>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</si>
  <si>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</si>
  <si>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</si>
  <si>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</si>
  <si>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</si>
  <si>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</si>
  <si>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</si>
  <si>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nelson, g</t>
  </si>
  <si>
    <t>pang, d</t>
  </si>
  <si>
    <t>annual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</si>
  <si>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</si>
  <si>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</si>
  <si>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</si>
  <si>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</si>
  <si>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</si>
  <si>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</si>
  <si>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</si>
  <si>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</si>
  <si>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</si>
  <si>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</si>
  <si>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</si>
  <si>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</si>
  <si>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</si>
  <si>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</si>
  <si>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</si>
  <si>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</si>
  <si>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04/07/19</t>
  </si>
  <si>
    <t>Monday  04/08/19</t>
  </si>
  <si>
    <t>Tuesday  04/09/19</t>
  </si>
  <si>
    <t>Wednesday  04/10/19</t>
  </si>
  <si>
    <t>Thursday  04/11/19</t>
  </si>
  <si>
    <t>Friday  04/12/19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</si>
  <si>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</si>
  <si>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</si>
  <si>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</si>
  <si>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</si>
  <si>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</si>
  <si>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</si>
  <si>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</si>
  <si>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04/06/19 Sat</t>
  </si>
  <si>
    <t>04/07/19 Sun</t>
  </si>
  <si>
    <t>04/08/19 Mon</t>
  </si>
  <si>
    <t>04/09/19 Tue</t>
  </si>
  <si>
    <t>04/10/19 Wed</t>
  </si>
  <si>
    <t>04/11/19 Thu</t>
  </si>
  <si>
    <t>04/12/19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</si>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</sst>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0" pivotButton="0" quotePrefix="0" xfId="8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9.17</v>
      </c>
      <c r="D8" s="8" t="n">
        <v>18.28</v>
      </c>
      <c r="E8" s="7" t="s">
        <v>20</v>
      </c>
      <c r="F8" s="7" t="s">
        <v>20</v>
      </c>
      <c r="G8" s="7" t="s">
        <v>20</v>
      </c>
      <c r="H8" s="8">
        <f>SUM(saturday!H11:saturday!H9)</f>
        <v/>
      </c>
      <c r="I8" s="9">
        <f>IF(saturday!B8 ="ns day", saturday!C8,IF(saturday!C8 &lt;= 8 + reference!$C$3, 0, MAX(saturday!C8 - 8, 0)))</f>
        <v/>
      </c>
      <c r="J8" s="9">
        <f>saturday!H8</f>
        <v/>
      </c>
      <c r="K8" s="9">
        <f>IF(saturday!B8="ns day",saturday!C8, IF(saturday!C8 &lt;= 8 + reference!$C$4, 0, MIN(MAX(saturday!C8 - 8, 0),IF(saturday!J8 &lt;= reference!C$4,0, saturday!J8))))</f>
        <v/>
      </c>
    </row>
    <row r="9" spans="1:11">
      <c r="E9" s="8" t="n">
        <v>9</v>
      </c>
      <c r="F9" s="8" t="n">
        <v>10</v>
      </c>
      <c r="G9" s="10" t="n">
        <v>1033</v>
      </c>
      <c r="H9" s="8">
        <f>SUM(saturday!F9 - saturday!E9)</f>
        <v/>
      </c>
    </row>
    <row r="10" spans="1:11">
      <c r="E10" s="8" t="n">
        <v>15</v>
      </c>
      <c r="F10" s="8" t="n">
        <v>16</v>
      </c>
      <c r="G10" s="10" t="n">
        <v>1033</v>
      </c>
      <c r="H10" s="8">
        <f>SUM(saturday!F10 - saturday!E10)</f>
        <v/>
      </c>
    </row>
    <row r="11" spans="1:11">
      <c r="E11" s="8" t="n">
        <v>18.02</v>
      </c>
      <c r="F11" s="8" t="n">
        <v>18.03</v>
      </c>
      <c r="G11" s="10" t="n">
        <v>1044</v>
      </c>
      <c r="H11" s="8">
        <f>SUM(saturday!F11 - saturday!E11)</f>
        <v/>
      </c>
    </row>
    <row r="12" spans="1:11">
      <c r="A12" s="6" t="s">
        <v>21</v>
      </c>
      <c r="B12" s="7" t="s"/>
      <c r="C12" s="8" t="n">
        <v>9.44</v>
      </c>
      <c r="D12" s="8" t="n">
        <v>18.55</v>
      </c>
      <c r="E12" s="8" t="s"/>
      <c r="F12" s="8" t="s"/>
      <c r="G12" s="10" t="s"/>
      <c r="H12" s="8">
        <f>SUM(saturday!F12 - saturday!E12)</f>
        <v/>
      </c>
      <c r="I12" s="9">
        <f>IF(saturday!B12 ="ns day", saturday!C12,IF(saturday!C12 &lt;= 8+ reference!$C$3, 0, MAX(saturday!C12 - 8, 0)))</f>
        <v/>
      </c>
      <c r="J12" s="9">
        <f>SUM(saturday!F12 - saturday!E12)</f>
        <v/>
      </c>
      <c r="K12" s="9">
        <f>IF(saturday!B12="ns day",saturday!C12, IF(saturday!C12 &lt;= 8 + reference!$C$4, 0, MIN(MAX(saturday!C12 - 8, 0),IF(saturday!J12 &lt;= reference!$C$4,0, saturday!J12))))</f>
        <v/>
      </c>
    </row>
    <row r="13" spans="1:11">
      <c r="A13" s="6" t="s">
        <v>22</v>
      </c>
      <c r="B13" s="7" t="s"/>
      <c r="C13" s="8" t="n">
        <v>9.01</v>
      </c>
      <c r="D13" s="8" t="n">
        <v>0</v>
      </c>
      <c r="E13" s="8" t="s"/>
      <c r="F13" s="8" t="s"/>
      <c r="G13" s="10" t="s"/>
      <c r="H13" s="8">
        <f>SUM(saturday!F13 - saturday!E13)</f>
        <v/>
      </c>
      <c r="I13" s="9">
        <f>IF(saturday!B13 ="ns day", saturday!C13,IF(saturday!C13 &lt;= 8+ reference!$C$3, 0, MAX(saturday!C13 - 8, 0)))</f>
        <v/>
      </c>
      <c r="J13" s="9">
        <f>SUM(saturday!F13 - saturday!E13)</f>
        <v/>
      </c>
      <c r="K13" s="9">
        <f>IF(saturday!B13="ns day",saturday!C13, IF(saturday!C13 &lt;= 8 + reference!$C$4, 0, MIN(MAX(saturday!C13 - 8, 0),IF(saturday!J13 &lt;= reference!$C$4,0, saturday!J13))))</f>
        <v/>
      </c>
    </row>
    <row r="14" spans="1:11">
      <c r="A14" s="6" t="s">
        <v>23</v>
      </c>
      <c r="B14" s="7" t="s"/>
      <c r="C14" s="8" t="n">
        <v>8.9</v>
      </c>
      <c r="D14" s="8" t="n">
        <v>17.85</v>
      </c>
      <c r="E14" s="8" t="n">
        <v>17</v>
      </c>
      <c r="F14" s="8" t="n">
        <v>17.85</v>
      </c>
      <c r="G14" s="10" t="n">
        <v>925</v>
      </c>
      <c r="H14" s="8">
        <f>SUM(saturday!F14 - saturday!E14)</f>
        <v/>
      </c>
      <c r="I14" s="9">
        <f>IF(saturday!B14 ="ns day", saturday!C14,IF(saturday!C14 &lt;= 8+ reference!$C$3, 0, MAX(saturday!C14 - 8, 0)))</f>
        <v/>
      </c>
      <c r="J14" s="9">
        <f>SUM(saturday!F14 - saturday!E14)</f>
        <v/>
      </c>
      <c r="K14" s="9">
        <f>IF(saturday!B14="ns day",saturday!C14, IF(saturday!C14 &lt;= 8 + reference!$C$4, 0, MIN(MAX(saturday!C14 - 8, 0),IF(saturday!J14 &lt;= reference!$C$4,0, saturday!J14))))</f>
        <v/>
      </c>
    </row>
    <row r="15" spans="1:11">
      <c r="A15" s="6" t="s">
        <v>24</v>
      </c>
      <c r="B15" s="7" t="s"/>
      <c r="C15" s="8" t="n">
        <v>8.48</v>
      </c>
      <c r="D15" s="8" t="n">
        <v>16.98</v>
      </c>
      <c r="E15" s="8" t="n">
        <v>16</v>
      </c>
      <c r="F15" s="8" t="n">
        <v>16.98</v>
      </c>
      <c r="G15" s="10" t="n">
        <v>1072</v>
      </c>
      <c r="H15" s="8">
        <f>SUM(saturday!F15 - saturday!E15)</f>
        <v/>
      </c>
      <c r="I15" s="9">
        <f>IF(saturday!B15 ="ns day", saturday!C15,IF(saturday!C15 &lt;= 8+ reference!$C$3, 0, MAX(saturday!C15 - 8, 0)))</f>
        <v/>
      </c>
      <c r="J15" s="9">
        <f>SUM(saturday!F15 - saturday!E15)</f>
        <v/>
      </c>
      <c r="K15" s="9">
        <f>IF(saturday!B15="ns day",saturday!C15, IF(saturday!C15 &lt;= 8 + reference!$C$4, 0, MIN(MAX(saturday!C15 - 8, 0),IF(saturday!J15 &lt;= reference!$C$4,0, saturday!J15))))</f>
        <v/>
      </c>
    </row>
    <row r="16" spans="1:11">
      <c r="A16" s="6" t="s">
        <v>25</v>
      </c>
      <c r="B16" s="8" t="n"/>
      <c r="C16" s="8" t="n"/>
      <c r="D16" s="8" t="n"/>
      <c r="E16" s="8" t="n"/>
      <c r="F16" s="8" t="n"/>
      <c r="G16" s="10" t="n"/>
      <c r="H16" s="8">
        <f>SUM(saturday!F16 - saturday!E16)</f>
        <v/>
      </c>
      <c r="I16" s="9">
        <f>IF(saturday!B16 ="ns day", saturday!C16,IF(saturday!C16 &lt;= 8 + reference!$C$3, 0, MAX(saturday!C16 - 8, 0)))</f>
        <v/>
      </c>
      <c r="J16" s="9">
        <f>SUM(saturday!F16 - saturday!E16)</f>
        <v/>
      </c>
      <c r="K16" s="9">
        <f>IF(saturday!B16="ns day",saturday!C16, IF(saturday!C16 &lt;= 8 + reference!$C$4, 0, MIN(MAX(saturday!C16 - 8, 0),IF(saturday!J16 &lt;= reference!$C$4,0, saturday!J16))))</f>
        <v/>
      </c>
    </row>
    <row r="17" spans="1:11">
      <c r="A17" s="6" t="s">
        <v>26</v>
      </c>
      <c r="B17" s="7" t="s"/>
      <c r="C17" s="8" t="n">
        <v>8</v>
      </c>
      <c r="D17" s="8" t="n">
        <v>16.93</v>
      </c>
      <c r="E17" s="8" t="s"/>
      <c r="F17" s="8" t="s"/>
      <c r="G17" s="10" t="s"/>
      <c r="H17" s="8">
        <f>SUM(saturday!F17 - saturday!E17)</f>
        <v/>
      </c>
      <c r="I17" s="9">
        <f>IF(saturday!B17 ="ns day", saturday!C17,IF(saturday!C17 &lt;= 8+ reference!$C$3, 0, MAX(saturday!C17 - 8, 0)))</f>
        <v/>
      </c>
      <c r="J17" s="9">
        <f>SUM(saturday!F17 - saturday!E17)</f>
        <v/>
      </c>
      <c r="K17" s="9">
        <f>IF(saturday!B17="ns day",saturday!C17, IF(saturday!C17 &lt;= 8 + reference!$C$4, 0, MIN(MAX(saturday!C17 - 8, 0),IF(saturday!J17 &lt;= reference!$C$4,0, saturday!J17))))</f>
        <v/>
      </c>
    </row>
    <row r="18" spans="1:11">
      <c r="A18" s="6" t="s">
        <v>27</v>
      </c>
      <c r="B18" s="8" t="n"/>
      <c r="C18" s="8" t="n"/>
      <c r="D18" s="8" t="n"/>
      <c r="E18" s="8" t="n"/>
      <c r="F18" s="8" t="n"/>
      <c r="G18" s="10" t="n"/>
      <c r="H18" s="8">
        <f>SUM(saturday!F18 - saturday!E18)</f>
        <v/>
      </c>
      <c r="I18" s="9">
        <f>IF(saturday!B18 ="ns day", saturday!C18,IF(saturday!C18 &lt;= 8 + reference!$C$3, 0, MAX(saturday!C18 - 8, 0)))</f>
        <v/>
      </c>
      <c r="J18" s="9">
        <f>SUM(saturday!F18 - saturday!E18)</f>
        <v/>
      </c>
      <c r="K18" s="9">
        <f>IF(saturday!B18="ns day",saturday!C18, IF(saturday!C18 &lt;= 8 + reference!$C$4, 0, MIN(MAX(saturday!C18 - 8, 0),IF(saturday!J18 &lt;= reference!$C$4,0, saturday!J18))))</f>
        <v/>
      </c>
    </row>
    <row r="19" spans="1:11">
      <c r="A19" s="6" t="s">
        <v>28</v>
      </c>
      <c r="B19" s="7" t="s"/>
      <c r="C19" s="8" t="n">
        <v>8.83</v>
      </c>
      <c r="D19" s="8" t="n">
        <v>17.31</v>
      </c>
      <c r="E19" s="8" t="n">
        <v>16.88</v>
      </c>
      <c r="F19" s="8" t="n">
        <v>17.31</v>
      </c>
      <c r="G19" s="10" t="n">
        <v>950</v>
      </c>
      <c r="H19" s="8">
        <f>SUM(saturday!F19 - saturday!E19)</f>
        <v/>
      </c>
      <c r="I19" s="9">
        <f>IF(saturday!B19 ="ns day", saturday!C19,IF(saturday!C19 &lt;= 8+ reference!$C$3, 0, MAX(saturday!C19 - 8, 0)))</f>
        <v/>
      </c>
      <c r="J19" s="9">
        <f>SUM(saturday!F19 - saturday!E19)</f>
        <v/>
      </c>
      <c r="K19" s="9">
        <f>IF(saturday!B19="ns day",saturday!C19, IF(saturday!C19 &lt;= 8 + reference!$C$4, 0, MIN(MAX(saturday!C19 - 8, 0),IF(saturday!J19 &lt;= reference!$C$4,0, saturday!J19))))</f>
        <v/>
      </c>
    </row>
    <row r="20" spans="1:11">
      <c r="A20" s="6" t="s">
        <v>29</v>
      </c>
      <c r="B20" s="7" t="s"/>
      <c r="C20" s="8" t="n">
        <v>8</v>
      </c>
      <c r="D20" s="8" t="n">
        <v>16.4</v>
      </c>
      <c r="E20" s="8" t="s"/>
      <c r="F20" s="8" t="s"/>
      <c r="G20" s="10" t="s"/>
      <c r="H20" s="8">
        <f>SUM(saturday!F20 - saturday!E20)</f>
        <v/>
      </c>
      <c r="I20" s="9">
        <f>IF(saturday!B20 ="ns day", saturday!C20,IF(saturday!C20 &lt;= 8+ reference!$C$3, 0, MAX(saturday!C20 - 8, 0)))</f>
        <v/>
      </c>
      <c r="J20" s="9">
        <f>SUM(saturday!F20 - saturday!E20)</f>
        <v/>
      </c>
      <c r="K20" s="9">
        <f>IF(saturday!B20="ns day",saturday!C20, IF(saturday!C20 &lt;= 8 + reference!$C$4, 0, MIN(MAX(saturday!C20 - 8, 0),IF(saturday!J20 &lt;= reference!$C$4,0, saturday!J20))))</f>
        <v/>
      </c>
    </row>
    <row r="21" spans="1:11">
      <c r="A21" s="6" t="s">
        <v>30</v>
      </c>
      <c r="B21" s="7" t="s">
        <v>31</v>
      </c>
      <c r="C21" s="8" t="n">
        <v>8.050000000000001</v>
      </c>
      <c r="D21" s="8" t="n">
        <v>17.01</v>
      </c>
      <c r="E21" s="8" t="s"/>
      <c r="F21" s="8" t="s"/>
      <c r="G21" s="10" t="s"/>
      <c r="H21" s="8">
        <f>SUM(saturday!F21 - saturday!E21)</f>
        <v/>
      </c>
      <c r="I21" s="9">
        <f>IF(saturday!B21 ="ns day", saturday!C21,IF(saturday!C21 &lt;= 8+ reference!$C$3, 0, MAX(saturday!C21 - 8, 0)))</f>
        <v/>
      </c>
      <c r="J21" s="9">
        <f>SUM(saturday!F21 - saturday!E21)</f>
        <v/>
      </c>
      <c r="K21" s="9">
        <f>IF(saturday!B21="ns day",saturday!C21, IF(saturday!C21 &lt;= 8 + reference!$C$4, 0, MIN(MAX(saturday!C21 - 8, 0),IF(saturday!J21 &lt;= reference!$C$4,0, saturday!J21))))</f>
        <v/>
      </c>
    </row>
    <row r="22" spans="1:11">
      <c r="A22" s="6" t="s">
        <v>32</v>
      </c>
      <c r="B22" s="7" t="s">
        <v>31</v>
      </c>
      <c r="C22" s="8" t="n">
        <v>8</v>
      </c>
      <c r="D22" s="8" t="n">
        <v>16.95</v>
      </c>
      <c r="E22" s="8" t="s"/>
      <c r="F22" s="8" t="s"/>
      <c r="G22" s="10" t="s"/>
      <c r="H22" s="8">
        <f>SUM(saturday!F22 - saturday!E22)</f>
        <v/>
      </c>
      <c r="I22" s="9">
        <f>IF(saturday!B22 ="ns day", saturday!C22,IF(saturday!C22 &lt;= 8+ reference!$C$3, 0, MAX(saturday!C22 - 8, 0)))</f>
        <v/>
      </c>
      <c r="J22" s="9">
        <f>SUM(saturday!F22 - saturday!E22)</f>
        <v/>
      </c>
      <c r="K22" s="9">
        <f>IF(saturday!B22="ns day",saturday!C22, IF(saturday!C22 &lt;= 8 + reference!$C$4, 0, MIN(MAX(saturday!C22 - 8, 0),IF(saturday!J22 &lt;= reference!$C$4,0, saturday!J22))))</f>
        <v/>
      </c>
    </row>
    <row r="23" spans="1:11">
      <c r="A23" s="6" t="s">
        <v>33</v>
      </c>
      <c r="B23" s="7" t="s"/>
      <c r="C23" s="8" t="n">
        <v>1</v>
      </c>
      <c r="D23" s="8" t="n">
        <v>0</v>
      </c>
      <c r="E23" s="8" t="n">
        <v>11</v>
      </c>
      <c r="F23" s="8" t="n">
        <v>12</v>
      </c>
      <c r="G23" s="10" t="n">
        <v>0</v>
      </c>
      <c r="H23" s="8">
        <f>SUM(saturday!F23 - saturday!E23)</f>
        <v/>
      </c>
      <c r="I23" s="9">
        <f>IF(saturday!B23 ="ns day", saturday!C23,IF(saturday!C23 &lt;= 8+ reference!$C$3, 0, MAX(saturday!C23 - 8, 0)))</f>
        <v/>
      </c>
      <c r="J23" s="9">
        <f>SUM(saturday!F23 - saturday!E23)</f>
        <v/>
      </c>
      <c r="K23" s="9">
        <f>IF(saturday!B23="ns day",saturday!C23, IF(saturday!C23 &lt;= 8 + reference!$C$4, 0, MIN(MAX(saturday!C23 - 8, 0),IF(saturday!J23 &lt;= reference!$C$4,0, saturday!J23))))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SUM(saturday!F24 - saturday!E24)</f>
        <v/>
      </c>
      <c r="I24" s="9">
        <f>IF(saturday!B24 ="ns day", saturday!C24,IF(saturday!C24 &lt;= 8 + reference!$C$3, 0, MAX(saturday!C24 - 8, 0)))</f>
        <v/>
      </c>
      <c r="J24" s="9">
        <f>SUM(saturday!F24 - saturday!E24)</f>
        <v/>
      </c>
      <c r="K24" s="9">
        <f>IF(saturday!B24="ns day",saturday!C24, IF(saturday!C24 &lt;= 8 + reference!$C$4, 0, MIN(MAX(saturday!C24 - 8, 0),IF(saturday!J24 &lt;= reference!$C$4,0, saturday!J24))))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SUM(saturday!F25 - saturday!E25)</f>
        <v/>
      </c>
      <c r="I25" s="9">
        <f>IF(saturday!B25 ="ns day", saturday!C25,IF(saturday!C25 &lt;= 8 + reference!$C$3, 0, MAX(saturday!C25 - 8, 0)))</f>
        <v/>
      </c>
      <c r="J25" s="9">
        <f>SUM(saturday!F25 - saturday!E25)</f>
        <v/>
      </c>
      <c r="K25" s="9">
        <f>IF(saturday!B25="ns day",saturday!C25, IF(saturday!C25 &lt;= 8 + reference!$C$4, 0, MIN(MAX(saturday!C25 - 8, 0),IF(saturday!J25 &lt;= reference!$C$4,0, saturday!J25))))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SUM(saturday!F26 - saturday!E26)</f>
        <v/>
      </c>
      <c r="I26" s="9">
        <f>IF(saturday!B26 ="ns day", saturday!C26,IF(saturday!C26 &lt;= 8 + reference!$C$3, 0, MAX(saturday!C26 - 8, 0)))</f>
        <v/>
      </c>
      <c r="J26" s="9">
        <f>SUM(saturday!F26 - saturday!E26)</f>
        <v/>
      </c>
      <c r="K26" s="9">
        <f>IF(saturday!B26="ns day",saturday!C26, IF(saturday!C26 &lt;= 8 + reference!$C$4, 0, MIN(MAX(saturday!C26 - 8, 0),IF(saturday!J26 &lt;= reference!$C$4,0, saturday!J26))))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SUM(saturday!F27 - saturday!E27)</f>
        <v/>
      </c>
      <c r="I27" s="9">
        <f>IF(saturday!B27 ="ns day", saturday!C27,IF(saturday!C27 &lt;= 8 + reference!$C$3, 0, MAX(saturday!C27 - 8, 0)))</f>
        <v/>
      </c>
      <c r="J27" s="9">
        <f>SUM(saturday!F27 - saturday!E27)</f>
        <v/>
      </c>
      <c r="K27" s="9">
        <f>IF(saturday!B27="ns day",saturday!C27, IF(saturday!C27 &lt;= 8 + reference!$C$4, 0, MIN(MAX(saturday!C27 - 8, 0),IF(saturday!J27 &lt;= reference!$C$4,0,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SUM(saturday!F28 - saturday!E28)</f>
        <v/>
      </c>
      <c r="I28" s="9">
        <f>IF(saturday!B28 ="ns day", saturday!C28,IF(saturday!C28 &lt;= 8 + reference!$C$3, 0, MAX(saturday!C28 - 8, 0)))</f>
        <v/>
      </c>
      <c r="J28" s="9">
        <f>SUM(saturday!F28 - saturday!E28)</f>
        <v/>
      </c>
      <c r="K28" s="9">
        <f>IF(saturday!B28="ns day",saturday!C28, IF(saturday!C28 &lt;= 8 + reference!$C$4, 0, MIN(MAX(saturday!C28 - 8, 0),IF(saturday!J28 &lt;= reference!$C$4,0,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SUM(saturday!F29 - saturday!E29)</f>
        <v/>
      </c>
      <c r="I29" s="9">
        <f>IF(saturday!B29 ="ns day", saturday!C29,IF(saturday!C29 &lt;= 8 + reference!$C$3, 0, MAX(saturday!C29 - 8, 0)))</f>
        <v/>
      </c>
      <c r="J29" s="9">
        <f>SUM(saturday!F29 - saturday!E29)</f>
        <v/>
      </c>
      <c r="K29" s="9">
        <f>IF(saturday!B29="ns day",saturday!C29, IF(saturday!C29 &lt;= 8 + reference!$C$4, 0, MIN(MAX(saturday!C29 - 8, 0),IF(saturday!J29 &lt;= reference!$C$4,0,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SUM(saturday!F30 - saturday!E30)</f>
        <v/>
      </c>
      <c r="I30" s="9">
        <f>IF(saturday!B30 ="ns day", saturday!C30,IF(saturday!C30 &lt;= 8 + reference!$C$3, 0, MAX(saturday!C30 - 8, 0)))</f>
        <v/>
      </c>
      <c r="J30" s="9">
        <f>SUM(saturday!F30 - saturday!E30)</f>
        <v/>
      </c>
      <c r="K30" s="9">
        <f>IF(saturday!B30="ns day",saturday!C30, IF(saturday!C30 &lt;= 8 + reference!$C$4, 0, MIN(MAX(saturday!C30 - 8, 0),IF(saturday!J30 &lt;= reference!$C$4,0,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SUM(saturday!F31 - saturday!E31)</f>
        <v/>
      </c>
      <c r="I31" s="9">
        <f>IF(saturday!B31 ="ns day", saturday!C31,IF(saturday!C31 &lt;= 8 + reference!$C$3, 0, MAX(saturday!C31 - 8, 0)))</f>
        <v/>
      </c>
      <c r="J31" s="9">
        <f>SUM(saturday!F31 - saturday!E31)</f>
        <v/>
      </c>
      <c r="K31" s="9">
        <f>IF(saturday!B31="ns day",saturday!C31, IF(saturday!C31 &lt;= 8 + reference!$C$4, 0, MIN(MAX(saturday!C31 - 8, 0),IF(saturday!J31 &lt;= reference!$C$4,0,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SUM(saturday!F32 - saturday!E32)</f>
        <v/>
      </c>
      <c r="I32" s="9">
        <f>IF(saturday!B32 ="ns day", saturday!C32,IF(saturday!C32 &lt;= 8 + reference!$C$3, 0, MAX(saturday!C32 - 8, 0)))</f>
        <v/>
      </c>
      <c r="J32" s="9">
        <f>SUM(saturday!F32 - saturday!E32)</f>
        <v/>
      </c>
      <c r="K32" s="9">
        <f>IF(saturday!B32="ns day",saturday!C32, IF(saturday!C32 &lt;= 8 + reference!$C$4, 0, MIN(MAX(saturday!C32 - 8, 0),IF(saturday!J32 &lt;= reference!$C$4,0, saturday!J32))))</f>
        <v/>
      </c>
    </row>
    <row r="34" spans="1:11">
      <c r="H34" s="5" t="s">
        <v>34</v>
      </c>
      <c r="I34" s="9">
        <f>SUM(saturday!I8:saturday!I32)</f>
        <v/>
      </c>
    </row>
    <row r="36" spans="1:11">
      <c r="J36" s="5" t="s">
        <v>35</v>
      </c>
      <c r="K36" s="9">
        <f>SUM(saturday!K8:saturday!K32)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10" t="n"/>
      <c r="H40" s="8">
        <f>SUM(saturday!F40 - saturday!E40)</f>
        <v/>
      </c>
      <c r="I40" s="9">
        <f>IF(saturday!B40 ="ns day", saturday!C40, MAX(saturday!C40 - 8, 0))</f>
        <v/>
      </c>
      <c r="J40" s="9">
        <f>SUM(saturday!F40 - saturday!E40)</f>
        <v/>
      </c>
      <c r="K40" s="9">
        <f>IF(saturday!B40="ns day",saturday!C40, IF(saturday!C40 &lt;= 8 + reference!$C$4, 0, MIN(MAX(saturday!C40 - 8, 0),IF(saturday!J40 &lt;= reference!$C$4,0, saturday!J40))))</f>
        <v/>
      </c>
    </row>
    <row r="41" spans="1:11">
      <c r="A41" s="6" t="s">
        <v>38</v>
      </c>
      <c r="B41" s="7" t="s"/>
      <c r="C41" s="8" t="n">
        <v>8</v>
      </c>
      <c r="D41" s="8" t="n">
        <v>16.86</v>
      </c>
      <c r="E41" s="8" t="s"/>
      <c r="F41" s="8" t="s"/>
      <c r="G41" s="10" t="s"/>
      <c r="H41" s="8">
        <f>SUM(saturday!F41 - saturday!E41)</f>
        <v/>
      </c>
      <c r="I41" s="9">
        <f>IF(saturday!B41 ="ns day", saturday!C41, MAX(saturday!C41 - 8, 0))</f>
        <v/>
      </c>
      <c r="J41" s="9">
        <f>SUM(saturday!F41 - saturday!E41)</f>
        <v/>
      </c>
      <c r="K41" s="9">
        <f>IF(saturday!B41="ns day",saturday!C41, IF(saturday!C41 &lt;= 8 + reference!$C$4, 0, MIN(MAX(saturday!C41 - 8, 0),IF(saturday!J41 &lt;= reference!$C$4,0, saturday!J41))))</f>
        <v/>
      </c>
    </row>
    <row r="42" spans="1:11">
      <c r="A42" s="6" t="s">
        <v>39</v>
      </c>
      <c r="B42" s="7" t="s"/>
      <c r="C42" s="8" t="n">
        <v>8</v>
      </c>
      <c r="D42" s="8" t="n">
        <v>16.51</v>
      </c>
      <c r="E42" s="8" t="s"/>
      <c r="F42" s="8" t="s"/>
      <c r="G42" s="10" t="s"/>
      <c r="H42" s="8">
        <f>SUM(saturday!F42 - saturday!E42)</f>
        <v/>
      </c>
      <c r="I42" s="9">
        <f>IF(saturday!B42 ="ns day", saturday!C42, MAX(saturday!C42 - 8, 0))</f>
        <v/>
      </c>
      <c r="J42" s="9">
        <f>SUM(saturday!F42 - saturday!E42)</f>
        <v/>
      </c>
      <c r="K42" s="9">
        <f>IF(saturday!B42="ns day",saturday!C42, IF(saturday!C42 &lt;= 8 + reference!$C$4, 0, MIN(MAX(saturday!C42 - 8, 0),IF(saturday!J42 &lt;= reference!$C$4,0, saturday!J42))))</f>
        <v/>
      </c>
    </row>
    <row r="43" spans="1:11">
      <c r="A43" s="6" t="s">
        <v>40</v>
      </c>
      <c r="B43" s="7" t="s"/>
      <c r="C43" s="8" t="n">
        <v>8</v>
      </c>
      <c r="D43" s="8" t="n">
        <v>16.76</v>
      </c>
      <c r="E43" s="8" t="s"/>
      <c r="F43" s="8" t="s"/>
      <c r="G43" s="10" t="s"/>
      <c r="H43" s="8">
        <f>SUM(saturday!F43 - saturday!E43)</f>
        <v/>
      </c>
      <c r="I43" s="9">
        <f>IF(saturday!B43 ="ns day", saturday!C43, MAX(saturday!C43 - 8, 0))</f>
        <v/>
      </c>
      <c r="J43" s="9">
        <f>SUM(saturday!F43 - saturday!E43)</f>
        <v/>
      </c>
      <c r="K43" s="9">
        <f>IF(saturday!B43="ns day",saturday!C43, IF(saturday!C43 &lt;= 8 + reference!$C$4, 0, MIN(MAX(saturday!C43 - 8, 0),IF(saturday!J43 &lt;= reference!$C$4,0, saturday!J43))))</f>
        <v/>
      </c>
    </row>
    <row r="44" spans="1:11">
      <c r="A44" s="6" t="s">
        <v>41</v>
      </c>
      <c r="B44" s="7" t="s"/>
      <c r="C44" s="8" t="n">
        <v>8</v>
      </c>
      <c r="D44" s="8" t="n">
        <v>16.93</v>
      </c>
      <c r="E44" s="8" t="s"/>
      <c r="F44" s="8" t="s"/>
      <c r="G44" s="10" t="s"/>
      <c r="H44" s="8">
        <f>SUM(saturday!F44 - saturday!E44)</f>
        <v/>
      </c>
      <c r="I44" s="9">
        <f>IF(saturday!B44 ="ns day", saturday!C44, MAX(saturday!C44 - 8, 0))</f>
        <v/>
      </c>
      <c r="J44" s="9">
        <f>SUM(saturday!F44 - saturday!E44)</f>
        <v/>
      </c>
      <c r="K44" s="9">
        <f>IF(saturday!B44="ns day",saturday!C44, IF(saturday!C44 &lt;= 8 + reference!$C$4, 0, MIN(MAX(saturday!C44 - 8, 0),IF(saturday!J44 &lt;= reference!$C$4,0, saturday!J44))))</f>
        <v/>
      </c>
    </row>
    <row r="45" spans="1:11">
      <c r="A45" s="6" t="s">
        <v>42</v>
      </c>
      <c r="B45" s="7" t="s"/>
      <c r="C45" s="8" t="n">
        <v>8</v>
      </c>
      <c r="D45" s="8" t="n">
        <v>16.54</v>
      </c>
      <c r="E45" s="8" t="s"/>
      <c r="F45" s="8" t="s"/>
      <c r="G45" s="10" t="s"/>
      <c r="H45" s="8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reference!$C$4, 0, MIN(MAX(saturday!C45 - 8, 0),IF(saturday!J45 &lt;= reference!$C$4,0, saturday!J45))))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reference!$C$4, 0, MIN(MAX(saturday!C46 - 8, 0),IF(saturday!J46 &lt;= reference!$C$4,0, saturday!J46))))</f>
        <v/>
      </c>
    </row>
    <row r="47" spans="1:11">
      <c r="A47" s="6" t="s">
        <v>44</v>
      </c>
      <c r="B47" s="7" t="s"/>
      <c r="C47" s="8" t="n">
        <v>8</v>
      </c>
      <c r="D47" s="8" t="n">
        <v>16.89</v>
      </c>
      <c r="E47" s="8" t="s"/>
      <c r="F47" s="8" t="s"/>
      <c r="G47" s="10" t="s"/>
      <c r="H47" s="8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reference!$C$4, 0, MIN(MAX(saturday!C47 - 8, 0),IF(saturday!J47 &lt;= reference!$C$4,0, saturday!J47))))</f>
        <v/>
      </c>
    </row>
    <row r="48" spans="1:11">
      <c r="A48" s="6" t="s">
        <v>45</v>
      </c>
      <c r="B48" s="7" t="s"/>
      <c r="C48" s="8" t="n">
        <v>8</v>
      </c>
      <c r="D48" s="8" t="n">
        <v>16.49</v>
      </c>
      <c r="E48" s="8" t="s"/>
      <c r="F48" s="8" t="s"/>
      <c r="G48" s="10" t="s"/>
      <c r="H48" s="8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reference!$C$4, 0, MIN(MAX(saturday!C48 - 8, 0),IF(saturday!J48 &lt;= reference!$C$4,0, saturday!J48))))</f>
        <v/>
      </c>
    </row>
    <row r="49" spans="1:11">
      <c r="A49" s="6" t="s">
        <v>46</v>
      </c>
      <c r="B49" s="7" t="s"/>
      <c r="C49" s="8" t="n">
        <v>8</v>
      </c>
      <c r="D49" s="8" t="n">
        <v>16.36</v>
      </c>
      <c r="E49" s="8" t="s"/>
      <c r="F49" s="8" t="s"/>
      <c r="G49" s="10" t="s"/>
      <c r="H49" s="8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reference!$C$4, 0, MIN(MAX(saturday!C49 - 8, 0),IF(saturday!J49 &lt;= reference!$C$4,0, saturday!J49))))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10" t="n"/>
      <c r="H50" s="8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reference!$C$4, 0, MIN(MAX(saturday!C50 - 8, 0),IF(saturday!J50 &lt;= reference!$C$4,0, saturday!J50))))</f>
        <v/>
      </c>
    </row>
    <row r="51" spans="1:11">
      <c r="A51" s="6" t="s">
        <v>48</v>
      </c>
      <c r="B51" s="7" t="s"/>
      <c r="C51" s="8" t="n">
        <v>8</v>
      </c>
      <c r="D51" s="8" t="n">
        <v>16.42</v>
      </c>
      <c r="E51" s="8" t="s"/>
      <c r="F51" s="8" t="s"/>
      <c r="G51" s="10" t="s"/>
      <c r="H51" s="8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reference!$C$4, 0, MIN(MAX(saturday!C51 - 8, 0),IF(saturday!J51 &lt;= reference!$C$4,0, saturday!J51))))</f>
        <v/>
      </c>
    </row>
    <row r="52" spans="1:11">
      <c r="A52" s="6" t="s">
        <v>49</v>
      </c>
      <c r="B52" s="7" t="s"/>
      <c r="C52" s="8" t="n">
        <v>8</v>
      </c>
      <c r="D52" s="8" t="n">
        <v>17.02</v>
      </c>
      <c r="E52" s="8" t="s"/>
      <c r="F52" s="8" t="s"/>
      <c r="G52" s="10" t="s"/>
      <c r="H52" s="8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reference!$C$4, 0, MIN(MAX(saturday!C52 - 8, 0),IF(saturday!J52 &lt;= reference!$C$4,0, saturday!J52))))</f>
        <v/>
      </c>
    </row>
    <row r="53" spans="1:11">
      <c r="A53" s="6" t="s">
        <v>50</v>
      </c>
      <c r="B53" s="7" t="s">
        <v>51</v>
      </c>
      <c r="C53" s="8" t="s"/>
      <c r="D53" s="8" t="s"/>
      <c r="E53" s="8" t="s"/>
      <c r="F53" s="8" t="s"/>
      <c r="G53" s="10" t="s"/>
      <c r="H53" s="8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reference!$C$4, 0, MIN(MAX(saturday!C53 - 8, 0),IF(saturday!J53 &lt;= reference!$C$4,0, saturday!J53))))</f>
        <v/>
      </c>
    </row>
    <row r="54" spans="1:11">
      <c r="A54" s="6" t="s">
        <v>52</v>
      </c>
      <c r="B54" s="7" t="s"/>
      <c r="C54" s="8" t="n">
        <v>8</v>
      </c>
      <c r="D54" s="8" t="n">
        <v>16.43</v>
      </c>
      <c r="E54" s="8" t="s"/>
      <c r="F54" s="8" t="s"/>
      <c r="G54" s="10" t="s"/>
      <c r="H54" s="8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reference!$C$4, 0, MIN(MAX(saturday!C54 - 8, 0),IF(saturday!J54 &lt;= reference!$C$4,0, saturday!J54))))</f>
        <v/>
      </c>
    </row>
    <row r="55" spans="1:11">
      <c r="A55" s="6" t="s">
        <v>53</v>
      </c>
      <c r="B55" s="7" t="s"/>
      <c r="C55" s="8" t="n">
        <v>7.69</v>
      </c>
      <c r="D55" s="8" t="n">
        <v>16.12</v>
      </c>
      <c r="E55" s="8" t="s"/>
      <c r="F55" s="8" t="s"/>
      <c r="G55" s="10" t="s"/>
      <c r="H55" s="8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reference!$C$4, 0, MIN(MAX(saturday!C55 - 8, 0),IF(saturday!J55 &lt;= reference!$C$4,0, saturday!J55))))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10" t="n"/>
      <c r="H56" s="8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reference!$C$4, 0, MIN(MAX(saturday!C56 - 8, 0),IF(saturday!J56 &lt;= reference!$C$4,0, saturday!J56))))</f>
        <v/>
      </c>
    </row>
    <row r="57" spans="1:11">
      <c r="A57" s="6" t="s">
        <v>55</v>
      </c>
      <c r="B57" s="7" t="s"/>
      <c r="C57" s="8" t="n">
        <v>6.75</v>
      </c>
      <c r="D57" s="8" t="n">
        <v>15.78</v>
      </c>
      <c r="E57" s="8" t="s"/>
      <c r="F57" s="8" t="s"/>
      <c r="G57" s="10" t="s"/>
      <c r="H57" s="8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reference!$C$4, 0, MIN(MAX(saturday!C57 - 8, 0),IF(saturday!J57 &lt;= reference!$C$4,0, saturday!J57))))</f>
        <v/>
      </c>
    </row>
    <row r="58" spans="1:11">
      <c r="A58" s="6" t="s">
        <v>56</v>
      </c>
      <c r="B58" s="7" t="s"/>
      <c r="C58" s="8" t="n">
        <v>8.42</v>
      </c>
      <c r="D58" s="8" t="n">
        <v>17.33</v>
      </c>
      <c r="E58" s="8" t="s"/>
      <c r="F58" s="8" t="s"/>
      <c r="G58" s="10" t="s"/>
      <c r="H58" s="8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reference!$C$4, 0, MIN(MAX(saturday!C58 - 8, 0),IF(saturday!J58 &lt;= reference!$C$4,0, saturday!J58))))</f>
        <v/>
      </c>
    </row>
    <row r="59" spans="1:11">
      <c r="A59" s="6" t="s">
        <v>57</v>
      </c>
      <c r="B59" s="7" t="s"/>
      <c r="C59" s="8" t="n">
        <v>8</v>
      </c>
      <c r="D59" s="8" t="n">
        <v>16.93</v>
      </c>
      <c r="E59" s="8" t="s"/>
      <c r="F59" s="8" t="s"/>
      <c r="G59" s="10" t="s"/>
      <c r="H59" s="8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reference!$C$4, 0, MIN(MAX(saturday!C59 - 8, 0),IF(saturday!J59 &lt;= reference!$C$4,0, saturday!J59))))</f>
        <v/>
      </c>
    </row>
    <row r="60" spans="1:11">
      <c r="A60" s="6" t="s">
        <v>58</v>
      </c>
      <c r="B60" s="7" t="s"/>
      <c r="C60" s="8" t="n">
        <v>8</v>
      </c>
      <c r="D60" s="8" t="n">
        <v>16.88</v>
      </c>
      <c r="E60" s="8" t="s"/>
      <c r="F60" s="8" t="s"/>
      <c r="G60" s="10" t="s"/>
      <c r="H60" s="8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reference!$C$4, 0, MIN(MAX(saturday!C60 - 8, 0),IF(saturday!J60 &lt;= reference!$C$4,0, saturday!J60))))</f>
        <v/>
      </c>
    </row>
    <row r="61" spans="1:11">
      <c r="A61" s="6" t="s">
        <v>59</v>
      </c>
      <c r="B61" s="7" t="s"/>
      <c r="C61" s="8" t="n">
        <v>8</v>
      </c>
      <c r="D61" s="8" t="n">
        <v>16.95</v>
      </c>
      <c r="E61" s="8" t="s"/>
      <c r="F61" s="8" t="s"/>
      <c r="G61" s="10" t="s"/>
      <c r="H61" s="8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reference!$C$4, 0, MIN(MAX(saturday!C61 - 8, 0),IF(saturday!J61 &lt;= reference!$C$4,0, saturday!J61))))</f>
        <v/>
      </c>
    </row>
    <row r="62" spans="1:11">
      <c r="A62" s="6" t="s">
        <v>60</v>
      </c>
      <c r="B62" s="7" t="s"/>
      <c r="C62" s="8" t="n">
        <v>8</v>
      </c>
      <c r="D62" s="8" t="n">
        <v>16.94</v>
      </c>
      <c r="E62" s="8" t="s"/>
      <c r="F62" s="8" t="s"/>
      <c r="G62" s="10" t="s"/>
      <c r="H62" s="8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reference!$C$4, 0, MIN(MAX(saturday!C62 - 8, 0),IF(saturday!J62 &lt;= reference!$C$4,0, saturday!J62))))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10" t="n"/>
      <c r="H63" s="8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reference!$C$4, 0, MIN(MAX(saturday!C63 - 8, 0),IF(saturday!J63 &lt;= reference!$C$4,0, saturday!J63))))</f>
        <v/>
      </c>
    </row>
    <row r="64" spans="1:11">
      <c r="A64" s="6" t="s">
        <v>62</v>
      </c>
      <c r="B64" s="7" t="s"/>
      <c r="C64" s="8" t="n">
        <v>8</v>
      </c>
      <c r="D64" s="8" t="n">
        <v>16.93</v>
      </c>
      <c r="E64" s="8" t="s"/>
      <c r="F64" s="8" t="s"/>
      <c r="G64" s="10" t="s"/>
      <c r="H64" s="8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reference!$C$4, 0, MIN(MAX(saturday!C64 - 8, 0),IF(saturday!J64 &lt;= reference!$C$4,0, saturday!J64))))</f>
        <v/>
      </c>
    </row>
    <row r="65" spans="1:11">
      <c r="A65" s="6" t="s">
        <v>63</v>
      </c>
      <c r="B65" s="7" t="s"/>
      <c r="C65" s="8" t="n">
        <v>8</v>
      </c>
      <c r="D65" s="8" t="n">
        <v>16.45</v>
      </c>
      <c r="E65" s="8" t="s"/>
      <c r="F65" s="8" t="s"/>
      <c r="G65" s="10" t="s"/>
      <c r="H65" s="8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reference!$C$4, 0, MIN(MAX(saturday!C65 - 8, 0),IF(saturday!J65 &lt;= reference!$C$4,0, saturday!J65))))</f>
        <v/>
      </c>
    </row>
    <row r="66" spans="1:11">
      <c r="A66" s="6" t="s">
        <v>64</v>
      </c>
      <c r="B66" s="7" t="s"/>
      <c r="C66" s="8" t="n">
        <v>8</v>
      </c>
      <c r="D66" s="8" t="n">
        <v>16.42</v>
      </c>
      <c r="E66" s="8" t="s"/>
      <c r="F66" s="8" t="s"/>
      <c r="G66" s="10" t="s"/>
      <c r="H66" s="8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reference!$C$4, 0, MIN(MAX(saturday!C66 - 8, 0),IF(saturday!J66 &lt;= reference!$C$4,0, saturday!J66))))</f>
        <v/>
      </c>
    </row>
    <row r="67" spans="1:11">
      <c r="A67" s="6" t="s">
        <v>65</v>
      </c>
      <c r="B67" s="7" t="s"/>
      <c r="C67" s="8" t="n">
        <v>8</v>
      </c>
      <c r="D67" s="8" t="n">
        <v>16.42</v>
      </c>
      <c r="E67" s="8" t="s"/>
      <c r="F67" s="8" t="s"/>
      <c r="G67" s="10" t="s"/>
      <c r="H67" s="8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reference!$C$4, 0, MIN(MAX(saturday!C67 - 8, 0),IF(saturday!J67 &lt;= reference!$C$4,0, saturday!J67))))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10" t="n"/>
      <c r="H68" s="8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reference!$C$4, 0, MIN(MAX(saturday!C68 - 8, 0),IF(saturday!J68 &lt;= reference!$C$4,0, saturday!J68))))</f>
        <v/>
      </c>
    </row>
    <row r="69" spans="1:11">
      <c r="A69" s="6" t="s">
        <v>67</v>
      </c>
      <c r="B69" s="7" t="s"/>
      <c r="C69" s="8" t="n">
        <v>7.89</v>
      </c>
      <c r="D69" s="8" t="n">
        <v>0</v>
      </c>
      <c r="E69" s="8" t="s"/>
      <c r="F69" s="8" t="s"/>
      <c r="G69" s="10" t="s"/>
      <c r="H69" s="8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reference!$C$4, 0, MIN(MAX(saturday!C69 - 8, 0),IF(saturday!J69 &lt;= reference!$C$4,0, saturday!J69))))</f>
        <v/>
      </c>
    </row>
    <row r="70" spans="1:11">
      <c r="A70" s="6" t="s">
        <v>68</v>
      </c>
      <c r="B70" s="7" t="s"/>
      <c r="C70" s="8" t="n">
        <v>8</v>
      </c>
      <c r="D70" s="8" t="n">
        <v>16.9</v>
      </c>
      <c r="E70" s="8" t="s"/>
      <c r="F70" s="8" t="s"/>
      <c r="G70" s="10" t="s"/>
      <c r="H70" s="8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reference!$C$4, 0, MIN(MAX(saturday!C70 - 8, 0),IF(saturday!J70 &lt;= reference!$C$4,0, saturday!J70))))</f>
        <v/>
      </c>
    </row>
    <row r="71" spans="1:11">
      <c r="A71" s="6" t="s">
        <v>69</v>
      </c>
      <c r="B71" s="7" t="s"/>
      <c r="C71" s="8" t="n">
        <v>8</v>
      </c>
      <c r="D71" s="8" t="n">
        <v>16.92</v>
      </c>
      <c r="E71" s="8" t="s"/>
      <c r="F71" s="8" t="s"/>
      <c r="G71" s="10" t="s"/>
      <c r="H71" s="8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reference!$C$4, 0, MIN(MAX(saturday!C71 - 8, 0),IF(saturday!J71 &lt;= reference!$C$4,0, saturday!J71))))</f>
        <v/>
      </c>
    </row>
    <row r="72" spans="1:11">
      <c r="A72" s="6" t="s">
        <v>70</v>
      </c>
      <c r="B72" s="7" t="s"/>
      <c r="C72" s="8" t="n">
        <v>8</v>
      </c>
      <c r="D72" s="8" t="n">
        <v>16.93</v>
      </c>
      <c r="E72" s="8" t="s"/>
      <c r="F72" s="8" t="s"/>
      <c r="G72" s="10" t="s"/>
      <c r="H72" s="8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reference!$C$4, 0, MIN(MAX(saturday!C72 - 8, 0),IF(saturday!J72 &lt;= reference!$C$4,0, saturday!J72))))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reference!$C$4, 0, MIN(MAX(saturday!C73 - 8, 0),IF(saturday!J73 &lt;= reference!$C$4,0, saturday!J73))))</f>
        <v/>
      </c>
    </row>
    <row r="75" spans="1:11">
      <c r="J75" s="5" t="s">
        <v>72</v>
      </c>
      <c r="K75" s="9">
        <f>SUM(saturday!K40:saturday!K73)</f>
        <v/>
      </c>
    </row>
    <row r="77" spans="1:11">
      <c r="J77" s="5" t="s">
        <v>73</v>
      </c>
      <c r="K77" s="9">
        <f>SUM(saturday!K75 + saturday!K36)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7" t="s"/>
      <c r="C82" s="8" t="n">
        <v>11</v>
      </c>
      <c r="D82" s="8" t="n">
        <v>19.48</v>
      </c>
      <c r="E82" s="9">
        <f>IF(OR(saturday!B82 = "light",saturday!B82 = "excused", saturday!B82 = "sch chg", saturday!B82 = "annual", saturday!B82 = "sick", saturday!C82 &gt;= 10 - reference!$C$5), 0, IF(saturday!B82 = "no call", 10, IF(saturday!C82 = 0, 0, MAX(10 - saturday!C82, 0))))</f>
        <v/>
      </c>
      <c r="F82" s="9">
        <f>IF(OR(saturday!B82 = "light",saturday!B82 = "excused", saturday!B82 = "sch chg", saturday!B82 = "annual", saturday!B82 = "sick", saturday!C82 &gt;= 12 - reference!$C$5), 0, IF(saturday!B82 = "no call", 12, IF(saturday!C82 = 0, 0, MAX(12 - saturday!C82, 0))))</f>
        <v/>
      </c>
    </row>
    <row r="83" spans="1:11">
      <c r="A83" s="6" t="s">
        <v>79</v>
      </c>
      <c r="B83" s="7" t="s"/>
      <c r="C83" s="8" t="n">
        <v>10.63</v>
      </c>
      <c r="D83" s="8" t="n">
        <v>18.56</v>
      </c>
      <c r="E83" s="9">
        <f>IF(OR(saturday!B83 = "light",saturday!B83 = "excused", saturday!B83 = "sch chg", saturday!B83 = "annual", saturday!B83 = "sick", saturday!C83 &gt;= 10 - reference!$C$5),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reference!$C$5), 0, IF(saturday!B83 = "no call", 12, IF(saturday!C83 = 0, 0, MAX(12 - saturday!C83, 0))))</f>
        <v/>
      </c>
    </row>
    <row r="84" spans="1:11">
      <c r="A84" s="6" t="s">
        <v>80</v>
      </c>
      <c r="B84" s="7" t="s"/>
      <c r="C84" s="8" t="n">
        <v>11</v>
      </c>
      <c r="D84" s="8" t="n">
        <v>19.33</v>
      </c>
      <c r="E84" s="9">
        <f>IF(OR(saturday!B84 = "light",saturday!B84 = "excused", saturday!B84 = "sch chg", saturday!B84 = "annual", saturday!B84 = "sick", saturday!C84 &gt;= 10 - reference!$C$5),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reference!$C$5), 0, IF(saturday!B84 = "no call", 12, IF(saturday!C84 = 0, 0, MAX(12 - saturday!C84, 0))))</f>
        <v/>
      </c>
    </row>
    <row r="85" spans="1:11">
      <c r="A85" s="6" t="s">
        <v>81</v>
      </c>
      <c r="B85" s="8" t="n"/>
      <c r="C85" s="8" t="n"/>
      <c r="D85" s="8" t="n"/>
      <c r="E85" s="9">
        <f>IF(OR(saturday!B85 = "light",saturday!B85 = "excused", saturday!B85 = "sch chg", saturday!B85 = "annual", saturday!B85 = "sick", saturday!C85 &gt;= 10 - reference!$C$5),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reference!$C$5), 0, IF(saturday!B85 = "no call", 12, IF(saturday!C85 = 0, 0, MAX(12 - saturday!C85, 0))))</f>
        <v/>
      </c>
    </row>
    <row r="86" spans="1:11">
      <c r="A86" s="6" t="s">
        <v>82</v>
      </c>
      <c r="B86" s="7" t="s"/>
      <c r="C86" s="8" t="n">
        <v>10.88</v>
      </c>
      <c r="D86" s="8" t="n">
        <v>19.35</v>
      </c>
      <c r="E86" s="9">
        <f>IF(OR(saturday!B86 = "light",saturday!B86 = "excused", saturday!B86 = "sch chg", saturday!B86 = "annual", saturday!B86 = "sick", saturday!C86 &gt;= 10 - reference!$C$5),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reference!$C$5), 0, IF(saturday!B86 = "no call", 12, IF(saturday!C86 = 0, 0, MAX(12 - saturday!C86, 0))))</f>
        <v/>
      </c>
    </row>
    <row r="87" spans="1:11">
      <c r="A87" s="6" t="s">
        <v>83</v>
      </c>
      <c r="B87" s="8" t="n"/>
      <c r="C87" s="8" t="n"/>
      <c r="D87" s="8" t="n"/>
      <c r="E87" s="9">
        <f>IF(OR(saturday!B87 = "light",saturday!B87 = "excused", saturday!B87 = "sch chg", saturday!B87 = "annual", saturday!B87 = "sick", saturday!C87 &gt;= 10 - reference!$C$5),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reference!$C$5), 0, IF(saturday!B87 = "no call", 12, IF(saturday!C87 = 0, 0, MAX(12 - saturday!C87, 0))))</f>
        <v/>
      </c>
    </row>
    <row r="88" spans="1:11">
      <c r="A88" s="6" t="s">
        <v>84</v>
      </c>
      <c r="B88" s="7" t="s"/>
      <c r="C88" s="8" t="n">
        <v>10.67</v>
      </c>
      <c r="D88" s="8" t="n">
        <v>19.1</v>
      </c>
      <c r="E88" s="9">
        <f>IF(OR(saturday!B88 = "light",saturday!B88 = "excused", saturday!B88 = "sch chg", saturday!B88 = "annual", saturday!B88 = "sick", saturday!C88 &gt;= 10 - reference!$C$5),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reference!$C$5), 0, IF(saturday!B88 = "no call", 12, IF(saturday!C88 = 0, 0, MAX(12 - saturday!C88, 0))))</f>
        <v/>
      </c>
    </row>
    <row r="89" spans="1:11">
      <c r="A89" s="6" t="s">
        <v>85</v>
      </c>
      <c r="B89" s="7" t="s"/>
      <c r="C89" s="8" t="n">
        <v>10.34</v>
      </c>
      <c r="D89" s="8" t="n">
        <v>18.74</v>
      </c>
      <c r="E89" s="9">
        <f>IF(OR(saturday!B89 = "light",saturday!B89 = "excused", saturday!B89 = "sch chg", saturday!B89 = "annual", saturday!B89 = "sick", saturday!C89 &gt;= 10 - reference!$C$5),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reference!$C$5), 0, IF(saturday!B89 = "no call", 12, IF(saturday!C89 = 0, 0, MAX(12 - saturday!C89, 0))))</f>
        <v/>
      </c>
    </row>
    <row r="90" spans="1:11">
      <c r="A90" s="6" t="s">
        <v>86</v>
      </c>
      <c r="B90" s="7" t="s"/>
      <c r="C90" s="8" t="n">
        <v>10.35</v>
      </c>
      <c r="D90" s="8" t="n">
        <v>18.84</v>
      </c>
      <c r="E90" s="9">
        <f>IF(OR(saturday!B90 = "light",saturday!B90 = "excused", saturday!B90 = "sch chg", saturday!B90 = "annual", saturday!B90 = "sick", saturday!C90 &gt;= 10 - reference!$C$5),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reference!$C$5), 0, IF(saturday!B90 = "no call", 12, IF(saturday!C90 = 0, 0, MAX(12 - saturday!C90, 0))))</f>
        <v/>
      </c>
    </row>
    <row r="91" spans="1:11">
      <c r="A91" s="6" t="s">
        <v>87</v>
      </c>
      <c r="B91" s="7" t="s"/>
      <c r="C91" s="8" t="n">
        <v>10</v>
      </c>
      <c r="D91" s="8" t="n">
        <v>18.46</v>
      </c>
      <c r="E91" s="9">
        <f>IF(OR(saturday!B91 = "light",saturday!B91 = "excused", saturday!B91 = "sch chg", saturday!B91 = "annual", saturday!B91 = "sick", saturday!C91 &gt;= 10 - reference!$C$5),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reference!$C$5), 0, IF(saturday!B91 = "no call", 12, IF(saturday!C91 = 0, 0, MAX(12 - saturday!C91, 0))))</f>
        <v/>
      </c>
    </row>
    <row r="92" spans="1:11">
      <c r="A92" s="6" t="s">
        <v>88</v>
      </c>
      <c r="B92" s="7" t="s"/>
      <c r="C92" s="8" t="n">
        <v>10.81</v>
      </c>
      <c r="D92" s="8" t="n">
        <v>19.29</v>
      </c>
      <c r="E92" s="9">
        <f>IF(OR(saturday!B92 = "light",saturday!B92 = "excused", saturday!B92 = "sch chg", saturday!B92 = "annual", saturday!B92 = "sick", saturday!C92 &gt;= 10 - reference!$C$5),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reference!$C$5),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8.199999999999999</v>
      </c>
      <c r="D93" s="8" t="n">
        <v>16.32</v>
      </c>
      <c r="E93" s="9">
        <f>IF(OR(saturday!B93 = "light",saturday!B93 = "excused", saturday!B93 = "sch chg", saturday!B93 = "annual", saturday!B93 = "sick", saturday!C93 &gt;= 10 - reference!$C$5),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reference!$C$5),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9.5</v>
      </c>
      <c r="D94" s="8" t="n">
        <v>17.43</v>
      </c>
      <c r="E94" s="9">
        <f>IF(OR(saturday!B94 = "light",saturday!B94 = "excused", saturday!B94 = "sch chg", saturday!B94 = "annual", saturday!B94 = "sick", saturday!C94 &gt;= 10 - reference!$C$5),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reference!$C$5), 0, IF(saturday!B94 = "no call", 12, IF(saturday!C94 = 0, 0, MAX(12 - saturday!C94, 0))))</f>
        <v/>
      </c>
    </row>
    <row r="95" spans="1:11">
      <c r="A95" s="6" t="s">
        <v>91</v>
      </c>
      <c r="B95" s="7" t="s">
        <v>92</v>
      </c>
      <c r="C95" s="8" t="s"/>
      <c r="D95" s="8" t="n">
        <v>0</v>
      </c>
      <c r="E95" s="9">
        <f>IF(OR(saturday!B95 = "light",saturday!B95 = "excused", saturday!B95 = "sch chg", saturday!B95 = "annual", saturday!B95 = "sick", saturday!C95 &gt;= 10 - reference!$C$5),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reference!$C$5), 0, IF(saturday!B95 = "no call", 12, IF(saturday!C95 = 0, 0, MAX(12 - saturday!C95, 0))))</f>
        <v/>
      </c>
    </row>
    <row r="96" spans="1:11">
      <c r="A96" s="6" t="s">
        <v>93</v>
      </c>
      <c r="B96" s="7" t="s"/>
      <c r="C96" s="8" t="n">
        <v>8</v>
      </c>
      <c r="D96" s="8" t="n">
        <v>15.96</v>
      </c>
      <c r="E96" s="9">
        <f>IF(OR(saturday!B96 = "light",saturday!B96 = "excused", saturday!B96 = "sch chg", saturday!B96 = "annual", saturday!B96 = "sick", saturday!C96 &gt;= 10 - reference!$C$5),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reference!$C$5), 0, IF(saturday!B96 = "no call", 12, IF(saturday!C96 = 0, 0, MAX(12 - saturday!C96, 0))))</f>
        <v/>
      </c>
    </row>
    <row r="97" spans="1:11">
      <c r="A97" s="6" t="s">
        <v>94</v>
      </c>
      <c r="B97" s="7" t="s"/>
      <c r="C97" s="8" t="n">
        <v>9.33</v>
      </c>
      <c r="D97" s="8" t="n">
        <v>17.68</v>
      </c>
      <c r="E97" s="9">
        <f>IF(OR(saturday!B97 = "light",saturday!B97 = "excused", saturday!B97 = "sch chg", saturday!B97 = "annual", saturday!B97 = "sick", saturday!C97 &gt;= 10 - reference!$C$5),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reference!$C$5), 0, IF(saturday!B97 = "no call", 12, IF(saturday!C97 = 0, 0, MAX(12 - saturday!C97, 0))))</f>
        <v/>
      </c>
    </row>
    <row r="98" spans="1:11">
      <c r="A98" s="6" t="s">
        <v>95</v>
      </c>
      <c r="B98" s="7" t="s"/>
      <c r="C98" s="8" t="n">
        <v>10.6</v>
      </c>
      <c r="D98" s="8" t="n">
        <v>18.96</v>
      </c>
      <c r="E98" s="9">
        <f>IF(OR(saturday!B98 = "light",saturday!B98 = "excused", saturday!B98 = "sch chg", saturday!B98 = "annual", saturday!B98 = "sick", saturday!C98 &gt;= 10 - reference!$C$5),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reference!$C$5),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9">
        <f>IF(OR(saturday!B99 = "light",saturday!B99 = "excused", saturday!B99 = "sch chg", saturday!B99 = "annual", saturday!B99 = "sick", saturday!C99 &gt;= 10 - reference!$C$5),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reference!$C$5),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9">
        <f>IF(OR(saturday!B100 = "light",saturday!B100 = "excused", saturday!B100 = "sch chg", saturday!B100 = "annual", saturday!B100 = "sick", saturday!C100 &gt;= 10 - reference!$C$5),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reference!$C$5),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9">
        <f>IF(OR(saturday!B101 = "light",saturday!B101 = "excused", saturday!B101 = "sch chg", saturday!B101 = "annual", saturday!B101 = "sick", saturday!C101 &gt;= 10 - reference!$C$5),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reference!$C$5),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9">
        <f>IF(OR(saturday!B102 = "light",saturday!B102 = "excused", saturday!B102 = "sch chg", saturday!B102 = "annual", saturday!B102 = "sick", saturday!C102 &gt;= 10 - reference!$C$5),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reference!$C$5),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9">
        <f>IF(OR(saturday!B103 = "light",saturday!B103 = "excused", saturday!B103 = "sch chg", saturday!B103 = "annual", saturday!B103 = "sick", saturday!C103 &gt;= 10 - reference!$C$5),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reference!$C$5),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9">
        <f>IF(OR(saturday!B104 = "light",saturday!B104 = "excused", saturday!B104 = "sch chg", saturday!B104 = "annual", saturday!B104 = "sick", saturday!C104 &gt;= 10 - reference!$C$5),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reference!$C$5),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9">
        <f>IF(OR(saturday!B105 = "light",saturday!B105 = "excused", saturday!B105 = "sch chg", saturday!B105 = "annual", saturday!B105 = "sick", saturday!C105 &gt;= 10 - reference!$C$5),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reference!$C$5),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9">
        <f>IF(OR(saturday!B106 = "light",saturday!B106 = "excused", saturday!B106 = "sch chg", saturday!B106 = "annual", saturday!B106 = "sick", saturday!C106 &gt;= 10 - reference!$C$5),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reference!$C$5), 0, IF(saturday!B106 = "no call", 12, IF(saturday!C106 = 0, 0, MAX(12 - saturday!C106, 0))))</f>
        <v/>
      </c>
    </row>
    <row r="108" spans="1:11">
      <c r="D108" s="5" t="s">
        <v>96</v>
      </c>
      <c r="E108" s="9">
        <f>SUM(saturday!E82:saturday!E106)</f>
        <v/>
      </c>
      <c r="F108" s="9">
        <f>SUM(saturday!F82:saturday!F106)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7" t="s"/>
      <c r="C113" s="8" t="n">
        <v>9.800000000000001</v>
      </c>
      <c r="D113" s="8" t="n">
        <v>18.58</v>
      </c>
      <c r="E113" s="9">
        <f>IF(OR(saturday!B113 = "light",saturday!B113 = "excused", saturday!B113 = "sch chg", saturday!B113 = "annual", saturday!B113 = "sick", saturday!C113 &gt;= 10 - reference!$C$5),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11.5 - reference!$C$5), 0, IF(saturday!B113 = "no call", 11.5, IF(saturday!C113 = 0, 0, MAX(11.5 - saturday!C113, 0))))</f>
        <v/>
      </c>
    </row>
    <row r="114" spans="1:11">
      <c r="A114" s="6" t="s">
        <v>100</v>
      </c>
      <c r="B114" s="7" t="s"/>
      <c r="C114" s="8" t="n">
        <v>6.52</v>
      </c>
      <c r="D114" s="8" t="n">
        <v>9.199999999999999</v>
      </c>
      <c r="E114" s="9">
        <f>IF(OR(saturday!B114 = "light",saturday!B114 = "excused", saturday!B114 = "sch chg", saturday!B114 = "annual", saturday!B114 = "sick", saturday!C114 &gt;= 10 - reference!$C$5),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11.5 - reference!$C$5), 0, IF(saturday!B114 = "no call", 11.5, IF(saturday!C114 = 0, 0, MAX(11.5 - saturday!C114, 0))))</f>
        <v/>
      </c>
    </row>
    <row r="115" spans="1:11">
      <c r="A115" s="6" t="s">
        <v>101</v>
      </c>
      <c r="B115" s="7" t="s"/>
      <c r="C115" s="8" t="n">
        <v>10.24</v>
      </c>
      <c r="D115" s="8" t="n">
        <v>0</v>
      </c>
      <c r="E115" s="9">
        <f>IF(OR(saturday!B115 = "light",saturday!B115 = "excused", saturday!B115 = "sch chg", saturday!B115 = "annual", saturday!B115 = "sick", saturday!C115 &gt;= 10 - reference!$C$5),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11.5 - reference!$C$5), 0, IF(saturday!B115 = "no call", 11.5, IF(saturday!C115 = 0, 0, MAX(11.5 - saturday!C115,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IF(OR(saturday!B116 = "light",saturday!B116 = "excused", saturday!B116 = "sch chg", saturday!B116 = "annual", saturday!B116 = "sick", saturday!C116 &gt;= 10 - reference!$C$5),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11.5 - reference!$C$5), 0, IF(saturday!B116 = "no call", 11.5, IF(saturday!C116 = 0, 0, MAX(11.5 - saturday!C116, 0))))</f>
        <v/>
      </c>
    </row>
    <row r="117" spans="1:11">
      <c r="A117" s="6" t="s">
        <v>103</v>
      </c>
      <c r="B117" s="8" t="n"/>
      <c r="C117" s="8" t="n"/>
      <c r="D117" s="8" t="n"/>
      <c r="E117" s="9">
        <f>IF(OR(saturday!B117 = "light",saturday!B117 = "excused", saturday!B117 = "sch chg", saturday!B117 = "annual", saturday!B117 = "sick", saturday!C117 &gt;= 10 - reference!$C$5),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11.5 - reference!$C$5), 0, IF(saturday!B117 = "no call", 11.5, IF(saturday!C117 = 0, 0, MAX(11.5 - saturday!C117,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IF(OR(saturday!B118 = "light",saturday!B118 = "excused", saturday!B118 = "sch chg", saturday!B118 = "annual", saturday!B118 = "sick", saturday!C118 &gt;= 10 - reference!$C$5),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11.5 - reference!$C$5), 0, IF(saturday!B118 = "no call", 11.5, IF(saturday!C118 = 0, 0, MAX(11.5 - saturday!C118, 0))))</f>
        <v/>
      </c>
    </row>
    <row r="119" spans="1:11">
      <c r="A119" s="6" t="s">
        <v>105</v>
      </c>
      <c r="B119" s="7" t="s">
        <v>92</v>
      </c>
      <c r="C119" s="8" t="s"/>
      <c r="D119" s="8" t="n">
        <v>0</v>
      </c>
      <c r="E119" s="9">
        <f>IF(OR(saturday!B119 = "light",saturday!B119 = "excused", saturday!B119 = "sch chg", saturday!B119 = "annual", saturday!B119 = "sick", saturday!C119 &gt;= 10 - reference!$C$5),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reference!$C$5), 0, IF(saturday!B119 = "no call", 11.5, IF(saturday!C119 = 0, 0, MAX(11.5 - saturday!C119, 0))))</f>
        <v/>
      </c>
    </row>
    <row r="120" spans="1:11">
      <c r="A120" s="6" t="s">
        <v>106</v>
      </c>
      <c r="B120" s="7" t="s"/>
      <c r="C120" s="8" t="n">
        <v>10.45</v>
      </c>
      <c r="D120" s="8" t="n">
        <v>0</v>
      </c>
      <c r="E120" s="9">
        <f>IF(OR(saturday!B120 = "light",saturday!B120 = "excused", saturday!B120 = "sch chg", saturday!B120 = "annual", saturday!B120 = "sick", saturday!C120 &gt;= 10 - reference!$C$5),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reference!$C$5), 0, IF(saturday!B120 = "no call", 11.5, IF(saturday!C120 = 0, 0, MAX(11.5 - saturday!C120, 0))))</f>
        <v/>
      </c>
    </row>
    <row r="121" spans="1:11">
      <c r="A121" s="6" t="s"/>
      <c r="B121" s="8" t="n"/>
      <c r="C121" s="8" t="n"/>
      <c r="D121" s="8" t="n"/>
      <c r="E121" s="9">
        <f>IF(OR(saturday!B121 = "light",saturday!B121 = "excused", saturday!B121 = "sch chg", saturday!B121 = "annual", saturday!B121 = "sick", saturday!C121 &gt;= 10 - reference!$C$5),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reference!$C$5),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9">
        <f>IF(OR(saturday!B122 = "light",saturday!B122 = "excused", saturday!B122 = "sch chg", saturday!B122 = "annual", saturday!B122 = "sick", saturday!C122 &gt;= 10 - reference!$C$5),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reference!$C$5),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9">
        <f>IF(OR(saturday!B123 = "light",saturday!B123 = "excused", saturday!B123 = "sch chg", saturday!B123 = "annual", saturday!B123 = "sick", saturday!C123 &gt;= 10 - reference!$C$5),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reference!$C$5),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9">
        <f>IF(OR(saturday!B124 = "light",saturday!B124 = "excused", saturday!B124 = "sch chg", saturday!B124 = "annual", saturday!B124 = "sick", saturday!C124 &gt;= 10 - reference!$C$5),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reference!$C$5),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9">
        <f>IF(OR(saturday!B125 = "light",saturday!B125 = "excused", saturday!B125 = "sch chg", saturday!B125 = "annual", saturday!B125 = "sick", saturday!C125 &gt;= 10 - reference!$C$5),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reference!$C$5),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9">
        <f>IF(OR(saturday!B126 = "light",saturday!B126 = "excused", saturday!B126 = "sch chg", saturday!B126 = "annual", saturday!B126 = "sick", saturday!C126 &gt;= 10 - reference!$C$5),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reference!$C$5),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9">
        <f>IF(OR(saturday!B127 = "light",saturday!B127 = "excused", saturday!B127 = "sch chg", saturday!B127 = "annual", saturday!B127 = "sick", saturday!C127 &gt;= 10 - reference!$C$5),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reference!$C$5),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9">
        <f>IF(OR(saturday!B128 = "light",saturday!B128 = "excused", saturday!B128 = "sch chg", saturday!B128 = "annual", saturday!B128 = "sick", saturday!C128 &gt;= 10 - reference!$C$5),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reference!$C$5),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9">
        <f>IF(OR(saturday!B129 = "light",saturday!B129 = "excused", saturday!B129 = "sch chg", saturday!B129 = "annual", saturday!B129 = "sick", saturday!C129 &gt;= 10 - reference!$C$5),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reference!$C$5),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9">
        <f>IF(OR(saturday!B130 = "light",saturday!B130 = "excused", saturday!B130 = "sch chg", saturday!B130 = "annual", saturday!B130 = "sick", saturday!C130 &gt;= 10 - reference!$C$5),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reference!$C$5),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9">
        <f>IF(OR(saturday!B131 = "light",saturday!B131 = "excused", saturday!B131 = "sch chg", saturday!B131 = "annual", saturday!B131 = "sick", saturday!C131 &gt;= 10 - reference!$C$5),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reference!$C$5),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9">
        <f>IF(OR(saturday!B132 = "light",saturday!B132 = "excused", saturday!B132 = "sch chg", saturday!B132 = "annual", saturday!B132 = "sick", saturday!C132 &gt;= 10 - reference!$C$5),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reference!$C$5),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9">
        <f>IF(OR(saturday!B133 = "light",saturday!B133 = "excused", saturday!B133 = "sch chg", saturday!B133 = "annual", saturday!B133 = "sick", saturday!C133 &gt;= 10 - reference!$C$5),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reference!$C$5),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9">
        <f>IF(OR(saturday!B134 = "light",saturday!B134 = "excused", saturday!B134 = "sch chg", saturday!B134 = "annual", saturday!B134 = "sick", saturday!C134 &gt;= 10 - reference!$C$5),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reference!$C$5),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9">
        <f>IF(OR(saturday!B135 = "light",saturday!B135 = "excused", saturday!B135 = "sch chg", saturday!B135 = "annual", saturday!B135 = "sick", saturday!C135 &gt;= 10 - reference!$C$5),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reference!$C$5),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9">
        <f>IF(OR(saturday!B136 = "light",saturday!B136 = "excused", saturday!B136 = "sch chg", saturday!B136 = "annual", saturday!B136 = "sick", saturday!C136 &gt;= 10 - reference!$C$5),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reference!$C$5),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9">
        <f>IF(OR(saturday!B137 = "light",saturday!B137 = "excused", saturday!B137 = "sch chg", saturday!B137 = "annual", saturday!B137 = "sick", saturday!C137 &gt;= 10 - reference!$C$5),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12 - reference!$C$5), 0, IF(saturday!B137 = "no call", 12, IF(saturday!C137 = 0, 0, MAX(12 - saturday!C137, 0))))</f>
        <v/>
      </c>
    </row>
    <row r="139" spans="1:11">
      <c r="D139" s="5" t="s">
        <v>107</v>
      </c>
      <c r="E139" s="9">
        <f>SUM(saturday!E113:saturday!E137)</f>
        <v/>
      </c>
      <c r="F139" s="9">
        <f>SUM(saturday!F113:saturday!F137)</f>
        <v/>
      </c>
    </row>
    <row r="141" spans="1:11">
      <c r="D141" s="5" t="s">
        <v>108</v>
      </c>
      <c r="E141" s="9">
        <f>SUM(saturday!E108 + saturday!E139)</f>
        <v/>
      </c>
      <c r="F141" s="9">
        <f>SUM(saturday!F108 + saturday!F139)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10" t="n"/>
      <c r="H8" s="8">
        <f>SUM(sunday!F8 - sunday!E8)</f>
        <v/>
      </c>
      <c r="I8" s="9">
        <f>IF(sunday!B8 ="ns day", sunday!C8,IF(sunday!C8 &lt;= 8 + reference!$C$3, 0, MAX(sunday!C8 - 8, 0)))</f>
        <v/>
      </c>
      <c r="J8" s="9">
        <f>SUM(sunday!F8 - sunday!E8)</f>
        <v/>
      </c>
      <c r="K8" s="9">
        <f>IF(sunday!B8="ns day",sunday!C8, IF(sunday!C8 &lt;= 8 + reference!$C$4, 0, MIN(MAX(sunday!C8 - 8, 0),IF(sunday!J8 &lt;= reference!$C$4,0, sunday!J8))))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10" t="n"/>
      <c r="H9" s="8">
        <f>SUM(sunday!F9 - sunday!E9)</f>
        <v/>
      </c>
      <c r="I9" s="9">
        <f>IF(sunday!B9 ="ns day", sunday!C9,IF(sunday!C9 &lt;= 8 + reference!$C$3, 0, MAX(sunday!C9 - 8, 0)))</f>
        <v/>
      </c>
      <c r="J9" s="9">
        <f>SUM(sunday!F9 - sunday!E9)</f>
        <v/>
      </c>
      <c r="K9" s="9">
        <f>IF(sunday!B9="ns day",sunday!C9, IF(sunday!C9 &lt;= 8 + reference!$C$4, 0, MIN(MAX(sunday!C9 - 8, 0),IF(sunday!J9 &lt;= reference!$C$4,0, sunday!J9))))</f>
        <v/>
      </c>
    </row>
    <row r="10" spans="1:11">
      <c r="A10" s="6" t="s">
        <v>22</v>
      </c>
      <c r="B10" s="8" t="n"/>
      <c r="C10" s="8" t="n"/>
      <c r="D10" s="8" t="n"/>
      <c r="E10" s="8" t="n"/>
      <c r="F10" s="8" t="n"/>
      <c r="G10" s="10" t="n"/>
      <c r="H10" s="8">
        <f>SUM(sunday!F10 - sunday!E10)</f>
        <v/>
      </c>
      <c r="I10" s="9">
        <f>IF(sunday!B10 ="ns day", sunday!C10,IF(sunday!C10 &lt;= 8 + reference!$C$3, 0, MAX(sunday!C10 - 8, 0)))</f>
        <v/>
      </c>
      <c r="J10" s="9">
        <f>SUM(sunday!F10 - sunday!E10)</f>
        <v/>
      </c>
      <c r="K10" s="9">
        <f>IF(sunday!B10="ns day",sunday!C10, IF(sunday!C10 &lt;= 8 + reference!$C$4, 0, MIN(MAX(sunday!C10 - 8, 0),IF(sunday!J10 &lt;= reference!$C$4,0,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10" t="n"/>
      <c r="H11" s="8">
        <f>SUM(sunday!F11 - sunday!E11)</f>
        <v/>
      </c>
      <c r="I11" s="9">
        <f>IF(sunday!B11 ="ns day", sunday!C11,IF(sunday!C11 &lt;= 8 + reference!$C$3, 0, MAX(sunday!C11 - 8, 0)))</f>
        <v/>
      </c>
      <c r="J11" s="9">
        <f>SUM(sunday!F11 - sunday!E11)</f>
        <v/>
      </c>
      <c r="K11" s="9">
        <f>IF(sunday!B11="ns day",sunday!C11, IF(sunday!C11 &lt;= 8 + reference!$C$4, 0, MIN(MAX(sunday!C11 - 8, 0),IF(sunday!J11 &lt;= reference!$C$4,0,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10" t="n"/>
      <c r="H12" s="8">
        <f>SUM(sunday!F12 - sunday!E12)</f>
        <v/>
      </c>
      <c r="I12" s="9">
        <f>IF(sunday!B12 ="ns day", sunday!C12,IF(sunday!C12 &lt;= 8 + reference!$C$3, 0, MAX(sunday!C12 - 8, 0)))</f>
        <v/>
      </c>
      <c r="J12" s="9">
        <f>SUM(sunday!F12 - sunday!E12)</f>
        <v/>
      </c>
      <c r="K12" s="9">
        <f>IF(sunday!B12="ns day",sunday!C12, IF(sunday!C12 &lt;= 8 + reference!$C$4, 0, MIN(MAX(sunday!C12 - 8, 0),IF(sunday!J12 &lt;= reference!$C$4,0,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SUM(sunday!F13 - sunday!E13)</f>
        <v/>
      </c>
      <c r="I13" s="9">
        <f>IF(sunday!B13 ="ns day", sunday!C13,IF(sunday!C13 &lt;= 8 + reference!$C$3, 0, MAX(sunday!C13 - 8, 0)))</f>
        <v/>
      </c>
      <c r="J13" s="9">
        <f>SUM(sunday!F13 - sunday!E13)</f>
        <v/>
      </c>
      <c r="K13" s="9">
        <f>IF(sunday!B13="ns day",sunday!C13, IF(sunday!C13 &lt;= 8 + reference!$C$4, 0, MIN(MAX(sunday!C13 - 8, 0),IF(sunday!J13 &lt;= reference!$C$4,0,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10" t="n"/>
      <c r="H14" s="8">
        <f>SUM(sunday!F14 - sunday!E14)</f>
        <v/>
      </c>
      <c r="I14" s="9">
        <f>IF(sunday!B14 ="ns day", sunday!C14,IF(sunday!C14 &lt;= 8 + reference!$C$3, 0, MAX(sunday!C14 - 8, 0)))</f>
        <v/>
      </c>
      <c r="J14" s="9">
        <f>SUM(sunday!F14 - sunday!E14)</f>
        <v/>
      </c>
      <c r="K14" s="9">
        <f>IF(sunday!B14="ns day",sunday!C14, IF(sunday!C14 &lt;= 8 + reference!$C$4, 0, MIN(MAX(sunday!C14 - 8, 0),IF(sunday!J14 &lt;= reference!$C$4,0,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10" t="n"/>
      <c r="H15" s="8">
        <f>SUM(sunday!F15 - sunday!E15)</f>
        <v/>
      </c>
      <c r="I15" s="9">
        <f>IF(sunday!B15 ="ns day", sunday!C15,IF(sunday!C15 &lt;= 8 + reference!$C$3, 0, MAX(sunday!C15 - 8, 0)))</f>
        <v/>
      </c>
      <c r="J15" s="9">
        <f>SUM(sunday!F15 - sunday!E15)</f>
        <v/>
      </c>
      <c r="K15" s="9">
        <f>IF(sunday!B15="ns day",sunday!C15, IF(sunday!C15 &lt;= 8 + reference!$C$4, 0, MIN(MAX(sunday!C15 - 8, 0),IF(sunday!J15 &lt;= reference!$C$4,0,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10" t="n"/>
      <c r="H16" s="8">
        <f>SUM(sunday!F16 - sunday!E16)</f>
        <v/>
      </c>
      <c r="I16" s="9">
        <f>IF(sunday!B16 ="ns day", sunday!C16,IF(sunday!C16 &lt;= 8 + reference!$C$3, 0, MAX(sunday!C16 - 8, 0)))</f>
        <v/>
      </c>
      <c r="J16" s="9">
        <f>SUM(sunday!F16 - sunday!E16)</f>
        <v/>
      </c>
      <c r="K16" s="9">
        <f>IF(sunday!B16="ns day",sunday!C16, IF(sunday!C16 &lt;= 8 + reference!$C$4, 0, MIN(MAX(sunday!C16 - 8, 0),IF(sunday!J16 &lt;= reference!$C$4,0,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10" t="n"/>
      <c r="H17" s="8">
        <f>SUM(sunday!F17 - sunday!E17)</f>
        <v/>
      </c>
      <c r="I17" s="9">
        <f>IF(sunday!B17 ="ns day", sunday!C17,IF(sunday!C17 &lt;= 8 + reference!$C$3, 0, MAX(sunday!C17 - 8, 0)))</f>
        <v/>
      </c>
      <c r="J17" s="9">
        <f>SUM(sunday!F17 - sunday!E17)</f>
        <v/>
      </c>
      <c r="K17" s="9">
        <f>IF(sunday!B17="ns day",sunday!C17, IF(sunday!C17 &lt;= 8 + reference!$C$4, 0, MIN(MAX(sunday!C17 - 8, 0),IF(sunday!J17 &lt;= reference!$C$4,0,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10" t="n"/>
      <c r="H18" s="8">
        <f>SUM(sunday!F18 - sunday!E18)</f>
        <v/>
      </c>
      <c r="I18" s="9">
        <f>IF(sunday!B18 ="ns day", sunday!C18,IF(sunday!C18 &lt;= 8 + reference!$C$3, 0, MAX(sunday!C18 - 8, 0)))</f>
        <v/>
      </c>
      <c r="J18" s="9">
        <f>SUM(sunday!F18 - sunday!E18)</f>
        <v/>
      </c>
      <c r="K18" s="9">
        <f>IF(sunday!B18="ns day",sunday!C18, IF(sunday!C18 &lt;= 8 + reference!$C$4, 0, MIN(MAX(sunday!C18 - 8, 0),IF(sunday!J18 &lt;= reference!$C$4,0, sunday!J18))))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10" t="n"/>
      <c r="H19" s="8">
        <f>SUM(sunday!F19 - sunday!E19)</f>
        <v/>
      </c>
      <c r="I19" s="9">
        <f>IF(sunday!B19 ="ns day", sunday!C19,IF(sunday!C19 &lt;= 8 + reference!$C$3, 0, MAX(sunday!C19 - 8, 0)))</f>
        <v/>
      </c>
      <c r="J19" s="9">
        <f>SUM(sunday!F19 - sunday!E19)</f>
        <v/>
      </c>
      <c r="K19" s="9">
        <f>IF(sunday!B19="ns day",sunday!C19, IF(sunday!C19 &lt;= 8 + reference!$C$4, 0, MIN(MAX(sunday!C19 - 8, 0),IF(sunday!J19 &lt;= reference!$C$4,0, sunday!J19))))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10" t="n"/>
      <c r="H20" s="8">
        <f>SUM(sunday!F20 - sunday!E20)</f>
        <v/>
      </c>
      <c r="I20" s="9">
        <f>IF(sunday!B20 ="ns day", sunday!C20,IF(sunday!C20 &lt;= 8 + reference!$C$3, 0, MAX(sunday!C20 - 8, 0)))</f>
        <v/>
      </c>
      <c r="J20" s="9">
        <f>SUM(sunday!F20 - sunday!E20)</f>
        <v/>
      </c>
      <c r="K20" s="9">
        <f>IF(sunday!B20="ns day",sunday!C20, IF(sunday!C20 &lt;= 8 + reference!$C$4, 0, MIN(MAX(sunday!C20 - 8, 0),IF(sunday!J20 &lt;= reference!$C$4,0, sunday!J20))))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SUM(sunday!F21 - sunday!E21)</f>
        <v/>
      </c>
      <c r="I21" s="9">
        <f>IF(sunday!B21 ="ns day", sunday!C21,IF(sunday!C21 &lt;= 8 + reference!$C$3, 0, MAX(sunday!C21 - 8, 0)))</f>
        <v/>
      </c>
      <c r="J21" s="9">
        <f>SUM(sunday!F21 - sunday!E21)</f>
        <v/>
      </c>
      <c r="K21" s="9">
        <f>IF(sunday!B21="ns day",sunday!C21, IF(sunday!C21 &lt;= 8 + reference!$C$4, 0, MIN(MAX(sunday!C21 - 8, 0),IF(sunday!J21 &lt;= reference!$C$4,0, sunday!J21))))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SUM(sunday!F22 - sunday!E22)</f>
        <v/>
      </c>
      <c r="I22" s="9">
        <f>IF(sunday!B22 ="ns day", sunday!C22,IF(sunday!C22 &lt;= 8 + reference!$C$3, 0, MAX(sunday!C22 - 8, 0)))</f>
        <v/>
      </c>
      <c r="J22" s="9">
        <f>SUM(sunday!F22 - sunday!E22)</f>
        <v/>
      </c>
      <c r="K22" s="9">
        <f>IF(sunday!B22="ns day",sunday!C22, IF(sunday!C22 &lt;= 8 + reference!$C$4, 0, MIN(MAX(sunday!C22 - 8, 0),IF(sunday!J22 &lt;= reference!$C$4,0, sunday!J22))))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SUM(sunday!F23 - sunday!E23)</f>
        <v/>
      </c>
      <c r="I23" s="9">
        <f>IF(sunday!B23 ="ns day", sunday!C23,IF(sunday!C23 &lt;= 8 + reference!$C$3, 0, MAX(sunday!C23 - 8, 0)))</f>
        <v/>
      </c>
      <c r="J23" s="9">
        <f>SUM(sunday!F23 - sunday!E23)</f>
        <v/>
      </c>
      <c r="K23" s="9">
        <f>IF(sunday!B23="ns day",sunday!C23, IF(sunday!C23 &lt;= 8 + reference!$C$4, 0, MIN(MAX(sunday!C23 - 8, 0),IF(sunday!J23 &lt;= reference!$C$4,0, sunday!J23))))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SUM(sunday!F24 - sunday!E24)</f>
        <v/>
      </c>
      <c r="I24" s="9">
        <f>IF(sunday!B24 ="ns day", sunday!C24,IF(sunday!C24 &lt;= 8 + reference!$C$3, 0, MAX(sunday!C24 - 8, 0)))</f>
        <v/>
      </c>
      <c r="J24" s="9">
        <f>SUM(sunday!F24 - sunday!E24)</f>
        <v/>
      </c>
      <c r="K24" s="9">
        <f>IF(sunday!B24="ns day",sunday!C24, IF(sunday!C24 &lt;= 8 + reference!$C$4, 0, MIN(MAX(sunday!C24 - 8, 0),IF(sunday!J24 &lt;= reference!$C$4,0, sunday!J24))))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SUM(sunday!F25 - sunday!E25)</f>
        <v/>
      </c>
      <c r="I25" s="9">
        <f>IF(sunday!B25 ="ns day", sunday!C25,IF(sunday!C25 &lt;= 8 + reference!$C$3, 0, MAX(sunday!C25 - 8, 0)))</f>
        <v/>
      </c>
      <c r="J25" s="9">
        <f>SUM(sunday!F25 - sunday!E25)</f>
        <v/>
      </c>
      <c r="K25" s="9">
        <f>IF(sunday!B25="ns day",sunday!C25, IF(sunday!C25 &lt;= 8 + reference!$C$4, 0, MIN(MAX(sunday!C25 - 8, 0),IF(sunday!J25 &lt;= reference!$C$4,0, sunday!J25))))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SUM(sunday!F26 - sunday!E26)</f>
        <v/>
      </c>
      <c r="I26" s="9">
        <f>IF(sunday!B26 ="ns day", sunday!C26,IF(sunday!C26 &lt;= 8 + reference!$C$3, 0, MAX(sunday!C26 - 8, 0)))</f>
        <v/>
      </c>
      <c r="J26" s="9">
        <f>SUM(sunday!F26 - sunday!E26)</f>
        <v/>
      </c>
      <c r="K26" s="9">
        <f>IF(sunday!B26="ns day",sunday!C26, IF(sunday!C26 &lt;= 8 + reference!$C$4, 0, MIN(MAX(sunday!C26 - 8, 0),IF(sunday!J26 &lt;= reference!$C$4,0, sunday!J26))))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SUM(sunday!F27 - sunday!E27)</f>
        <v/>
      </c>
      <c r="I27" s="9">
        <f>IF(sunday!B27 ="ns day", sunday!C27,IF(sunday!C27 &lt;= 8 + reference!$C$3, 0, MAX(sunday!C27 - 8, 0)))</f>
        <v/>
      </c>
      <c r="J27" s="9">
        <f>SUM(sunday!F27 - sunday!E27)</f>
        <v/>
      </c>
      <c r="K27" s="9">
        <f>IF(sunday!B27="ns day",sunday!C27, IF(sunday!C27 &lt;= 8 + reference!$C$4, 0, MIN(MAX(sunday!C27 - 8, 0),IF(sunday!J27 &lt;= reference!$C$4,0,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SUM(sunday!F28 - sunday!E28)</f>
        <v/>
      </c>
      <c r="I28" s="9">
        <f>IF(sunday!B28 ="ns day", sunday!C28,IF(sunday!C28 &lt;= 8 + reference!$C$3, 0, MAX(sunday!C28 - 8, 0)))</f>
        <v/>
      </c>
      <c r="J28" s="9">
        <f>SUM(sunday!F28 - sunday!E28)</f>
        <v/>
      </c>
      <c r="K28" s="9">
        <f>IF(sunday!B28="ns day",sunday!C28, IF(sunday!C28 &lt;= 8 + reference!$C$4, 0, MIN(MAX(sunday!C28 - 8, 0),IF(sunday!J28 &lt;= reference!$C$4,0,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SUM(sunday!F29 - sunday!E29)</f>
        <v/>
      </c>
      <c r="I29" s="9">
        <f>IF(sunday!B29 ="ns day", sunday!C29,IF(sunday!C29 &lt;= 8 + reference!$C$3, 0, MAX(sunday!C29 - 8, 0)))</f>
        <v/>
      </c>
      <c r="J29" s="9">
        <f>SUM(sunday!F29 - sunday!E29)</f>
        <v/>
      </c>
      <c r="K29" s="9">
        <f>IF(sunday!B29="ns day",sunday!C29, IF(sunday!C29 &lt;= 8 + reference!$C$4, 0, MIN(MAX(sunday!C29 - 8, 0),IF(sunday!J29 &lt;= reference!$C$4,0,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SUM(sunday!F30 - sunday!E30)</f>
        <v/>
      </c>
      <c r="I30" s="9">
        <f>IF(sunday!B30 ="ns day", sunday!C30,IF(sunday!C30 &lt;= 8 + reference!$C$3, 0, MAX(sunday!C30 - 8, 0)))</f>
        <v/>
      </c>
      <c r="J30" s="9">
        <f>SUM(sunday!F30 - sunday!E30)</f>
        <v/>
      </c>
      <c r="K30" s="9">
        <f>IF(sunday!B30="ns day",sunday!C30, IF(sunday!C30 &lt;= 8 + reference!$C$4, 0, MIN(MAX(sunday!C30 - 8, 0),IF(sunday!J30 &lt;= reference!$C$4,0,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SUM(sunday!F31 - sunday!E31)</f>
        <v/>
      </c>
      <c r="I31" s="9">
        <f>IF(sunday!B31 ="ns day", sunday!C31,IF(sunday!C31 &lt;= 8 + reference!$C$3, 0, MAX(sunday!C31 - 8, 0)))</f>
        <v/>
      </c>
      <c r="J31" s="9">
        <f>SUM(sunday!F31 - sunday!E31)</f>
        <v/>
      </c>
      <c r="K31" s="9">
        <f>IF(sunday!B31="ns day",sunday!C31, IF(sunday!C31 &lt;= 8 + reference!$C$4, 0, MIN(MAX(sunday!C31 - 8, 0),IF(sunday!J31 &lt;= reference!$C$4,0,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SUM(sunday!F32 - sunday!E32)</f>
        <v/>
      </c>
      <c r="I32" s="9">
        <f>IF(sunday!B32 ="ns day", sunday!C32,IF(sunday!C32 &lt;= 8 + reference!$C$3, 0, MAX(sunday!C32 - 8, 0)))</f>
        <v/>
      </c>
      <c r="J32" s="9">
        <f>SUM(sunday!F32 - sunday!E32)</f>
        <v/>
      </c>
      <c r="K32" s="9">
        <f>IF(sunday!B32="ns day",sunday!C32, IF(sunday!C32 &lt;= 8 + reference!$C$4, 0, MIN(MAX(sunday!C32 - 8, 0),IF(sunday!J32 &lt;= reference!$C$4,0, sunday!J32))))</f>
        <v/>
      </c>
    </row>
    <row r="34" spans="1:11">
      <c r="H34" s="5" t="s">
        <v>34</v>
      </c>
      <c r="I34" s="9">
        <f>SUM(sunday!I8:sunday!I32)</f>
        <v/>
      </c>
    </row>
    <row r="36" spans="1:11">
      <c r="J36" s="5" t="s">
        <v>35</v>
      </c>
      <c r="K36" s="9">
        <f>SUM(sunday!K8:sunday!K32)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8" t="n"/>
      <c r="C40" s="8" t="n"/>
      <c r="D40" s="8" t="n"/>
      <c r="E40" s="8" t="n"/>
      <c r="F40" s="8" t="n"/>
      <c r="G40" s="10" t="n"/>
      <c r="H40" s="8">
        <f>SUM(sunday!F40 - sunday!E40)</f>
        <v/>
      </c>
      <c r="I40" s="9">
        <f>IF(sunday!B40 ="ns day", sunday!C40, MAX(sunday!C40 - 8, 0))</f>
        <v/>
      </c>
      <c r="J40" s="9">
        <f>SUM(sunday!F40 - sunday!E40)</f>
        <v/>
      </c>
      <c r="K40" s="9">
        <f>IF(sunday!B40="ns day",sunday!C40, IF(sunday!C40 &lt;= 8 + reference!$C$4, 0, MIN(MAX(sunday!C40 - 8, 0),IF(sunday!J40 &lt;= reference!$C$4,0, sunday!J40))))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SUM(sunday!F41 - sunday!E41)</f>
        <v/>
      </c>
      <c r="I41" s="9">
        <f>IF(sunday!B41 ="ns day", sunday!C41, MAX(sunday!C41 - 8, 0))</f>
        <v/>
      </c>
      <c r="J41" s="9">
        <f>SUM(sunday!F41 - sunday!E41)</f>
        <v/>
      </c>
      <c r="K41" s="9">
        <f>IF(sunday!B41="ns day",sunday!C41, IF(sunday!C41 &lt;= 8 + reference!$C$4, 0, MIN(MAX(sunday!C41 - 8, 0),IF(sunday!J41 &lt;= reference!$C$4,0, sunday!J41))))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10" t="n"/>
      <c r="H42" s="8">
        <f>SUM(sunday!F42 - sunday!E42)</f>
        <v/>
      </c>
      <c r="I42" s="9">
        <f>IF(sunday!B42 ="ns day", sunday!C42, MAX(sunday!C42 - 8, 0))</f>
        <v/>
      </c>
      <c r="J42" s="9">
        <f>SUM(sunday!F42 - sunday!E42)</f>
        <v/>
      </c>
      <c r="K42" s="9">
        <f>IF(sunday!B42="ns day",sunday!C42, IF(sunday!C42 &lt;= 8 + reference!$C$4, 0, MIN(MAX(sunday!C42 - 8, 0),IF(sunday!J42 &lt;= reference!$C$4,0, sunday!J42))))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10" t="n"/>
      <c r="H43" s="8">
        <f>SUM(sunday!F43 - sunday!E43)</f>
        <v/>
      </c>
      <c r="I43" s="9">
        <f>IF(sunday!B43 ="ns day", sunday!C43, MAX(sunday!C43 - 8, 0))</f>
        <v/>
      </c>
      <c r="J43" s="9">
        <f>SUM(sunday!F43 - sunday!E43)</f>
        <v/>
      </c>
      <c r="K43" s="9">
        <f>IF(sunday!B43="ns day",sunday!C43, IF(sunday!C43 &lt;= 8 + reference!$C$4, 0, MIN(MAX(sunday!C43 - 8, 0),IF(sunday!J43 &lt;= reference!$C$4,0, sunday!J43))))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10" t="n"/>
      <c r="H44" s="8">
        <f>SUM(sunday!F44 - sunday!E44)</f>
        <v/>
      </c>
      <c r="I44" s="9">
        <f>IF(sunday!B44 ="ns day", sunday!C44, MAX(sunday!C44 - 8, 0))</f>
        <v/>
      </c>
      <c r="J44" s="9">
        <f>SUM(sunday!F44 - sunday!E44)</f>
        <v/>
      </c>
      <c r="K44" s="9">
        <f>IF(sunday!B44="ns day",sunday!C44, IF(sunday!C44 &lt;= 8 + reference!$C$4, 0, MIN(MAX(sunday!C44 - 8, 0),IF(sunday!J44 &lt;= reference!$C$4,0, sunday!J44))))</f>
        <v/>
      </c>
    </row>
    <row r="45" spans="1:11">
      <c r="A45" s="6" t="s">
        <v>42</v>
      </c>
      <c r="B45" s="8" t="n"/>
      <c r="C45" s="8" t="n"/>
      <c r="D45" s="8" t="n"/>
      <c r="E45" s="8" t="n"/>
      <c r="F45" s="8" t="n"/>
      <c r="G45" s="10" t="n"/>
      <c r="H45" s="8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reference!$C$4, 0, MIN(MAX(sunday!C45 - 8, 0),IF(sunday!J45 &lt;= reference!$C$4,0, sunday!J45))))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reference!$C$4, 0, MIN(MAX(sunday!C46 - 8, 0),IF(sunday!J46 &lt;= reference!$C$4,0, sunday!J46))))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10" t="n"/>
      <c r="H47" s="8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reference!$C$4, 0, MIN(MAX(sunday!C47 - 8, 0),IF(sunday!J47 &lt;= reference!$C$4,0, sunday!J47))))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10" t="n"/>
      <c r="H48" s="8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reference!$C$4, 0, MIN(MAX(sunday!C48 - 8, 0),IF(sunday!J48 &lt;= reference!$C$4,0, sunday!J48))))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10" t="n"/>
      <c r="H49" s="8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reference!$C$4, 0, MIN(MAX(sunday!C49 - 8, 0),IF(sunday!J49 &lt;= reference!$C$4,0, sunday!J49))))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10" t="n"/>
      <c r="H50" s="8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reference!$C$4, 0, MIN(MAX(sunday!C50 - 8, 0),IF(sunday!J50 &lt;= reference!$C$4,0, sunday!J50))))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10" t="n"/>
      <c r="H51" s="8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reference!$C$4, 0, MIN(MAX(sunday!C51 - 8, 0),IF(sunday!J51 &lt;= reference!$C$4,0, sunday!J51))))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10" t="n"/>
      <c r="H52" s="8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reference!$C$4, 0, MIN(MAX(sunday!C52 - 8, 0),IF(sunday!J52 &lt;= reference!$C$4,0, sunday!J52))))</f>
        <v/>
      </c>
    </row>
    <row r="53" spans="1:11">
      <c r="A53" s="6" t="s">
        <v>50</v>
      </c>
      <c r="B53" s="8" t="n"/>
      <c r="C53" s="8" t="n"/>
      <c r="D53" s="8" t="n"/>
      <c r="E53" s="8" t="n"/>
      <c r="F53" s="8" t="n"/>
      <c r="G53" s="10" t="n"/>
      <c r="H53" s="8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reference!$C$4, 0, MIN(MAX(sunday!C53 - 8, 0),IF(sunday!J53 &lt;= reference!$C$4,0, sunday!J53))))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10" t="n"/>
      <c r="H54" s="8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reference!$C$4, 0, MIN(MAX(sunday!C54 - 8, 0),IF(sunday!J54 &lt;= reference!$C$4,0, sunday!J54))))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10" t="n"/>
      <c r="H55" s="8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reference!$C$4, 0, MIN(MAX(sunday!C55 - 8, 0),IF(sunday!J55 &lt;= reference!$C$4,0, sunday!J55))))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10" t="n"/>
      <c r="H56" s="8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reference!$C$4, 0, MIN(MAX(sunday!C56 - 8, 0),IF(sunday!J56 &lt;= reference!$C$4,0, sunday!J56))))</f>
        <v/>
      </c>
    </row>
    <row r="57" spans="1:11">
      <c r="A57" s="6" t="s">
        <v>55</v>
      </c>
      <c r="B57" s="8" t="n"/>
      <c r="C57" s="8" t="n"/>
      <c r="D57" s="8" t="n"/>
      <c r="E57" s="8" t="n"/>
      <c r="F57" s="8" t="n"/>
      <c r="G57" s="10" t="n"/>
      <c r="H57" s="8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reference!$C$4, 0, MIN(MAX(sunday!C57 - 8, 0),IF(sunday!J57 &lt;= reference!$C$4,0, sunday!J57))))</f>
        <v/>
      </c>
    </row>
    <row r="58" spans="1:11">
      <c r="A58" s="6" t="s">
        <v>56</v>
      </c>
      <c r="B58" s="8" t="n"/>
      <c r="C58" s="8" t="n"/>
      <c r="D58" s="8" t="n"/>
      <c r="E58" s="8" t="n"/>
      <c r="F58" s="8" t="n"/>
      <c r="G58" s="10" t="n"/>
      <c r="H58" s="8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reference!$C$4, 0, MIN(MAX(sunday!C58 - 8, 0),IF(sunday!J58 &lt;= reference!$C$4,0, sunday!J58))))</f>
        <v/>
      </c>
    </row>
    <row r="59" spans="1:11">
      <c r="A59" s="6" t="s">
        <v>57</v>
      </c>
      <c r="B59" s="8" t="n"/>
      <c r="C59" s="8" t="n"/>
      <c r="D59" s="8" t="n"/>
      <c r="E59" s="8" t="n"/>
      <c r="F59" s="8" t="n"/>
      <c r="G59" s="10" t="n"/>
      <c r="H59" s="8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reference!$C$4, 0, MIN(MAX(sunday!C59 - 8, 0),IF(sunday!J59 &lt;= reference!$C$4,0, sunday!J59))))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10" t="n"/>
      <c r="H60" s="8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reference!$C$4, 0, MIN(MAX(sunday!C60 - 8, 0),IF(sunday!J60 &lt;= reference!$C$4,0, sunday!J60))))</f>
        <v/>
      </c>
    </row>
    <row r="61" spans="1:11">
      <c r="A61" s="6" t="s">
        <v>59</v>
      </c>
      <c r="B61" s="8" t="n"/>
      <c r="C61" s="8" t="n"/>
      <c r="D61" s="8" t="n"/>
      <c r="E61" s="8" t="n"/>
      <c r="F61" s="8" t="n"/>
      <c r="G61" s="10" t="n"/>
      <c r="H61" s="8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reference!$C$4, 0, MIN(MAX(sunday!C61 - 8, 0),IF(sunday!J61 &lt;= reference!$C$4,0, sunday!J61))))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10" t="n"/>
      <c r="H62" s="8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reference!$C$4, 0, MIN(MAX(sunday!C62 - 8, 0),IF(sunday!J62 &lt;= reference!$C$4,0, sunday!J62))))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10" t="n"/>
      <c r="H63" s="8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reference!$C$4, 0, MIN(MAX(sunday!C63 - 8, 0),IF(sunday!J63 &lt;= reference!$C$4,0, sunday!J63))))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10" t="n"/>
      <c r="H64" s="8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reference!$C$4, 0, MIN(MAX(sunday!C64 - 8, 0),IF(sunday!J64 &lt;= reference!$C$4,0, sunday!J64))))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10" t="n"/>
      <c r="H65" s="8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reference!$C$4, 0, MIN(MAX(sunday!C65 - 8, 0),IF(sunday!J65 &lt;= reference!$C$4,0, sunday!J65))))</f>
        <v/>
      </c>
    </row>
    <row r="66" spans="1:11">
      <c r="A66" s="6" t="s">
        <v>64</v>
      </c>
      <c r="B66" s="8" t="n"/>
      <c r="C66" s="8" t="n"/>
      <c r="D66" s="8" t="n"/>
      <c r="E66" s="8" t="n"/>
      <c r="F66" s="8" t="n"/>
      <c r="G66" s="10" t="n"/>
      <c r="H66" s="8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reference!$C$4, 0, MIN(MAX(sunday!C66 - 8, 0),IF(sunday!J66 &lt;= reference!$C$4,0, sunday!J66))))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10" t="n"/>
      <c r="H67" s="8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reference!$C$4, 0, MIN(MAX(sunday!C67 - 8, 0),IF(sunday!J67 &lt;= reference!$C$4,0, sunday!J67))))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10" t="n"/>
      <c r="H68" s="8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reference!$C$4, 0, MIN(MAX(sunday!C68 - 8, 0),IF(sunday!J68 &lt;= reference!$C$4,0, sunday!J68))))</f>
        <v/>
      </c>
    </row>
    <row r="69" spans="1:11">
      <c r="A69" s="6" t="s">
        <v>67</v>
      </c>
      <c r="B69" s="8" t="n"/>
      <c r="C69" s="8" t="n"/>
      <c r="D69" s="8" t="n"/>
      <c r="E69" s="8" t="n"/>
      <c r="F69" s="8" t="n"/>
      <c r="G69" s="10" t="n"/>
      <c r="H69" s="8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reference!$C$4, 0, MIN(MAX(sunday!C69 - 8, 0),IF(sunday!J69 &lt;= reference!$C$4,0, sunday!J69))))</f>
        <v/>
      </c>
    </row>
    <row r="70" spans="1:11">
      <c r="A70" s="6" t="s">
        <v>68</v>
      </c>
      <c r="B70" s="8" t="n"/>
      <c r="C70" s="8" t="n"/>
      <c r="D70" s="8" t="n"/>
      <c r="E70" s="8" t="n"/>
      <c r="F70" s="8" t="n"/>
      <c r="G70" s="10" t="n"/>
      <c r="H70" s="8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reference!$C$4, 0, MIN(MAX(sunday!C70 - 8, 0),IF(sunday!J70 &lt;= reference!$C$4,0, sunday!J70))))</f>
        <v/>
      </c>
    </row>
    <row r="71" spans="1:11">
      <c r="A71" s="6" t="s">
        <v>69</v>
      </c>
      <c r="B71" s="8" t="n"/>
      <c r="C71" s="8" t="n"/>
      <c r="D71" s="8" t="n"/>
      <c r="E71" s="8" t="n"/>
      <c r="F71" s="8" t="n"/>
      <c r="G71" s="10" t="n"/>
      <c r="H71" s="8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reference!$C$4, 0, MIN(MAX(sunday!C71 - 8, 0),IF(sunday!J71 &lt;= reference!$C$4,0, sunday!J71))))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10" t="n"/>
      <c r="H72" s="8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reference!$C$4, 0, MIN(MAX(sunday!C72 - 8, 0),IF(sunday!J72 &lt;= reference!$C$4,0, sunday!J72))))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reference!$C$4, 0, MIN(MAX(sunday!C73 - 8, 0),IF(sunday!J73 &lt;= reference!$C$4,0, sunday!J73))))</f>
        <v/>
      </c>
    </row>
    <row r="75" spans="1:11">
      <c r="J75" s="5" t="s">
        <v>72</v>
      </c>
      <c r="K75" s="9">
        <f>SUM(sunday!K40:sunday!K73)</f>
        <v/>
      </c>
    </row>
    <row r="77" spans="1:11">
      <c r="J77" s="5" t="s">
        <v>73</v>
      </c>
      <c r="K77" s="9">
        <f>SUM(sunday!K75 + sunday!K36)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8" t="n"/>
      <c r="C82" s="8" t="n"/>
      <c r="D82" s="8" t="n"/>
      <c r="E82" s="9">
        <f>IF(OR(sunday!B82 = "light",sunday!B82 = "excused", sunday!B82 = "sch chg", sunday!B82 = "annual", sunday!B82 = "sick", sunday!C82 &gt;= 10 - reference!$C$5), 0, IF(sunday!B82 = "no call", 10, IF(sunday!C82 = 0, 0, MAX(10 - sunday!C82, 0))))</f>
        <v/>
      </c>
      <c r="F82" s="9">
        <f>IF(OR(sunday!B82 = "light",sunday!B82 = "excused", sunday!B82 = "sch chg", sunday!B82 = "annual", sunday!B82 = "sick", sunday!C82 &gt;= 12 - reference!$C$5), 0, IF(sunday!B82 = "no call", 12, IF(sunday!C82 = 0, 0, MAX(12 - sunday!C82, 0))))</f>
        <v/>
      </c>
    </row>
    <row r="83" spans="1:11">
      <c r="A83" s="6" t="s">
        <v>79</v>
      </c>
      <c r="B83" s="8" t="n"/>
      <c r="C83" s="8" t="n"/>
      <c r="D83" s="8" t="n"/>
      <c r="E83" s="9">
        <f>IF(OR(sunday!B83 = "light",sunday!B83 = "excused", sunday!B83 = "sch chg", sunday!B83 = "annual", sunday!B83 = "sick", sunday!C83 &gt;= 10 - reference!$C$5),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reference!$C$5), 0, IF(sunday!B83 = "no call", 12, IF(sunday!C83 = 0, 0, MAX(12 - sunday!C83, 0))))</f>
        <v/>
      </c>
    </row>
    <row r="84" spans="1:11">
      <c r="A84" s="6" t="s">
        <v>80</v>
      </c>
      <c r="B84" s="8" t="n"/>
      <c r="C84" s="8" t="n"/>
      <c r="D84" s="8" t="n"/>
      <c r="E84" s="9">
        <f>IF(OR(sunday!B84 = "light",sunday!B84 = "excused", sunday!B84 = "sch chg", sunday!B84 = "annual", sunday!B84 = "sick", sunday!C84 &gt;= 10 - reference!$C$5),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reference!$C$5), 0, IF(sunday!B84 = "no call", 12, IF(sunday!C84 = 0, 0, MAX(12 - sunday!C84, 0))))</f>
        <v/>
      </c>
    </row>
    <row r="85" spans="1:11">
      <c r="A85" s="6" t="s">
        <v>81</v>
      </c>
      <c r="B85" s="8" t="n"/>
      <c r="C85" s="8" t="n"/>
      <c r="D85" s="8" t="n"/>
      <c r="E85" s="9">
        <f>IF(OR(sunday!B85 = "light",sunday!B85 = "excused", sunday!B85 = "sch chg", sunday!B85 = "annual", sunday!B85 = "sick", sunday!C85 &gt;= 10 - reference!$C$5),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reference!$C$5), 0, IF(sunday!B85 = "no call", 12, IF(sunday!C85 = 0, 0, MAX(12 - sunday!C85, 0))))</f>
        <v/>
      </c>
    </row>
    <row r="86" spans="1:11">
      <c r="A86" s="6" t="s">
        <v>82</v>
      </c>
      <c r="B86" s="8" t="n"/>
      <c r="C86" s="8" t="n"/>
      <c r="D86" s="8" t="n"/>
      <c r="E86" s="9">
        <f>IF(OR(sunday!B86 = "light",sunday!B86 = "excused", sunday!B86 = "sch chg", sunday!B86 = "annual", sunday!B86 = "sick", sunday!C86 &gt;= 10 - reference!$C$5),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reference!$C$5), 0, IF(sunday!B86 = "no call", 12, IF(sunday!C86 = 0, 0, MAX(12 - sunday!C86, 0))))</f>
        <v/>
      </c>
    </row>
    <row r="87" spans="1:11">
      <c r="A87" s="6" t="s">
        <v>83</v>
      </c>
      <c r="B87" s="8" t="n"/>
      <c r="C87" s="8" t="n"/>
      <c r="D87" s="8" t="n"/>
      <c r="E87" s="9">
        <f>IF(OR(sunday!B87 = "light",sunday!B87 = "excused", sunday!B87 = "sch chg", sunday!B87 = "annual", sunday!B87 = "sick", sunday!C87 &gt;= 10 - reference!$C$5),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reference!$C$5), 0, IF(sunday!B87 = "no call", 12, IF(sunday!C87 = 0, 0, MAX(12 - sunday!C87, 0))))</f>
        <v/>
      </c>
    </row>
    <row r="88" spans="1:11">
      <c r="A88" s="6" t="s">
        <v>84</v>
      </c>
      <c r="B88" s="8" t="n"/>
      <c r="C88" s="8" t="n"/>
      <c r="D88" s="8" t="n"/>
      <c r="E88" s="9">
        <f>IF(OR(sunday!B88 = "light",sunday!B88 = "excused", sunday!B88 = "sch chg", sunday!B88 = "annual", sunday!B88 = "sick", sunday!C88 &gt;= 10 - reference!$C$5),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reference!$C$5), 0, IF(sunday!B88 = "no call", 12, IF(sunday!C88 = 0, 0, MAX(12 - sunday!C88, 0))))</f>
        <v/>
      </c>
    </row>
    <row r="89" spans="1:11">
      <c r="A89" s="6" t="s">
        <v>85</v>
      </c>
      <c r="B89" s="8" t="n"/>
      <c r="C89" s="8" t="n"/>
      <c r="D89" s="8" t="n"/>
      <c r="E89" s="9">
        <f>IF(OR(sunday!B89 = "light",sunday!B89 = "excused", sunday!B89 = "sch chg", sunday!B89 = "annual", sunday!B89 = "sick", sunday!C89 &gt;= 10 - reference!$C$5),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reference!$C$5), 0, IF(sunday!B89 = "no call", 12, IF(sunday!C89 = 0, 0, MAX(12 - sunday!C89, 0))))</f>
        <v/>
      </c>
    </row>
    <row r="90" spans="1:11">
      <c r="A90" s="6" t="s">
        <v>86</v>
      </c>
      <c r="B90" s="8" t="n"/>
      <c r="C90" s="8" t="n"/>
      <c r="D90" s="8" t="n"/>
      <c r="E90" s="9">
        <f>IF(OR(sunday!B90 = "light",sunday!B90 = "excused", sunday!B90 = "sch chg", sunday!B90 = "annual", sunday!B90 = "sick", sunday!C90 &gt;= 10 - reference!$C$5),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reference!$C$5), 0, IF(sunday!B90 = "no call", 12, IF(sunday!C90 = 0, 0, MAX(12 - sunday!C90, 0))))</f>
        <v/>
      </c>
    </row>
    <row r="91" spans="1:11">
      <c r="A91" s="6" t="s">
        <v>87</v>
      </c>
      <c r="B91" s="8" t="n"/>
      <c r="C91" s="8" t="n"/>
      <c r="D91" s="8" t="n"/>
      <c r="E91" s="9">
        <f>IF(OR(sunday!B91 = "light",sunday!B91 = "excused", sunday!B91 = "sch chg", sunday!B91 = "annual", sunday!B91 = "sick", sunday!C91 &gt;= 10 - reference!$C$5),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reference!$C$5), 0, IF(sunday!B91 = "no call", 12, IF(sunday!C91 = 0, 0, MAX(12 - sunday!C91, 0))))</f>
        <v/>
      </c>
    </row>
    <row r="92" spans="1:11">
      <c r="A92" s="6" t="s">
        <v>88</v>
      </c>
      <c r="B92" s="8" t="n"/>
      <c r="C92" s="8" t="n"/>
      <c r="D92" s="8" t="n"/>
      <c r="E92" s="9">
        <f>IF(OR(sunday!B92 = "light",sunday!B92 = "excused", sunday!B92 = "sch chg", sunday!B92 = "annual", sunday!B92 = "sick", sunday!C92 &gt;= 10 - reference!$C$5),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reference!$C$5), 0, IF(sunday!B92 = "no call", 12, IF(sunday!C92 = 0, 0, MAX(12 - sunday!C92, 0))))</f>
        <v/>
      </c>
    </row>
    <row r="93" spans="1:11">
      <c r="A93" s="6" t="s">
        <v>89</v>
      </c>
      <c r="B93" s="8" t="n"/>
      <c r="C93" s="8" t="n"/>
      <c r="D93" s="8" t="n"/>
      <c r="E93" s="9">
        <f>IF(OR(sunday!B93 = "light",sunday!B93 = "excused", sunday!B93 = "sch chg", sunday!B93 = "annual", sunday!B93 = "sick", sunday!C93 &gt;= 10 - reference!$C$5),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reference!$C$5), 0, IF(sunday!B93 = "no call", 12, IF(sunday!C93 = 0, 0, MAX(12 - sunday!C93, 0))))</f>
        <v/>
      </c>
    </row>
    <row r="94" spans="1:11">
      <c r="A94" s="6" t="s">
        <v>90</v>
      </c>
      <c r="B94" s="8" t="n"/>
      <c r="C94" s="8" t="n"/>
      <c r="D94" s="8" t="n"/>
      <c r="E94" s="9">
        <f>IF(OR(sunday!B94 = "light",sunday!B94 = "excused", sunday!B94 = "sch chg", sunday!B94 = "annual", sunday!B94 = "sick", sunday!C94 &gt;= 10 - reference!$C$5),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reference!$C$5), 0, IF(sunday!B94 = "no call", 12, IF(sunday!C94 = 0, 0, MAX(12 - sunday!C94, 0))))</f>
        <v/>
      </c>
    </row>
    <row r="95" spans="1:11">
      <c r="A95" s="6" t="s">
        <v>91</v>
      </c>
      <c r="B95" s="8" t="n"/>
      <c r="C95" s="8" t="n"/>
      <c r="D95" s="8" t="n"/>
      <c r="E95" s="9">
        <f>IF(OR(sunday!B95 = "light",sunday!B95 = "excused", sunday!B95 = "sch chg", sunday!B95 = "annual", sunday!B95 = "sick", sunday!C95 &gt;= 10 - reference!$C$5),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reference!$C$5), 0, IF(sunday!B95 = "no call", 12, IF(sunday!C95 = 0, 0, MAX(12 - sunday!C95, 0))))</f>
        <v/>
      </c>
    </row>
    <row r="96" spans="1:11">
      <c r="A96" s="6" t="s">
        <v>93</v>
      </c>
      <c r="B96" s="8" t="n"/>
      <c r="C96" s="8" t="n"/>
      <c r="D96" s="8" t="n"/>
      <c r="E96" s="9">
        <f>IF(OR(sunday!B96 = "light",sunday!B96 = "excused", sunday!B96 = "sch chg", sunday!B96 = "annual", sunday!B96 = "sick", sunday!C96 &gt;= 10 - reference!$C$5),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reference!$C$5), 0, IF(sunday!B96 = "no call", 12, IF(sunday!C96 = 0, 0, MAX(12 - sunday!C96, 0))))</f>
        <v/>
      </c>
    </row>
    <row r="97" spans="1:11">
      <c r="A97" s="6" t="s">
        <v>94</v>
      </c>
      <c r="B97" s="8" t="n"/>
      <c r="C97" s="8" t="n"/>
      <c r="D97" s="8" t="n"/>
      <c r="E97" s="9">
        <f>IF(OR(sunday!B97 = "light",sunday!B97 = "excused", sunday!B97 = "sch chg", sunday!B97 = "annual", sunday!B97 = "sick", sunday!C97 &gt;= 10 - reference!$C$5),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reference!$C$5), 0, IF(sunday!B97 = "no call", 12, IF(sunday!C97 = 0, 0, MAX(12 - sunday!C97, 0))))</f>
        <v/>
      </c>
    </row>
    <row r="98" spans="1:11">
      <c r="A98" s="6" t="s">
        <v>95</v>
      </c>
      <c r="B98" s="8" t="n"/>
      <c r="C98" s="8" t="n"/>
      <c r="D98" s="8" t="n"/>
      <c r="E98" s="9">
        <f>IF(OR(sunday!B98 = "light",sunday!B98 = "excused", sunday!B98 = "sch chg", sunday!B98 = "annual", sunday!B98 = "sick", sunday!C98 &gt;= 10 - reference!$C$5),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reference!$C$5),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9">
        <f>IF(OR(sunday!B99 = "light",sunday!B99 = "excused", sunday!B99 = "sch chg", sunday!B99 = "annual", sunday!B99 = "sick", sunday!C99 &gt;= 10 - reference!$C$5),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reference!$C$5),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9">
        <f>IF(OR(sunday!B100 = "light",sunday!B100 = "excused", sunday!B100 = "sch chg", sunday!B100 = "annual", sunday!B100 = "sick", sunday!C100 &gt;= 10 - reference!$C$5),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reference!$C$5),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9">
        <f>IF(OR(sunday!B101 = "light",sunday!B101 = "excused", sunday!B101 = "sch chg", sunday!B101 = "annual", sunday!B101 = "sick", sunday!C101 &gt;= 10 - reference!$C$5),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reference!$C$5),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9">
        <f>IF(OR(sunday!B102 = "light",sunday!B102 = "excused", sunday!B102 = "sch chg", sunday!B102 = "annual", sunday!B102 = "sick", sunday!C102 &gt;= 10 - reference!$C$5),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reference!$C$5),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9">
        <f>IF(OR(sunday!B103 = "light",sunday!B103 = "excused", sunday!B103 = "sch chg", sunday!B103 = "annual", sunday!B103 = "sick", sunday!C103 &gt;= 10 - reference!$C$5),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reference!$C$5),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9">
        <f>IF(OR(sunday!B104 = "light",sunday!B104 = "excused", sunday!B104 = "sch chg", sunday!B104 = "annual", sunday!B104 = "sick", sunday!C104 &gt;= 10 - reference!$C$5),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reference!$C$5),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9">
        <f>IF(OR(sunday!B105 = "light",sunday!B105 = "excused", sunday!B105 = "sch chg", sunday!B105 = "annual", sunday!B105 = "sick", sunday!C105 &gt;= 10 - reference!$C$5),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reference!$C$5),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9">
        <f>IF(OR(sunday!B106 = "light",sunday!B106 = "excused", sunday!B106 = "sch chg", sunday!B106 = "annual", sunday!B106 = "sick", sunday!C106 &gt;= 10 - reference!$C$5),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reference!$C$5), 0, IF(sunday!B106 = "no call", 12, IF(sunday!C106 = 0, 0, MAX(12 - sunday!C106, 0))))</f>
        <v/>
      </c>
    </row>
    <row r="108" spans="1:11">
      <c r="D108" s="5" t="s">
        <v>96</v>
      </c>
      <c r="E108" s="9">
        <f>SUM(sunday!E82:sunday!E106)</f>
        <v/>
      </c>
      <c r="F108" s="9">
        <f>SUM(sunday!F82:sunday!F106)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8" t="n"/>
      <c r="C113" s="8" t="n"/>
      <c r="D113" s="8" t="n"/>
      <c r="E113" s="9">
        <f>IF(OR(sunday!B113 = "light",sunday!B113 = "excused", sunday!B113 = "sch chg", sunday!B113 = "annual", sunday!B113 = "sick", sunday!C113 &gt;= 10 - reference!$C$5),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11.5 - reference!$C$5), 0, IF(sunday!B113 = "no call", 11.5, IF(sunday!C113 = 0, 0, MAX(11.5 - sunday!C113, 0))))</f>
        <v/>
      </c>
    </row>
    <row r="114" spans="1:11">
      <c r="A114" s="6" t="s">
        <v>100</v>
      </c>
      <c r="B114" s="8" t="n"/>
      <c r="C114" s="8" t="n"/>
      <c r="D114" s="8" t="n"/>
      <c r="E114" s="9">
        <f>IF(OR(sunday!B114 = "light",sunday!B114 = "excused", sunday!B114 = "sch chg", sunday!B114 = "annual", sunday!B114 = "sick", sunday!C114 &gt;= 10 - reference!$C$5),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11.5 - reference!$C$5), 0, IF(sunday!B114 = "no call", 11.5, IF(sunday!C114 = 0, 0, MAX(11.5 - sunday!C114, 0))))</f>
        <v/>
      </c>
    </row>
    <row r="115" spans="1:11">
      <c r="A115" s="6" t="s">
        <v>101</v>
      </c>
      <c r="B115" s="7" t="s"/>
      <c r="C115" s="8" t="n">
        <v>5.29</v>
      </c>
      <c r="D115" s="8" t="n">
        <v>0</v>
      </c>
      <c r="E115" s="9">
        <f>IF(OR(sunday!B115 = "light",sunday!B115 = "excused", sunday!B115 = "sch chg", sunday!B115 = "annual", sunday!B115 = "sick", sunday!C115 &gt;= 10 - reference!$C$5),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11.5 - reference!$C$5), 0, IF(sunday!B115 = "no call", 11.5, IF(sunday!C115 = 0, 0, MAX(11.5 - sunday!C115,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IF(OR(sunday!B116 = "light",sunday!B116 = "excused", sunday!B116 = "sch chg", sunday!B116 = "annual", sunday!B116 = "sick", sunday!C116 &gt;= 10 - reference!$C$5),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11.5 - reference!$C$5), 0, IF(sunday!B116 = "no call", 11.5, IF(sunday!C116 = 0, 0, MAX(11.5 - sunday!C116, 0))))</f>
        <v/>
      </c>
    </row>
    <row r="117" spans="1:11">
      <c r="A117" s="6" t="s">
        <v>103</v>
      </c>
      <c r="B117" s="7" t="s"/>
      <c r="C117" s="8" t="n">
        <v>5.96</v>
      </c>
      <c r="D117" s="8" t="n">
        <v>0</v>
      </c>
      <c r="E117" s="9">
        <f>IF(OR(sunday!B117 = "light",sunday!B117 = "excused", sunday!B117 = "sch chg", sunday!B117 = "annual", sunday!B117 = "sick", sunday!C117 &gt;= 10 - reference!$C$5),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11.5 - reference!$C$5), 0, IF(sunday!B117 = "no call", 11.5, IF(sunday!C117 = 0, 0, MAX(11.5 - sunday!C117,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IF(OR(sunday!B118 = "light",sunday!B118 = "excused", sunday!B118 = "sch chg", sunday!B118 = "annual", sunday!B118 = "sick", sunday!C118 &gt;= 10 - reference!$C$5),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11.5 - reference!$C$5), 0, IF(sunday!B118 = "no call", 11.5, IF(sunday!C118 = 0, 0, MAX(11.5 - sunday!C118, 0))))</f>
        <v/>
      </c>
    </row>
    <row r="119" spans="1:11">
      <c r="A119" s="6" t="s">
        <v>105</v>
      </c>
      <c r="B119" s="8" t="n"/>
      <c r="C119" s="8" t="n"/>
      <c r="D119" s="8" t="n"/>
      <c r="E119" s="9">
        <f>IF(OR(sunday!B119 = "light",sunday!B119 = "excused", sunday!B119 = "sch chg", sunday!B119 = "annual", sunday!B119 = "sick", sunday!C119 &gt;= 10 - reference!$C$5),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reference!$C$5), 0, IF(sunday!B119 = "no call", 11.5, IF(sunday!C119 = 0, 0, MAX(11.5 - sunday!C119, 0))))</f>
        <v/>
      </c>
    </row>
    <row r="120" spans="1:11">
      <c r="A120" s="6" t="s">
        <v>106</v>
      </c>
      <c r="B120" s="7" t="s"/>
      <c r="C120" s="8" t="n">
        <v>5.51</v>
      </c>
      <c r="D120" s="8" t="n">
        <v>0</v>
      </c>
      <c r="E120" s="9">
        <f>IF(OR(sunday!B120 = "light",sunday!B120 = "excused", sunday!B120 = "sch chg", sunday!B120 = "annual", sunday!B120 = "sick", sunday!C120 &gt;= 10 - reference!$C$5),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reference!$C$5), 0, IF(sunday!B120 = "no call", 11.5, IF(sunday!C120 = 0, 0, MAX(11.5 - sunday!C120, 0))))</f>
        <v/>
      </c>
    </row>
    <row r="121" spans="1:11">
      <c r="A121" s="6" t="s"/>
      <c r="B121" s="8" t="n"/>
      <c r="C121" s="8" t="n"/>
      <c r="D121" s="8" t="n"/>
      <c r="E121" s="9">
        <f>IF(OR(sunday!B121 = "light",sunday!B121 = "excused", sunday!B121 = "sch chg", sunday!B121 = "annual", sunday!B121 = "sick", sunday!C121 &gt;= 10 - reference!$C$5),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reference!$C$5),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9">
        <f>IF(OR(sunday!B122 = "light",sunday!B122 = "excused", sunday!B122 = "sch chg", sunday!B122 = "annual", sunday!B122 = "sick", sunday!C122 &gt;= 10 - reference!$C$5),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reference!$C$5),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9">
        <f>IF(OR(sunday!B123 = "light",sunday!B123 = "excused", sunday!B123 = "sch chg", sunday!B123 = "annual", sunday!B123 = "sick", sunday!C123 &gt;= 10 - reference!$C$5),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reference!$C$5),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9">
        <f>IF(OR(sunday!B124 = "light",sunday!B124 = "excused", sunday!B124 = "sch chg", sunday!B124 = "annual", sunday!B124 = "sick", sunday!C124 &gt;= 10 - reference!$C$5),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reference!$C$5),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9">
        <f>IF(OR(sunday!B125 = "light",sunday!B125 = "excused", sunday!B125 = "sch chg", sunday!B125 = "annual", sunday!B125 = "sick", sunday!C125 &gt;= 10 - reference!$C$5),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reference!$C$5),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9">
        <f>IF(OR(sunday!B126 = "light",sunday!B126 = "excused", sunday!B126 = "sch chg", sunday!B126 = "annual", sunday!B126 = "sick", sunday!C126 &gt;= 10 - reference!$C$5),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reference!$C$5),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9">
        <f>IF(OR(sunday!B127 = "light",sunday!B127 = "excused", sunday!B127 = "sch chg", sunday!B127 = "annual", sunday!B127 = "sick", sunday!C127 &gt;= 10 - reference!$C$5),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reference!$C$5),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9">
        <f>IF(OR(sunday!B128 = "light",sunday!B128 = "excused", sunday!B128 = "sch chg", sunday!B128 = "annual", sunday!B128 = "sick", sunday!C128 &gt;= 10 - reference!$C$5),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reference!$C$5),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9">
        <f>IF(OR(sunday!B129 = "light",sunday!B129 = "excused", sunday!B129 = "sch chg", sunday!B129 = "annual", sunday!B129 = "sick", sunday!C129 &gt;= 10 - reference!$C$5),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reference!$C$5),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9">
        <f>IF(OR(sunday!B130 = "light",sunday!B130 = "excused", sunday!B130 = "sch chg", sunday!B130 = "annual", sunday!B130 = "sick", sunday!C130 &gt;= 10 - reference!$C$5),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reference!$C$5),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9">
        <f>IF(OR(sunday!B131 = "light",sunday!B131 = "excused", sunday!B131 = "sch chg", sunday!B131 = "annual", sunday!B131 = "sick", sunday!C131 &gt;= 10 - reference!$C$5),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reference!$C$5),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9">
        <f>IF(OR(sunday!B132 = "light",sunday!B132 = "excused", sunday!B132 = "sch chg", sunday!B132 = "annual", sunday!B132 = "sick", sunday!C132 &gt;= 10 - reference!$C$5),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reference!$C$5),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9">
        <f>IF(OR(sunday!B133 = "light",sunday!B133 = "excused", sunday!B133 = "sch chg", sunday!B133 = "annual", sunday!B133 = "sick", sunday!C133 &gt;= 10 - reference!$C$5),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reference!$C$5),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9">
        <f>IF(OR(sunday!B134 = "light",sunday!B134 = "excused", sunday!B134 = "sch chg", sunday!B134 = "annual", sunday!B134 = "sick", sunday!C134 &gt;= 10 - reference!$C$5),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reference!$C$5),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9">
        <f>IF(OR(sunday!B135 = "light",sunday!B135 = "excused", sunday!B135 = "sch chg", sunday!B135 = "annual", sunday!B135 = "sick", sunday!C135 &gt;= 10 - reference!$C$5),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reference!$C$5),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9">
        <f>IF(OR(sunday!B136 = "light",sunday!B136 = "excused", sunday!B136 = "sch chg", sunday!B136 = "annual", sunday!B136 = "sick", sunday!C136 &gt;= 10 - reference!$C$5),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reference!$C$5),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9">
        <f>IF(OR(sunday!B137 = "light",sunday!B137 = "excused", sunday!B137 = "sch chg", sunday!B137 = "annual", sunday!B137 = "sick", sunday!C137 &gt;= 10 - reference!$C$5),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reference!$C$5), 0, IF(sunday!B137 = "no call", 12, IF(sunday!C137 = 0, 0, MAX(12 - sunday!C137, 0))))</f>
        <v/>
      </c>
    </row>
    <row r="139" spans="1:11">
      <c r="D139" s="5" t="s">
        <v>107</v>
      </c>
      <c r="E139" s="9">
        <f>SUM(sunday!E113:sunday!E137)</f>
        <v/>
      </c>
      <c r="F139" s="9">
        <f>SUM(sunday!F113:sunday!F137)</f>
        <v/>
      </c>
    </row>
    <row r="141" spans="1:11">
      <c r="D141" s="5" t="s">
        <v>108</v>
      </c>
      <c r="E141" s="9">
        <f>SUM(sunday!E108 + sunday!E139)</f>
        <v/>
      </c>
      <c r="F141" s="9">
        <f>SUM(sunday!F108 + sunday!F139)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10" t="n"/>
      <c r="H8" s="8">
        <f>SUM(monday!F8 - monday!E8)</f>
        <v/>
      </c>
      <c r="I8" s="9">
        <f>IF(monday!B8 ="ns day", monday!C8,IF(monday!C8 &lt;= 8 + reference!$C$3, 0, MAX(monday!C8 - 8, 0)))</f>
        <v/>
      </c>
      <c r="J8" s="9">
        <f>SUM(monday!F8 - monday!E8)</f>
        <v/>
      </c>
      <c r="K8" s="9">
        <f>IF(monday!B8="ns day",monday!C8, IF(monday!C8 &lt;= 8 + reference!$C$4, 0, MIN(MAX(monday!C8 - 8, 0),IF(monday!J8 &lt;= reference!$C$4,0, monday!J8))))</f>
        <v/>
      </c>
    </row>
    <row r="9" spans="1:11">
      <c r="A9" s="6" t="s">
        <v>21</v>
      </c>
      <c r="B9" s="7" t="s"/>
      <c r="C9" s="8" t="n">
        <v>9.66</v>
      </c>
      <c r="D9" s="8" t="n">
        <v>18.7</v>
      </c>
      <c r="E9" s="8" t="s"/>
      <c r="F9" s="8" t="s"/>
      <c r="G9" s="10" t="s"/>
      <c r="H9" s="8">
        <f>SUM(monday!F9 - monday!E9)</f>
        <v/>
      </c>
      <c r="I9" s="9">
        <f>IF(monday!B9 ="ns day", monday!C9,IF(monday!C9 &lt;= 8+ reference!$C$3, 0, MAX(monday!C9 - 8, 0)))</f>
        <v/>
      </c>
      <c r="J9" s="9">
        <f>SUM(monday!F9 - monday!E9)</f>
        <v/>
      </c>
      <c r="K9" s="9">
        <f>IF(monday!B9="ns day",monday!C9, IF(monday!C9 &lt;= 8 + reference!$C$4, 0, MIN(MAX(monday!C9 - 8, 0),IF(monday!J9 &lt;= reference!$C$4,0, monday!J9))))</f>
        <v/>
      </c>
    </row>
    <row r="10" spans="1:11">
      <c r="A10" s="6" t="s">
        <v>22</v>
      </c>
      <c r="B10" s="7" t="s"/>
      <c r="C10" s="8" t="n">
        <v>11.68</v>
      </c>
      <c r="D10" s="8" t="n">
        <v>0</v>
      </c>
      <c r="E10" s="8" t="n">
        <v>17</v>
      </c>
      <c r="F10" s="8" t="n">
        <v>20.18</v>
      </c>
      <c r="G10" s="10" t="n">
        <v>1044</v>
      </c>
      <c r="H10" s="8">
        <f>SUM(monday!F10 - monday!E10)</f>
        <v/>
      </c>
      <c r="I10" s="9">
        <f>IF(monday!B10 ="ns day", monday!C10,IF(monday!C10 &lt;= 8+ reference!$C$3, 0, MAX(monday!C10 - 8, 0)))</f>
        <v/>
      </c>
      <c r="J10" s="9">
        <f>SUM(monday!F10 - monday!E10)</f>
        <v/>
      </c>
      <c r="K10" s="9">
        <f>IF(monday!B10="ns day",monday!C10, IF(monday!C10 &lt;= 8 + reference!$C$4, 0, MIN(MAX(monday!C10 - 8, 0),IF(monday!J10 &lt;= reference!$C$4,0, monday!J10))))</f>
        <v/>
      </c>
    </row>
    <row r="11" spans="1:11">
      <c r="A11" s="6" t="s">
        <v>23</v>
      </c>
      <c r="B11" s="7" t="s"/>
      <c r="C11" s="8" t="n">
        <v>8.59</v>
      </c>
      <c r="D11" s="8" t="n">
        <v>17.46</v>
      </c>
      <c r="E11" s="8" t="s"/>
      <c r="F11" s="8" t="s"/>
      <c r="G11" s="10" t="s"/>
      <c r="H11" s="8">
        <f>SUM(monday!F11 - monday!E11)</f>
        <v/>
      </c>
      <c r="I11" s="9">
        <f>IF(monday!B11 ="ns day", monday!C11,IF(monday!C11 &lt;= 8+ reference!$C$3, 0, MAX(monday!C11 - 8, 0)))</f>
        <v/>
      </c>
      <c r="J11" s="9">
        <f>SUM(monday!F11 - monday!E11)</f>
        <v/>
      </c>
      <c r="K11" s="9">
        <f>IF(monday!B11="ns day",monday!C11, IF(monday!C11 &lt;= 8 + reference!$C$4, 0, MIN(MAX(monday!C11 - 8, 0),IF(monday!J11 &lt;= reference!$C$4,0, monday!J11))))</f>
        <v/>
      </c>
    </row>
    <row r="12" spans="1:11">
      <c r="A12" s="6" t="s">
        <v>24</v>
      </c>
      <c r="B12" s="7" t="s"/>
      <c r="C12" s="8" t="n">
        <v>11.75</v>
      </c>
      <c r="D12" s="8" t="n">
        <v>0</v>
      </c>
      <c r="E12" s="8" t="n">
        <v>17</v>
      </c>
      <c r="F12" s="8" t="n">
        <v>19.78</v>
      </c>
      <c r="G12" s="10" t="n">
        <v>1015</v>
      </c>
      <c r="H12" s="8">
        <f>SUM(monday!F12 - monday!E12)</f>
        <v/>
      </c>
      <c r="I12" s="9">
        <f>IF(monday!B12 ="ns day", monday!C12,IF(monday!C12 &lt;= 8+ reference!$C$3, 0, MAX(monday!C12 - 8, 0)))</f>
        <v/>
      </c>
      <c r="J12" s="9">
        <f>SUM(monday!F12 - monday!E12)</f>
        <v/>
      </c>
      <c r="K12" s="9">
        <f>IF(monday!B12="ns day",monday!C12, IF(monday!C12 &lt;= 8 + reference!$C$4, 0, MIN(MAX(monday!C12 - 8, 0),IF(monday!J12 &lt;= reference!$C$4,0, monday!J12))))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SUM(monday!F13 - monday!E13)</f>
        <v/>
      </c>
      <c r="I13" s="9">
        <f>IF(monday!B13 ="ns day", monday!C13,IF(monday!C13 &lt;= 8 + reference!$C$3, 0, MAX(monday!C13 - 8, 0)))</f>
        <v/>
      </c>
      <c r="J13" s="9">
        <f>SUM(monday!F13 - monday!E13)</f>
        <v/>
      </c>
      <c r="K13" s="9">
        <f>IF(monday!B13="ns day",monday!C13, IF(monday!C13 &lt;= 8 + reference!$C$4, 0, MIN(MAX(monday!C13 - 8, 0),IF(monday!J13 &lt;= reference!$C$4,0, monday!J13))))</f>
        <v/>
      </c>
    </row>
    <row r="14" spans="1:11">
      <c r="A14" s="6" t="s">
        <v>26</v>
      </c>
      <c r="B14" s="7" t="s"/>
      <c r="C14" s="8" t="n">
        <v>10.63</v>
      </c>
      <c r="D14" s="8" t="n">
        <v>18.99</v>
      </c>
      <c r="E14" s="8" t="s"/>
      <c r="F14" s="8" t="s"/>
      <c r="G14" s="10" t="s"/>
      <c r="H14" s="8">
        <f>SUM(monday!F14 - monday!E14)</f>
        <v/>
      </c>
      <c r="I14" s="9">
        <f>IF(monday!B14 ="ns day", monday!C14,IF(monday!C14 &lt;= 8+ reference!$C$3, 0, MAX(monday!C14 - 8, 0)))</f>
        <v/>
      </c>
      <c r="J14" s="9">
        <f>SUM(monday!F14 - monday!E14)</f>
        <v/>
      </c>
      <c r="K14" s="9">
        <f>IF(monday!B14="ns day",monday!C14, IF(monday!C14 &lt;= 8 + reference!$C$4, 0, MIN(MAX(monday!C14 - 8, 0),IF(monday!J14 &lt;= reference!$C$4,0, monday!J14))))</f>
        <v/>
      </c>
    </row>
    <row r="15" spans="1:11">
      <c r="A15" s="6" t="s">
        <v>27</v>
      </c>
      <c r="B15" s="7" t="s"/>
      <c r="C15" s="8" t="n">
        <v>8</v>
      </c>
      <c r="D15" s="8" t="n">
        <v>17.02</v>
      </c>
      <c r="E15" s="8" t="s"/>
      <c r="F15" s="8" t="s"/>
      <c r="G15" s="10" t="s"/>
      <c r="H15" s="8">
        <f>SUM(monday!F15 - monday!E15)</f>
        <v/>
      </c>
      <c r="I15" s="9">
        <f>IF(monday!B15 ="ns day", monday!C15,IF(monday!C15 &lt;= 8+ reference!$C$3, 0, MAX(monday!C15 - 8, 0)))</f>
        <v/>
      </c>
      <c r="J15" s="9">
        <f>SUM(monday!F15 - monday!E15)</f>
        <v/>
      </c>
      <c r="K15" s="9">
        <f>IF(monday!B15="ns day",monday!C15, IF(monday!C15 &lt;= 8 + reference!$C$4, 0, MIN(MAX(monday!C15 - 8, 0),IF(monday!J15 &lt;= reference!$C$4,0,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10" t="n"/>
      <c r="H16" s="8">
        <f>SUM(monday!F16 - monday!E16)</f>
        <v/>
      </c>
      <c r="I16" s="9">
        <f>IF(monday!B16 ="ns day", monday!C16,IF(monday!C16 &lt;= 8 + reference!$C$3, 0, MAX(monday!C16 - 8, 0)))</f>
        <v/>
      </c>
      <c r="J16" s="9">
        <f>SUM(monday!F16 - monday!E16)</f>
        <v/>
      </c>
      <c r="K16" s="9">
        <f>IF(monday!B16="ns day",monday!C16, IF(monday!C16 &lt;= 8 + reference!$C$4, 0, MIN(MAX(monday!C16 - 8, 0),IF(monday!J16 &lt;= reference!$C$4,0, monday!J16))))</f>
        <v/>
      </c>
    </row>
    <row r="17" spans="1:11">
      <c r="A17" s="6" t="s">
        <v>29</v>
      </c>
      <c r="B17" s="7" t="s"/>
      <c r="C17" s="8" t="n">
        <v>8</v>
      </c>
      <c r="D17" s="8" t="n">
        <v>17</v>
      </c>
      <c r="E17" s="8" t="s"/>
      <c r="F17" s="8" t="s"/>
      <c r="G17" s="10" t="s"/>
      <c r="H17" s="8">
        <f>SUM(monday!F17 - monday!E17)</f>
        <v/>
      </c>
      <c r="I17" s="9">
        <f>IF(monday!B17 ="ns day", monday!C17,IF(monday!C17 &lt;= 8+ reference!$C$3, 0, MAX(monday!C17 - 8, 0)))</f>
        <v/>
      </c>
      <c r="J17" s="9">
        <f>SUM(monday!F17 - monday!E17)</f>
        <v/>
      </c>
      <c r="K17" s="9">
        <f>IF(monday!B17="ns day",monday!C17, IF(monday!C17 &lt;= 8 + reference!$C$4, 0, MIN(MAX(monday!C17 - 8, 0),IF(monday!J17 &lt;= reference!$C$4,0, monday!J17))))</f>
        <v/>
      </c>
    </row>
    <row r="18" spans="1:11">
      <c r="A18" s="6" t="s">
        <v>30</v>
      </c>
      <c r="B18" s="7" t="s"/>
      <c r="C18" s="8" t="n">
        <v>11.23</v>
      </c>
      <c r="D18" s="8" t="n">
        <v>20.23</v>
      </c>
      <c r="E18" s="8" t="n">
        <v>9.050000000000001</v>
      </c>
      <c r="F18" s="8" t="n">
        <v>10.84</v>
      </c>
      <c r="G18" s="10" t="n">
        <v>1044</v>
      </c>
      <c r="H18" s="8">
        <f>SUM(monday!F18 - monday!E18)</f>
        <v/>
      </c>
      <c r="I18" s="9">
        <f>IF(monday!B18 ="ns day", monday!C18,IF(monday!C18 &lt;= 8+ reference!$C$3, 0, MAX(monday!C18 - 8, 0)))</f>
        <v/>
      </c>
      <c r="J18" s="9">
        <f>SUM(monday!F18 - monday!E18)</f>
        <v/>
      </c>
      <c r="K18" s="9">
        <f>IF(monday!B18="ns day",monday!C18, IF(monday!C18 &lt;= 8 + reference!$C$4, 0, MIN(MAX(monday!C18 - 8, 0),IF(monday!J18 &lt;= reference!$C$4,0, monday!J18))))</f>
        <v/>
      </c>
    </row>
    <row r="19" spans="1:11">
      <c r="A19" s="6" t="s">
        <v>32</v>
      </c>
      <c r="B19" s="7" t="s"/>
      <c r="C19" s="8" t="n">
        <v>8</v>
      </c>
      <c r="D19" s="8" t="n">
        <v>16.94</v>
      </c>
      <c r="E19" s="8" t="s"/>
      <c r="F19" s="8" t="s"/>
      <c r="G19" s="10" t="s"/>
      <c r="H19" s="8">
        <f>SUM(monday!F19 - monday!E19)</f>
        <v/>
      </c>
      <c r="I19" s="9">
        <f>IF(monday!B19 ="ns day", monday!C19,IF(monday!C19 &lt;= 8+ reference!$C$3, 0, MAX(monday!C19 - 8, 0)))</f>
        <v/>
      </c>
      <c r="J19" s="9">
        <f>SUM(monday!F19 - monday!E19)</f>
        <v/>
      </c>
      <c r="K19" s="9">
        <f>IF(monday!B19="ns day",monday!C19, IF(monday!C19 &lt;= 8 + reference!$C$4, 0, MIN(MAX(monday!C19 - 8, 0),IF(monday!J19 &lt;= reference!$C$4,0, monday!J19))))</f>
        <v/>
      </c>
    </row>
    <row r="20" spans="1:11">
      <c r="A20" s="6" t="s">
        <v>33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10" t="n">
        <v>0</v>
      </c>
      <c r="H20" s="8">
        <f>SUM(monday!F20 - monday!E20)</f>
        <v/>
      </c>
      <c r="I20" s="9">
        <f>IF(monday!B20 ="ns day", monday!C20,IF(monday!C20 &lt;= 8+ reference!$C$3, 0, MAX(monday!C20 - 8, 0)))</f>
        <v/>
      </c>
      <c r="J20" s="9">
        <f>SUM(monday!F20 - monday!E20)</f>
        <v/>
      </c>
      <c r="K20" s="9">
        <f>IF(monday!B20="ns day",monday!C20, IF(monday!C20 &lt;= 8 + reference!$C$4, 0, MIN(MAX(monday!C20 - 8, 0),IF(monday!J20 &lt;= reference!$C$4,0, monday!J20))))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SUM(monday!F21 - monday!E21)</f>
        <v/>
      </c>
      <c r="I21" s="9">
        <f>IF(monday!B21 ="ns day", monday!C21,IF(monday!C21 &lt;= 8 + reference!$C$3, 0, MAX(monday!C21 - 8, 0)))</f>
        <v/>
      </c>
      <c r="J21" s="9">
        <f>SUM(monday!F21 - monday!E21)</f>
        <v/>
      </c>
      <c r="K21" s="9">
        <f>IF(monday!B21="ns day",monday!C21, IF(monday!C21 &lt;= 8 + reference!$C$4, 0, MIN(MAX(monday!C21 - 8, 0),IF(monday!J21 &lt;= reference!$C$4,0, monday!J21))))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SUM(monday!F22 - monday!E22)</f>
        <v/>
      </c>
      <c r="I22" s="9">
        <f>IF(monday!B22 ="ns day", monday!C22,IF(monday!C22 &lt;= 8 + reference!$C$3, 0, MAX(monday!C22 - 8, 0)))</f>
        <v/>
      </c>
      <c r="J22" s="9">
        <f>SUM(monday!F22 - monday!E22)</f>
        <v/>
      </c>
      <c r="K22" s="9">
        <f>IF(monday!B22="ns day",monday!C22, IF(monday!C22 &lt;= 8 + reference!$C$4, 0, MIN(MAX(monday!C22 - 8, 0),IF(monday!J22 &lt;= reference!$C$4,0, monday!J22))))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SUM(monday!F23 - monday!E23)</f>
        <v/>
      </c>
      <c r="I23" s="9">
        <f>IF(monday!B23 ="ns day", monday!C23,IF(monday!C23 &lt;= 8 + reference!$C$3, 0, MAX(monday!C23 - 8, 0)))</f>
        <v/>
      </c>
      <c r="J23" s="9">
        <f>SUM(monday!F23 - monday!E23)</f>
        <v/>
      </c>
      <c r="K23" s="9">
        <f>IF(monday!B23="ns day",monday!C23, IF(monday!C23 &lt;= 8 + reference!$C$4, 0, MIN(MAX(monday!C23 - 8, 0),IF(monday!J23 &lt;= reference!$C$4,0, monday!J23))))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SUM(monday!F24 - monday!E24)</f>
        <v/>
      </c>
      <c r="I24" s="9">
        <f>IF(monday!B24 ="ns day", monday!C24,IF(monday!C24 &lt;= 8 + reference!$C$3, 0, MAX(monday!C24 - 8, 0)))</f>
        <v/>
      </c>
      <c r="J24" s="9">
        <f>SUM(monday!F24 - monday!E24)</f>
        <v/>
      </c>
      <c r="K24" s="9">
        <f>IF(monday!B24="ns day",monday!C24, IF(monday!C24 &lt;= 8 + reference!$C$4, 0, MIN(MAX(monday!C24 - 8, 0),IF(monday!J24 &lt;= reference!$C$4,0, monday!J24))))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SUM(monday!F25 - monday!E25)</f>
        <v/>
      </c>
      <c r="I25" s="9">
        <f>IF(monday!B25 ="ns day", monday!C25,IF(monday!C25 &lt;= 8 + reference!$C$3, 0, MAX(monday!C25 - 8, 0)))</f>
        <v/>
      </c>
      <c r="J25" s="9">
        <f>SUM(monday!F25 - monday!E25)</f>
        <v/>
      </c>
      <c r="K25" s="9">
        <f>IF(monday!B25="ns day",monday!C25, IF(monday!C25 &lt;= 8 + reference!$C$4, 0, MIN(MAX(monday!C25 - 8, 0),IF(monday!J25 &lt;= reference!$C$4,0, monday!J25))))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SUM(monday!F26 - monday!E26)</f>
        <v/>
      </c>
      <c r="I26" s="9">
        <f>IF(monday!B26 ="ns day", monday!C26,IF(monday!C26 &lt;= 8 + reference!$C$3, 0, MAX(monday!C26 - 8, 0)))</f>
        <v/>
      </c>
      <c r="J26" s="9">
        <f>SUM(monday!F26 - monday!E26)</f>
        <v/>
      </c>
      <c r="K26" s="9">
        <f>IF(monday!B26="ns day",monday!C26, IF(monday!C26 &lt;= 8 + reference!$C$4, 0, MIN(MAX(monday!C26 - 8, 0),IF(monday!J26 &lt;= reference!$C$4,0, monday!J26))))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SUM(monday!F27 - monday!E27)</f>
        <v/>
      </c>
      <c r="I27" s="9">
        <f>IF(monday!B27 ="ns day", monday!C27,IF(monday!C27 &lt;= 8 + reference!$C$3, 0, MAX(monday!C27 - 8, 0)))</f>
        <v/>
      </c>
      <c r="J27" s="9">
        <f>SUM(monday!F27 - monday!E27)</f>
        <v/>
      </c>
      <c r="K27" s="9">
        <f>IF(monday!B27="ns day",monday!C27, IF(monday!C27 &lt;= 8 + reference!$C$4, 0, MIN(MAX(monday!C27 - 8, 0),IF(monday!J27 &lt;= reference!$C$4,0,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SUM(monday!F28 - monday!E28)</f>
        <v/>
      </c>
      <c r="I28" s="9">
        <f>IF(monday!B28 ="ns day", monday!C28,IF(monday!C28 &lt;= 8 + reference!$C$3, 0, MAX(monday!C28 - 8, 0)))</f>
        <v/>
      </c>
      <c r="J28" s="9">
        <f>SUM(monday!F28 - monday!E28)</f>
        <v/>
      </c>
      <c r="K28" s="9">
        <f>IF(monday!B28="ns day",monday!C28, IF(monday!C28 &lt;= 8 + reference!$C$4, 0, MIN(MAX(monday!C28 - 8, 0),IF(monday!J28 &lt;= reference!$C$4,0,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SUM(monday!F29 - monday!E29)</f>
        <v/>
      </c>
      <c r="I29" s="9">
        <f>IF(monday!B29 ="ns day", monday!C29,IF(monday!C29 &lt;= 8 + reference!$C$3, 0, MAX(monday!C29 - 8, 0)))</f>
        <v/>
      </c>
      <c r="J29" s="9">
        <f>SUM(monday!F29 - monday!E29)</f>
        <v/>
      </c>
      <c r="K29" s="9">
        <f>IF(monday!B29="ns day",monday!C29, IF(monday!C29 &lt;= 8 + reference!$C$4, 0, MIN(MAX(monday!C29 - 8, 0),IF(monday!J29 &lt;= reference!$C$4,0,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SUM(monday!F30 - monday!E30)</f>
        <v/>
      </c>
      <c r="I30" s="9">
        <f>IF(monday!B30 ="ns day", monday!C30,IF(monday!C30 &lt;= 8 + reference!$C$3, 0, MAX(monday!C30 - 8, 0)))</f>
        <v/>
      </c>
      <c r="J30" s="9">
        <f>SUM(monday!F30 - monday!E30)</f>
        <v/>
      </c>
      <c r="K30" s="9">
        <f>IF(monday!B30="ns day",monday!C30, IF(monday!C30 &lt;= 8 + reference!$C$4, 0, MIN(MAX(monday!C30 - 8, 0),IF(monday!J30 &lt;= reference!$C$4,0,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SUM(monday!F31 - monday!E31)</f>
        <v/>
      </c>
      <c r="I31" s="9">
        <f>IF(monday!B31 ="ns day", monday!C31,IF(monday!C31 &lt;= 8 + reference!$C$3, 0, MAX(monday!C31 - 8, 0)))</f>
        <v/>
      </c>
      <c r="J31" s="9">
        <f>SUM(monday!F31 - monday!E31)</f>
        <v/>
      </c>
      <c r="K31" s="9">
        <f>IF(monday!B31="ns day",monday!C31, IF(monday!C31 &lt;= 8 + reference!$C$4, 0, MIN(MAX(monday!C31 - 8, 0),IF(monday!J31 &lt;= reference!$C$4,0,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SUM(monday!F32 - monday!E32)</f>
        <v/>
      </c>
      <c r="I32" s="9">
        <f>IF(monday!B32 ="ns day", monday!C32,IF(monday!C32 &lt;= 8 + reference!$C$3, 0, MAX(monday!C32 - 8, 0)))</f>
        <v/>
      </c>
      <c r="J32" s="9">
        <f>SUM(monday!F32 - monday!E32)</f>
        <v/>
      </c>
      <c r="K32" s="9">
        <f>IF(monday!B32="ns day",monday!C32, IF(monday!C32 &lt;= 8 + reference!$C$4, 0, MIN(MAX(monday!C32 - 8, 0),IF(monday!J32 &lt;= reference!$C$4,0, monday!J32))))</f>
        <v/>
      </c>
    </row>
    <row r="34" spans="1:11">
      <c r="H34" s="5" t="s">
        <v>34</v>
      </c>
      <c r="I34" s="9">
        <f>SUM(monday!I8:monday!I32)</f>
        <v/>
      </c>
    </row>
    <row r="36" spans="1:11">
      <c r="J36" s="5" t="s">
        <v>35</v>
      </c>
      <c r="K36" s="9">
        <f>SUM(monday!K8:monday!K32)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8.85</v>
      </c>
      <c r="D40" s="8" t="n">
        <v>17.63</v>
      </c>
      <c r="E40" s="8" t="s"/>
      <c r="F40" s="8" t="s"/>
      <c r="G40" s="10" t="s"/>
      <c r="H40" s="8">
        <f>SUM(monday!F40 - monday!E40)</f>
        <v/>
      </c>
      <c r="I40" s="9">
        <f>IF(monday!B40 ="ns day", monday!C40, MAX(monday!C40 - 8, 0))</f>
        <v/>
      </c>
      <c r="J40" s="9">
        <f>SUM(monday!F40 - monday!E40)</f>
        <v/>
      </c>
      <c r="K40" s="9">
        <f>IF(monday!B40="ns day",monday!C40, IF(monday!C40 &lt;= 8 + reference!$C$4, 0, MIN(MAX(monday!C40 - 8, 0),IF(monday!J40 &lt;= reference!$C$4,0, monday!J40))))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SUM(monday!F41 - monday!E41)</f>
        <v/>
      </c>
      <c r="I41" s="9">
        <f>IF(monday!B41 ="ns day", monday!C41, MAX(monday!C41 - 8, 0))</f>
        <v/>
      </c>
      <c r="J41" s="9">
        <f>SUM(monday!F41 - monday!E41)</f>
        <v/>
      </c>
      <c r="K41" s="9">
        <f>IF(monday!B41="ns day",monday!C41, IF(monday!C41 &lt;= 8 + reference!$C$4, 0, MIN(MAX(monday!C41 - 8, 0),IF(monday!J41 &lt;= reference!$C$4,0, monday!J41))))</f>
        <v/>
      </c>
    </row>
    <row r="42" spans="1:11">
      <c r="A42" s="6" t="s">
        <v>39</v>
      </c>
      <c r="B42" s="7" t="s"/>
      <c r="C42" s="8" t="n">
        <v>9.98</v>
      </c>
      <c r="D42" s="8" t="n">
        <v>0</v>
      </c>
      <c r="E42" s="8" t="s"/>
      <c r="F42" s="8" t="s"/>
      <c r="G42" s="10" t="s"/>
      <c r="H42" s="8">
        <f>SUM(monday!F42 - monday!E42)</f>
        <v/>
      </c>
      <c r="I42" s="9">
        <f>IF(monday!B42 ="ns day", monday!C42, MAX(monday!C42 - 8, 0))</f>
        <v/>
      </c>
      <c r="J42" s="9">
        <f>SUM(monday!F42 - monday!E42)</f>
        <v/>
      </c>
      <c r="K42" s="9">
        <f>IF(monday!B42="ns day",monday!C42, IF(monday!C42 &lt;= 8 + reference!$C$4, 0, MIN(MAX(monday!C42 - 8, 0),IF(monday!J42 &lt;= reference!$C$4,0, monday!J42))))</f>
        <v/>
      </c>
    </row>
    <row r="43" spans="1:11">
      <c r="A43" s="6" t="s">
        <v>40</v>
      </c>
      <c r="B43" s="7" t="s"/>
      <c r="C43" s="8" t="n">
        <v>9.5</v>
      </c>
      <c r="D43" s="8" t="n">
        <v>18.32</v>
      </c>
      <c r="E43" s="8" t="s"/>
      <c r="F43" s="8" t="s"/>
      <c r="G43" s="10" t="s"/>
      <c r="H43" s="8">
        <f>SUM(monday!F43 - monday!E43)</f>
        <v/>
      </c>
      <c r="I43" s="9">
        <f>IF(monday!B43 ="ns day", monday!C43, MAX(monday!C43 - 8, 0))</f>
        <v/>
      </c>
      <c r="J43" s="9">
        <f>SUM(monday!F43 - monday!E43)</f>
        <v/>
      </c>
      <c r="K43" s="9">
        <f>IF(monday!B43="ns day",monday!C43, IF(monday!C43 &lt;= 8 + reference!$C$4, 0, MIN(MAX(monday!C43 - 8, 0),IF(monday!J43 &lt;= reference!$C$4,0, monday!J43))))</f>
        <v/>
      </c>
    </row>
    <row r="44" spans="1:11">
      <c r="A44" s="6" t="s">
        <v>41</v>
      </c>
      <c r="B44" s="7" t="s"/>
      <c r="C44" s="8" t="n">
        <v>8</v>
      </c>
      <c r="D44" s="8" t="n">
        <v>16.92</v>
      </c>
      <c r="E44" s="8" t="s"/>
      <c r="F44" s="8" t="s"/>
      <c r="G44" s="10" t="s"/>
      <c r="H44" s="8">
        <f>SUM(monday!F44 - monday!E44)</f>
        <v/>
      </c>
      <c r="I44" s="9">
        <f>IF(monday!B44 ="ns day", monday!C44, MAX(monday!C44 - 8, 0))</f>
        <v/>
      </c>
      <c r="J44" s="9">
        <f>SUM(monday!F44 - monday!E44)</f>
        <v/>
      </c>
      <c r="K44" s="9">
        <f>IF(monday!B44="ns day",monday!C44, IF(monday!C44 &lt;= 8 + reference!$C$4, 0, MIN(MAX(monday!C44 - 8, 0),IF(monday!J44 &lt;= reference!$C$4,0, monday!J44))))</f>
        <v/>
      </c>
    </row>
    <row r="45" spans="1:11">
      <c r="A45" s="6" t="s">
        <v>42</v>
      </c>
      <c r="B45" s="7" t="s"/>
      <c r="C45" s="8" t="n">
        <v>8.869999999999999</v>
      </c>
      <c r="D45" s="8" t="n">
        <v>18.03</v>
      </c>
      <c r="E45" s="8" t="s"/>
      <c r="F45" s="8" t="s"/>
      <c r="G45" s="10" t="s"/>
      <c r="H45" s="8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reference!$C$4, 0, MIN(MAX(monday!C45 - 8, 0),IF(monday!J45 &lt;= reference!$C$4,0, monday!J45))))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reference!$C$4, 0, MIN(MAX(monday!C46 - 8, 0),IF(monday!J46 &lt;= reference!$C$4,0, monday!J46))))</f>
        <v/>
      </c>
    </row>
    <row r="47" spans="1:11">
      <c r="A47" s="6" t="s">
        <v>44</v>
      </c>
      <c r="B47" s="7" t="s"/>
      <c r="C47" s="8" t="n">
        <v>8.74</v>
      </c>
      <c r="D47" s="8" t="n">
        <v>16.96</v>
      </c>
      <c r="E47" s="8" t="n">
        <v>17.02</v>
      </c>
      <c r="F47" s="8" t="n">
        <v>17.75</v>
      </c>
      <c r="G47" s="10" t="n">
        <v>0</v>
      </c>
      <c r="H47" s="8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reference!$C$4, 0, MIN(MAX(monday!C47 - 8, 0),IF(monday!J47 &lt;= reference!$C$4,0, monday!J47))))</f>
        <v/>
      </c>
    </row>
    <row r="48" spans="1:11">
      <c r="A48" s="6" t="s">
        <v>45</v>
      </c>
      <c r="B48" s="7" t="s"/>
      <c r="C48" s="8" t="n">
        <v>9.460000000000001</v>
      </c>
      <c r="D48" s="8" t="n">
        <v>18.47</v>
      </c>
      <c r="E48" s="8" t="s"/>
      <c r="F48" s="8" t="s"/>
      <c r="G48" s="10" t="s"/>
      <c r="H48" s="8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reference!$C$4, 0, MIN(MAX(monday!C48 - 8, 0),IF(monday!J48 &lt;= reference!$C$4,0, monday!J48))))</f>
        <v/>
      </c>
    </row>
    <row r="49" spans="1:11">
      <c r="A49" s="6" t="s">
        <v>46</v>
      </c>
      <c r="B49" s="7" t="s"/>
      <c r="C49" s="8" t="n">
        <v>8</v>
      </c>
      <c r="D49" s="8" t="n">
        <v>16.37</v>
      </c>
      <c r="E49" s="8" t="s"/>
      <c r="F49" s="8" t="s"/>
      <c r="G49" s="10" t="s"/>
      <c r="H49" s="8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reference!$C$4, 0, MIN(MAX(monday!C49 - 8, 0),IF(monday!J49 &lt;= reference!$C$4,0, monday!J49))))</f>
        <v/>
      </c>
    </row>
    <row r="50" spans="1:11">
      <c r="A50" s="6" t="s">
        <v>47</v>
      </c>
      <c r="B50" s="7" t="s"/>
      <c r="C50" s="8" t="n">
        <v>10.26</v>
      </c>
      <c r="D50" s="8" t="n">
        <v>19.1</v>
      </c>
      <c r="E50" s="8" t="n">
        <v>17.25</v>
      </c>
      <c r="F50" s="8" t="n">
        <v>19.1</v>
      </c>
      <c r="G50" s="10" t="n">
        <v>3166</v>
      </c>
      <c r="H50" s="8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reference!$C$4, 0, MIN(MAX(monday!C50 - 8, 0),IF(monday!J50 &lt;= reference!$C$4,0, monday!J50))))</f>
        <v/>
      </c>
    </row>
    <row r="51" spans="1:11">
      <c r="A51" s="6" t="s">
        <v>48</v>
      </c>
      <c r="B51" s="8" t="n"/>
      <c r="C51" s="8" t="n"/>
      <c r="D51" s="8" t="n"/>
      <c r="E51" s="8" t="n"/>
      <c r="F51" s="8" t="n"/>
      <c r="G51" s="10" t="n"/>
      <c r="H51" s="8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reference!$C$4, 0, MIN(MAX(monday!C51 - 8, 0),IF(monday!J51 &lt;= reference!$C$4,0, monday!J51))))</f>
        <v/>
      </c>
    </row>
    <row r="52" spans="1:11">
      <c r="A52" s="6" t="s">
        <v>49</v>
      </c>
      <c r="B52" s="7" t="s"/>
      <c r="C52" s="8" t="n">
        <v>9</v>
      </c>
      <c r="D52" s="8" t="n">
        <v>17.65</v>
      </c>
      <c r="E52" s="8" t="s"/>
      <c r="F52" s="8" t="s"/>
      <c r="G52" s="10" t="s"/>
      <c r="H52" s="8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reference!$C$4, 0, MIN(MAX(monday!C52 - 8, 0),IF(monday!J52 &lt;= reference!$C$4,0, monday!J52))))</f>
        <v/>
      </c>
    </row>
    <row r="53" spans="1:11">
      <c r="A53" s="6" t="s">
        <v>50</v>
      </c>
      <c r="B53" s="7" t="s"/>
      <c r="C53" s="8" t="n">
        <v>12.11</v>
      </c>
      <c r="D53" s="8" t="n">
        <v>20.96</v>
      </c>
      <c r="E53" s="8" t="s"/>
      <c r="F53" s="8" t="s"/>
      <c r="G53" s="10" t="s"/>
      <c r="H53" s="8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reference!$C$4, 0, MIN(MAX(monday!C53 - 8, 0),IF(monday!J53 &lt;= reference!$C$4,0, monday!J53))))</f>
        <v/>
      </c>
    </row>
    <row r="54" spans="1:11">
      <c r="A54" s="6" t="s">
        <v>52</v>
      </c>
      <c r="B54" s="7" t="s"/>
      <c r="C54" s="8" t="n">
        <v>9</v>
      </c>
      <c r="D54" s="8" t="n">
        <v>17.89</v>
      </c>
      <c r="E54" s="8" t="s"/>
      <c r="F54" s="8" t="s"/>
      <c r="G54" s="10" t="s"/>
      <c r="H54" s="8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reference!$C$4, 0, MIN(MAX(monday!C54 - 8, 0),IF(monday!J54 &lt;= reference!$C$4,0, monday!J54))))</f>
        <v/>
      </c>
    </row>
    <row r="55" spans="1:11">
      <c r="A55" s="6" t="s">
        <v>53</v>
      </c>
      <c r="B55" s="7" t="s"/>
      <c r="C55" s="8" t="n">
        <v>8.109999999999999</v>
      </c>
      <c r="D55" s="8" t="n">
        <v>16.56</v>
      </c>
      <c r="E55" s="8" t="s"/>
      <c r="F55" s="8" t="s"/>
      <c r="G55" s="10" t="s"/>
      <c r="H55" s="8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reference!$C$4, 0, MIN(MAX(monday!C55 - 8, 0),IF(monday!J55 &lt;= reference!$C$4,0, monday!J55))))</f>
        <v/>
      </c>
    </row>
    <row r="56" spans="1:11">
      <c r="A56" s="6" t="s">
        <v>54</v>
      </c>
      <c r="B56" s="7" t="s"/>
      <c r="C56" s="8" t="n">
        <v>8</v>
      </c>
      <c r="D56" s="8" t="n">
        <v>16.98</v>
      </c>
      <c r="E56" s="8" t="s"/>
      <c r="F56" s="8" t="s"/>
      <c r="G56" s="10" t="s"/>
      <c r="H56" s="8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reference!$C$4, 0, MIN(MAX(monday!C56 - 8, 0),IF(monday!J56 &lt;= reference!$C$4,0, monday!J56))))</f>
        <v/>
      </c>
    </row>
    <row r="57" spans="1:11">
      <c r="A57" s="6" t="s">
        <v>55</v>
      </c>
      <c r="B57" s="8" t="n"/>
      <c r="C57" s="8" t="n"/>
      <c r="D57" s="8" t="n"/>
      <c r="E57" s="8" t="n"/>
      <c r="F57" s="8" t="n"/>
      <c r="G57" s="10" t="n"/>
      <c r="H57" s="8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reference!$C$4, 0, MIN(MAX(monday!C57 - 8, 0),IF(monday!J57 &lt;= reference!$C$4,0, monday!J57))))</f>
        <v/>
      </c>
    </row>
    <row r="58" spans="1:11">
      <c r="A58" s="6" t="s">
        <v>56</v>
      </c>
      <c r="B58" s="7" t="s"/>
      <c r="C58" s="8" t="n">
        <v>9.15</v>
      </c>
      <c r="D58" s="8" t="n">
        <v>18.13</v>
      </c>
      <c r="E58" s="8" t="s"/>
      <c r="F58" s="8" t="s"/>
      <c r="G58" s="10" t="s"/>
      <c r="H58" s="8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reference!$C$4, 0, MIN(MAX(monday!C58 - 8, 0),IF(monday!J58 &lt;= reference!$C$4,0, monday!J58))))</f>
        <v/>
      </c>
    </row>
    <row r="59" spans="1:11">
      <c r="A59" s="6" t="s">
        <v>57</v>
      </c>
      <c r="B59" s="8" t="n"/>
      <c r="C59" s="8" t="n"/>
      <c r="D59" s="8" t="n"/>
      <c r="E59" s="8" t="n"/>
      <c r="F59" s="8" t="n"/>
      <c r="G59" s="10" t="n"/>
      <c r="H59" s="8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reference!$C$4, 0, MIN(MAX(monday!C59 - 8, 0),IF(monday!J59 &lt;= reference!$C$4,0, monday!J59))))</f>
        <v/>
      </c>
    </row>
    <row r="60" spans="1:11">
      <c r="A60" s="6" t="s">
        <v>58</v>
      </c>
      <c r="B60" s="7" t="s"/>
      <c r="C60" s="8" t="n">
        <v>9.42</v>
      </c>
      <c r="D60" s="8" t="n">
        <v>18.65</v>
      </c>
      <c r="E60" s="8" t="s"/>
      <c r="F60" s="8" t="s"/>
      <c r="G60" s="10" t="s"/>
      <c r="H60" s="8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reference!$C$4, 0, MIN(MAX(monday!C60 - 8, 0),IF(monday!J60 &lt;= reference!$C$4,0, monday!J60))))</f>
        <v/>
      </c>
    </row>
    <row r="61" spans="1:11">
      <c r="A61" s="6" t="s">
        <v>59</v>
      </c>
      <c r="B61" s="8" t="n"/>
      <c r="C61" s="8" t="n"/>
      <c r="D61" s="8" t="n"/>
      <c r="E61" s="8" t="n"/>
      <c r="F61" s="8" t="n"/>
      <c r="G61" s="10" t="n"/>
      <c r="H61" s="8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reference!$C$4, 0, MIN(MAX(monday!C61 - 8, 0),IF(monday!J61 &lt;= reference!$C$4,0, monday!J61))))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10" t="n"/>
      <c r="H62" s="8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reference!$C$4, 0, MIN(MAX(monday!C62 - 8, 0),IF(monday!J62 &lt;= reference!$C$4,0, monday!J62))))</f>
        <v/>
      </c>
    </row>
    <row r="63" spans="1:11">
      <c r="A63" s="6" t="s">
        <v>61</v>
      </c>
      <c r="B63" s="7" t="s"/>
      <c r="C63" s="8" t="n">
        <v>8.92</v>
      </c>
      <c r="D63" s="8" t="n">
        <v>17.4</v>
      </c>
      <c r="E63" s="8" t="s"/>
      <c r="F63" s="8" t="s"/>
      <c r="G63" s="10" t="s"/>
      <c r="H63" s="8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reference!$C$4, 0, MIN(MAX(monday!C63 - 8, 0),IF(monday!J63 &lt;= reference!$C$4,0, monday!J63))))</f>
        <v/>
      </c>
    </row>
    <row r="64" spans="1:11">
      <c r="A64" s="6" t="s">
        <v>62</v>
      </c>
      <c r="B64" s="7" t="s"/>
      <c r="C64" s="8" t="n">
        <v>8</v>
      </c>
      <c r="D64" s="8" t="n">
        <v>16.94</v>
      </c>
      <c r="E64" s="8" t="s"/>
      <c r="F64" s="8" t="s"/>
      <c r="G64" s="10" t="s"/>
      <c r="H64" s="8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reference!$C$4, 0, MIN(MAX(monday!C64 - 8, 0),IF(monday!J64 &lt;= reference!$C$4,0, monday!J64))))</f>
        <v/>
      </c>
    </row>
    <row r="65" spans="1:11">
      <c r="A65" s="6" t="s">
        <v>63</v>
      </c>
      <c r="B65" s="7" t="s"/>
      <c r="C65" s="8" t="n">
        <v>8</v>
      </c>
      <c r="D65" s="8" t="n">
        <v>0</v>
      </c>
      <c r="E65" s="8" t="s"/>
      <c r="F65" s="8" t="s"/>
      <c r="G65" s="10" t="s"/>
      <c r="H65" s="8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reference!$C$4, 0, MIN(MAX(monday!C65 - 8, 0),IF(monday!J65 &lt;= reference!$C$4,0, monday!J65))))</f>
        <v/>
      </c>
    </row>
    <row r="66" spans="1:11">
      <c r="A66" s="6" t="s">
        <v>64</v>
      </c>
      <c r="B66" s="7" t="s"/>
      <c r="C66" s="8" t="n">
        <v>8</v>
      </c>
      <c r="D66" s="8" t="n">
        <v>16.46</v>
      </c>
      <c r="E66" s="8" t="s"/>
      <c r="F66" s="8" t="s"/>
      <c r="G66" s="10" t="s"/>
      <c r="H66" s="8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reference!$C$4, 0, MIN(MAX(monday!C66 - 8, 0),IF(monday!J66 &lt;= reference!$C$4,0, monday!J66))))</f>
        <v/>
      </c>
    </row>
    <row r="67" spans="1:11">
      <c r="A67" s="6" t="s">
        <v>65</v>
      </c>
      <c r="B67" s="7" t="s"/>
      <c r="C67" s="8" t="n">
        <v>9.109999999999999</v>
      </c>
      <c r="D67" s="8" t="n">
        <v>18.03</v>
      </c>
      <c r="E67" s="8" t="s"/>
      <c r="F67" s="8" t="s"/>
      <c r="G67" s="10" t="s"/>
      <c r="H67" s="8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reference!$C$4, 0, MIN(MAX(monday!C67 - 8, 0),IF(monday!J67 &lt;= reference!$C$4,0, monday!J67))))</f>
        <v/>
      </c>
    </row>
    <row r="68" spans="1:11">
      <c r="A68" s="6" t="s">
        <v>66</v>
      </c>
      <c r="B68" s="7" t="s"/>
      <c r="C68" s="8" t="n">
        <v>11.12</v>
      </c>
      <c r="D68" s="8" t="n">
        <v>20.2</v>
      </c>
      <c r="E68" s="8" t="s"/>
      <c r="F68" s="8" t="s"/>
      <c r="G68" s="10" t="s"/>
      <c r="H68" s="8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reference!$C$4, 0, MIN(MAX(monday!C68 - 8, 0),IF(monday!J68 &lt;= reference!$C$4,0, monday!J68))))</f>
        <v/>
      </c>
    </row>
    <row r="69" spans="1:11">
      <c r="A69" s="6" t="s">
        <v>67</v>
      </c>
      <c r="B69" s="7" t="s"/>
      <c r="C69" s="8" t="n">
        <v>8.470000000000001</v>
      </c>
      <c r="D69" s="8" t="n">
        <v>17.29</v>
      </c>
      <c r="E69" s="8" t="s"/>
      <c r="F69" s="8" t="s"/>
      <c r="G69" s="10" t="s"/>
      <c r="H69" s="8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reference!$C$4, 0, MIN(MAX(monday!C69 - 8, 0),IF(monday!J69 &lt;= reference!$C$4,0, monday!J69))))</f>
        <v/>
      </c>
    </row>
    <row r="70" spans="1:11">
      <c r="A70" s="6" t="s">
        <v>68</v>
      </c>
      <c r="B70" s="7" t="s"/>
      <c r="C70" s="8" t="n">
        <v>11.07</v>
      </c>
      <c r="D70" s="8" t="n">
        <v>19.94</v>
      </c>
      <c r="E70" s="8" t="n">
        <v>17.98</v>
      </c>
      <c r="F70" s="8" t="n">
        <v>19.94</v>
      </c>
      <c r="G70" s="10" t="n">
        <v>926</v>
      </c>
      <c r="H70" s="8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reference!$C$4, 0, MIN(MAX(monday!C70 - 8, 0),IF(monday!J70 &lt;= reference!$C$4,0, monday!J70))))</f>
        <v/>
      </c>
    </row>
    <row r="71" spans="1:11">
      <c r="A71" s="6" t="s">
        <v>69</v>
      </c>
      <c r="B71" s="7" t="s"/>
      <c r="C71" s="8" t="n">
        <v>8.51</v>
      </c>
      <c r="D71" s="8" t="n">
        <v>17.49</v>
      </c>
      <c r="E71" s="8" t="s"/>
      <c r="F71" s="8" t="s"/>
      <c r="G71" s="10" t="s"/>
      <c r="H71" s="8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reference!$C$4, 0, MIN(MAX(monday!C71 - 8, 0),IF(monday!J71 &lt;= reference!$C$4,0, monday!J71))))</f>
        <v/>
      </c>
    </row>
    <row r="72" spans="1:11">
      <c r="A72" s="6" t="s">
        <v>70</v>
      </c>
      <c r="B72" s="7" t="s"/>
      <c r="C72" s="8" t="n">
        <v>8.640000000000001</v>
      </c>
      <c r="D72" s="8" t="n">
        <v>16.49</v>
      </c>
      <c r="E72" s="8" t="s"/>
      <c r="F72" s="8" t="s"/>
      <c r="G72" s="10" t="s"/>
      <c r="H72" s="8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reference!$C$4, 0, MIN(MAX(monday!C72 - 8, 0),IF(monday!J72 &lt;= reference!$C$4,0, monday!J72))))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reference!$C$4, 0, MIN(MAX(monday!C73 - 8, 0),IF(monday!J73 &lt;= reference!$C$4,0, monday!J73))))</f>
        <v/>
      </c>
    </row>
    <row r="75" spans="1:11">
      <c r="J75" s="5" t="s">
        <v>72</v>
      </c>
      <c r="K75" s="9">
        <f>SUM(monday!K40:monday!K73)</f>
        <v/>
      </c>
    </row>
    <row r="77" spans="1:11">
      <c r="J77" s="5" t="s">
        <v>73</v>
      </c>
      <c r="K77" s="9">
        <f>SUM(monday!K75 + monday!K36)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7" t="s"/>
      <c r="C82" s="8" t="n">
        <v>11.04</v>
      </c>
      <c r="D82" s="8" t="n">
        <v>19.62</v>
      </c>
      <c r="E82" s="9">
        <f>IF(OR(monday!B82 = "light",monday!B82 = "excused", monday!B82 = "sch chg", monday!B82 = "annual", monday!B82 = "sick", monday!C82 &gt;= 10 - reference!$C$5), 0, IF(monday!B82 = "no call", 10, IF(monday!C82 = 0, 0, MAX(10 - monday!C82, 0))))</f>
        <v/>
      </c>
      <c r="F82" s="9">
        <f>IF(OR(monday!B82 = "light",monday!B82 = "excused", monday!B82 = "sch chg", monday!B82 = "annual", monday!B82 = "sick", monday!C82 &gt;= 12 - reference!$C$5), 0, IF(monday!B82 = "no call", 12, IF(monday!C82 = 0, 0, MAX(12 - monday!C82, 0))))</f>
        <v/>
      </c>
    </row>
    <row r="83" spans="1:11">
      <c r="A83" s="6" t="s">
        <v>79</v>
      </c>
      <c r="B83" s="7" t="s"/>
      <c r="C83" s="8" t="n">
        <v>13.12</v>
      </c>
      <c r="D83" s="8" t="n">
        <v>21.18</v>
      </c>
      <c r="E83" s="9">
        <f>IF(OR(monday!B83 = "light",monday!B83 = "excused", monday!B83 = "sch chg", monday!B83 = "annual", monday!B83 = "sick", monday!C83 &gt;= 10 - reference!$C$5),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reference!$C$5), 0, IF(monday!B83 = "no call", 12, IF(monday!C83 = 0, 0, MAX(12 - monday!C83, 0))))</f>
        <v/>
      </c>
    </row>
    <row r="84" spans="1:11">
      <c r="A84" s="6" t="s">
        <v>80</v>
      </c>
      <c r="B84" s="7" t="s"/>
      <c r="C84" s="8" t="n">
        <v>12.01</v>
      </c>
      <c r="D84" s="8" t="n">
        <v>20.5</v>
      </c>
      <c r="E84" s="9">
        <f>IF(OR(monday!B84 = "light",monday!B84 = "excused", monday!B84 = "sch chg", monday!B84 = "annual", monday!B84 = "sick", monday!C84 &gt;= 10 - reference!$C$5),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reference!$C$5), 0, IF(monday!B84 = "no call", 12, IF(monday!C84 = 0, 0, MAX(12 - monday!C84, 0))))</f>
        <v/>
      </c>
    </row>
    <row r="85" spans="1:11">
      <c r="A85" s="6" t="s">
        <v>81</v>
      </c>
      <c r="B85" s="7" t="s">
        <v>92</v>
      </c>
      <c r="C85" s="8" t="s"/>
      <c r="D85" s="8" t="n">
        <v>0</v>
      </c>
      <c r="E85" s="9">
        <f>IF(OR(monday!B85 = "light",monday!B85 = "excused", monday!B85 = "sch chg", monday!B85 = "annual", monday!B85 = "sick", monday!C85 &gt;= 10 - reference!$C$5),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reference!$C$5), 0, IF(monday!B85 = "no call", 12, IF(monday!C85 = 0, 0, MAX(12 - monday!C85, 0))))</f>
        <v/>
      </c>
    </row>
    <row r="86" spans="1:11">
      <c r="A86" s="6" t="s">
        <v>82</v>
      </c>
      <c r="B86" s="7" t="s"/>
      <c r="C86" s="8" t="n">
        <v>12.74</v>
      </c>
      <c r="D86" s="8" t="n">
        <v>21.26</v>
      </c>
      <c r="E86" s="9">
        <f>IF(OR(monday!B86 = "light",monday!B86 = "excused", monday!B86 = "sch chg", monday!B86 = "annual", monday!B86 = "sick", monday!C86 &gt;= 10 - reference!$C$5),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reference!$C$5), 0, IF(monday!B86 = "no call", 12, IF(monday!C86 = 0, 0, MAX(12 - monday!C86, 0))))</f>
        <v/>
      </c>
    </row>
    <row r="87" spans="1:11">
      <c r="A87" s="6" t="s">
        <v>83</v>
      </c>
      <c r="B87" s="7" t="s"/>
      <c r="C87" s="8" t="n">
        <v>12.16</v>
      </c>
      <c r="D87" s="8" t="n">
        <v>20.08</v>
      </c>
      <c r="E87" s="9">
        <f>IF(OR(monday!B87 = "light",monday!B87 = "excused", monday!B87 = "sch chg", monday!B87 = "annual", monday!B87 = "sick", monday!C87 &gt;= 10 - reference!$C$5),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reference!$C$5), 0, IF(monday!B87 = "no call", 12, IF(monday!C87 = 0, 0, MAX(12 - monday!C87, 0))))</f>
        <v/>
      </c>
    </row>
    <row r="88" spans="1:11">
      <c r="A88" s="6" t="s">
        <v>84</v>
      </c>
      <c r="B88" s="7" t="s"/>
      <c r="C88" s="8" t="n">
        <v>11.17</v>
      </c>
      <c r="D88" s="8" t="n">
        <v>19.64</v>
      </c>
      <c r="E88" s="9">
        <f>IF(OR(monday!B88 = "light",monday!B88 = "excused", monday!B88 = "sch chg", monday!B88 = "annual", monday!B88 = "sick", monday!C88 &gt;= 10 - reference!$C$5),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reference!$C$5), 0, IF(monday!B88 = "no call", 12, IF(monday!C88 = 0, 0, MAX(12 - monday!C88, 0))))</f>
        <v/>
      </c>
    </row>
    <row r="89" spans="1:11">
      <c r="A89" s="6" t="s">
        <v>85</v>
      </c>
      <c r="B89" s="7" t="s"/>
      <c r="C89" s="8" t="n">
        <v>11.79</v>
      </c>
      <c r="D89" s="8" t="n">
        <v>20.38</v>
      </c>
      <c r="E89" s="9">
        <f>IF(OR(monday!B89 = "light",monday!B89 = "excused", monday!B89 = "sch chg", monday!B89 = "annual", monday!B89 = "sick", monday!C89 &gt;= 10 - reference!$C$5),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reference!$C$5), 0, IF(monday!B89 = "no call", 12, IF(monday!C89 = 0, 0, MAX(12 - monday!C89, 0))))</f>
        <v/>
      </c>
    </row>
    <row r="90" spans="1:11">
      <c r="A90" s="6" t="s">
        <v>86</v>
      </c>
      <c r="B90" s="7" t="s"/>
      <c r="C90" s="8" t="n">
        <v>12.2</v>
      </c>
      <c r="D90" s="8" t="n">
        <v>20.65</v>
      </c>
      <c r="E90" s="9">
        <f>IF(OR(monday!B90 = "light",monday!B90 = "excused", monday!B90 = "sch chg", monday!B90 = "annual", monday!B90 = "sick", monday!C90 &gt;= 10 - reference!$C$5),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reference!$C$5), 0, IF(monday!B90 = "no call", 12, IF(monday!C90 = 0, 0, MAX(12 - monday!C90, 0))))</f>
        <v/>
      </c>
    </row>
    <row r="91" spans="1:11">
      <c r="A91" s="6" t="s">
        <v>87</v>
      </c>
      <c r="B91" s="7" t="s"/>
      <c r="C91" s="8" t="n">
        <v>13.13</v>
      </c>
      <c r="D91" s="8" t="n">
        <v>21.13</v>
      </c>
      <c r="E91" s="9">
        <f>IF(OR(monday!B91 = "light",monday!B91 = "excused", monday!B91 = "sch chg", monday!B91 = "annual", monday!B91 = "sick", monday!C91 &gt;= 10 - reference!$C$5),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reference!$C$5), 0, IF(monday!B91 = "no call", 12, IF(monday!C91 = 0, 0, MAX(12 - monday!C91, 0))))</f>
        <v/>
      </c>
    </row>
    <row r="92" spans="1:11">
      <c r="A92" s="6" t="s">
        <v>88</v>
      </c>
      <c r="B92" s="7" t="s"/>
      <c r="C92" s="8" t="n">
        <v>12.34</v>
      </c>
      <c r="D92" s="8" t="n">
        <v>20.83</v>
      </c>
      <c r="E92" s="9">
        <f>IF(OR(monday!B92 = "light",monday!B92 = "excused", monday!B92 = "sch chg", monday!B92 = "annual", monday!B92 = "sick", monday!C92 &gt;= 10 - reference!$C$5),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reference!$C$5), 0, IF(monday!B92 = "no call", 12, IF(monday!C92 = 0, 0, MAX(12 - monday!C92, 0))))</f>
        <v/>
      </c>
    </row>
    <row r="93" spans="1:11">
      <c r="A93" s="6" t="s">
        <v>89</v>
      </c>
      <c r="B93" s="7" t="s"/>
      <c r="C93" s="8" t="n">
        <v>11.56</v>
      </c>
      <c r="D93" s="8" t="n">
        <v>19.91</v>
      </c>
      <c r="E93" s="9">
        <f>IF(OR(monday!B93 = "light",monday!B93 = "excused", monday!B93 = "sch chg", monday!B93 = "annual", monday!B93 = "sick", monday!C93 &gt;= 10 - reference!$C$5),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reference!$C$5), 0, IF(monday!B93 = "no call", 12, IF(monday!C93 = 0, 0, MAX(12 - monday!C93, 0))))</f>
        <v/>
      </c>
    </row>
    <row r="94" spans="1:11">
      <c r="A94" s="6" t="s">
        <v>90</v>
      </c>
      <c r="B94" s="7" t="s"/>
      <c r="C94" s="8" t="n">
        <v>12</v>
      </c>
      <c r="D94" s="8" t="n">
        <v>19.88</v>
      </c>
      <c r="E94" s="9">
        <f>IF(OR(monday!B94 = "light",monday!B94 = "excused", monday!B94 = "sch chg", monday!B94 = "annual", monday!B94 = "sick", monday!C94 &gt;= 10 - reference!$C$5),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reference!$C$5), 0, IF(monday!B94 = "no call", 12, IF(monday!C94 = 0, 0, MAX(12 - monday!C94, 0))))</f>
        <v/>
      </c>
    </row>
    <row r="95" spans="1:11">
      <c r="A95" s="6" t="s">
        <v>91</v>
      </c>
      <c r="B95" s="7" t="s">
        <v>92</v>
      </c>
      <c r="C95" s="8" t="s"/>
      <c r="D95" s="8" t="n">
        <v>0</v>
      </c>
      <c r="E95" s="9">
        <f>IF(OR(monday!B95 = "light",monday!B95 = "excused", monday!B95 = "sch chg", monday!B95 = "annual", monday!B95 = "sick", monday!C95 &gt;= 10 - reference!$C$5),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reference!$C$5), 0, IF(monday!B95 = "no call", 12, IF(monday!C95 = 0, 0, MAX(12 - monday!C95, 0))))</f>
        <v/>
      </c>
    </row>
    <row r="96" spans="1:11">
      <c r="A96" s="6" t="s">
        <v>93</v>
      </c>
      <c r="B96" s="7" t="s"/>
      <c r="C96" s="8" t="n">
        <v>7.98</v>
      </c>
      <c r="D96" s="8" t="n">
        <v>16.46</v>
      </c>
      <c r="E96" s="9">
        <f>IF(OR(monday!B96 = "light",monday!B96 = "excused", monday!B96 = "sch chg", monday!B96 = "annual", monday!B96 = "sick", monday!C96 &gt;= 10 - reference!$C$5),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reference!$C$5), 0, IF(monday!B96 = "no call", 12, IF(monday!C96 = 0, 0, MAX(12 - monday!C96, 0))))</f>
        <v/>
      </c>
    </row>
    <row r="97" spans="1:11">
      <c r="A97" s="6" t="s">
        <v>94</v>
      </c>
      <c r="B97" s="7" t="s"/>
      <c r="C97" s="8" t="n">
        <v>9.890000000000001</v>
      </c>
      <c r="D97" s="8" t="n">
        <v>18.12</v>
      </c>
      <c r="E97" s="9">
        <f>IF(OR(monday!B97 = "light",monday!B97 = "excused", monday!B97 = "sch chg", monday!B97 = "annual", monday!B97 = "sick", monday!C97 &gt;= 10 - reference!$C$5),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reference!$C$5), 0, IF(monday!B97 = "no call", 12, IF(monday!C97 = 0, 0, MAX(12 - monday!C97, 0))))</f>
        <v/>
      </c>
    </row>
    <row r="98" spans="1:11">
      <c r="A98" s="6" t="s">
        <v>95</v>
      </c>
      <c r="B98" s="7" t="s"/>
      <c r="C98" s="8" t="n">
        <v>12.6</v>
      </c>
      <c r="D98" s="8" t="n">
        <v>21.14</v>
      </c>
      <c r="E98" s="9">
        <f>IF(OR(monday!B98 = "light",monday!B98 = "excused", monday!B98 = "sch chg", monday!B98 = "annual", monday!B98 = "sick", monday!C98 &gt;= 10 - reference!$C$5),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reference!$C$5),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9">
        <f>IF(OR(monday!B99 = "light",monday!B99 = "excused", monday!B99 = "sch chg", monday!B99 = "annual", monday!B99 = "sick", monday!C99 &gt;= 10 - reference!$C$5),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reference!$C$5),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9">
        <f>IF(OR(monday!B100 = "light",monday!B100 = "excused", monday!B100 = "sch chg", monday!B100 = "annual", monday!B100 = "sick", monday!C100 &gt;= 10 - reference!$C$5),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reference!$C$5),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9">
        <f>IF(OR(monday!B101 = "light",monday!B101 = "excused", monday!B101 = "sch chg", monday!B101 = "annual", monday!B101 = "sick", monday!C101 &gt;= 10 - reference!$C$5),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reference!$C$5),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9">
        <f>IF(OR(monday!B102 = "light",monday!B102 = "excused", monday!B102 = "sch chg", monday!B102 = "annual", monday!B102 = "sick", monday!C102 &gt;= 10 - reference!$C$5),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reference!$C$5),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9">
        <f>IF(OR(monday!B103 = "light",monday!B103 = "excused", monday!B103 = "sch chg", monday!B103 = "annual", monday!B103 = "sick", monday!C103 &gt;= 10 - reference!$C$5),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reference!$C$5),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9">
        <f>IF(OR(monday!B104 = "light",monday!B104 = "excused", monday!B104 = "sch chg", monday!B104 = "annual", monday!B104 = "sick", monday!C104 &gt;= 10 - reference!$C$5),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reference!$C$5),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9">
        <f>IF(OR(monday!B105 = "light",monday!B105 = "excused", monday!B105 = "sch chg", monday!B105 = "annual", monday!B105 = "sick", monday!C105 &gt;= 10 - reference!$C$5),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reference!$C$5),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9">
        <f>IF(OR(monday!B106 = "light",monday!B106 = "excused", monday!B106 = "sch chg", monday!B106 = "annual", monday!B106 = "sick", monday!C106 &gt;= 10 - reference!$C$5),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reference!$C$5), 0, IF(monday!B106 = "no call", 12, IF(monday!C106 = 0, 0, MAX(12 - monday!C106, 0))))</f>
        <v/>
      </c>
    </row>
    <row r="108" spans="1:11">
      <c r="D108" s="5" t="s">
        <v>96</v>
      </c>
      <c r="E108" s="9">
        <f>SUM(monday!E82:monday!E106)</f>
        <v/>
      </c>
      <c r="F108" s="9">
        <f>SUM(monday!F82:monday!F106)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7" t="s"/>
      <c r="C113" s="8" t="n">
        <v>11.83</v>
      </c>
      <c r="D113" s="8" t="n">
        <v>20.52</v>
      </c>
      <c r="E113" s="9">
        <f>IF(OR(monday!B113 = "light",monday!B113 = "excused", monday!B113 = "sch chg", monday!B113 = "annual", monday!B113 = "sick", monday!C113 &gt;= 10 - reference!$C$5),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11.5 - reference!$C$5), 0, IF(monday!B113 = "no call", 11.5, IF(monday!C113 = 0, 0, MAX(11.5 - monday!C113, 0))))</f>
        <v/>
      </c>
    </row>
    <row r="114" spans="1:11">
      <c r="A114" s="6" t="s">
        <v>100</v>
      </c>
      <c r="B114" s="7" t="s"/>
      <c r="C114" s="8" t="n">
        <v>7.42</v>
      </c>
      <c r="D114" s="8" t="n">
        <v>16.27</v>
      </c>
      <c r="E114" s="9">
        <f>IF(OR(monday!B114 = "light",monday!B114 = "excused", monday!B114 = "sch chg", monday!B114 = "annual", monday!B114 = "sick", monday!C114 &gt;= 10 - reference!$C$5),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11.5 - reference!$C$5), 0, IF(monday!B114 = "no call", 11.5, IF(monday!C114 = 0, 0, MAX(11.5 - monday!C114, 0))))</f>
        <v/>
      </c>
    </row>
    <row r="115" spans="1:11">
      <c r="A115" s="6" t="s">
        <v>101</v>
      </c>
      <c r="B115" s="7" t="s"/>
      <c r="C115" s="8" t="n">
        <v>12.45</v>
      </c>
      <c r="D115" s="8" t="n">
        <v>0</v>
      </c>
      <c r="E115" s="9">
        <f>IF(OR(monday!B115 = "light",monday!B115 = "excused", monday!B115 = "sch chg", monday!B115 = "annual", monday!B115 = "sick", monday!C115 &gt;= 10 - reference!$C$5),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11.5 - reference!$C$5), 0, IF(monday!B115 = "no call", 11.5, IF(monday!C115 = 0, 0, MAX(11.5 - monday!C115,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IF(OR(monday!B116 = "light",monday!B116 = "excused", monday!B116 = "sch chg", monday!B116 = "annual", monday!B116 = "sick", monday!C116 &gt;= 10 - reference!$C$5),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11.5 - reference!$C$5), 0, IF(monday!B116 = "no call", 11.5, IF(monday!C116 = 0, 0, MAX(11.5 - monday!C116, 0))))</f>
        <v/>
      </c>
    </row>
    <row r="117" spans="1:11">
      <c r="A117" s="6" t="s">
        <v>103</v>
      </c>
      <c r="B117" s="7" t="s"/>
      <c r="C117" s="8" t="n">
        <v>11.54</v>
      </c>
      <c r="D117" s="8" t="n">
        <v>0</v>
      </c>
      <c r="E117" s="9">
        <f>IF(OR(monday!B117 = "light",monday!B117 = "excused", monday!B117 = "sch chg", monday!B117 = "annual", monday!B117 = "sick", monday!C117 &gt;= 10 - reference!$C$5),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11.5 - reference!$C$5), 0, IF(monday!B117 = "no call", 11.5, IF(monday!C117 = 0, 0, MAX(11.5 - monday!C117,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IF(OR(monday!B118 = "light",monday!B118 = "excused", monday!B118 = "sch chg", monday!B118 = "annual", monday!B118 = "sick", monday!C118 &gt;= 10 - reference!$C$5),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11.5 - reference!$C$5), 0, IF(monday!B118 = "no call", 11.5, IF(monday!C118 = 0, 0, MAX(11.5 - monday!C118, 0))))</f>
        <v/>
      </c>
    </row>
    <row r="119" spans="1:11">
      <c r="A119" s="6" t="s">
        <v>105</v>
      </c>
      <c r="B119" s="8" t="n"/>
      <c r="C119" s="8" t="n"/>
      <c r="D119" s="8" t="n"/>
      <c r="E119" s="9">
        <f>IF(OR(monday!B119 = "light",monday!B119 = "excused", monday!B119 = "sch chg", monday!B119 = "annual", monday!B119 = "sick", monday!C119 &gt;= 10 - reference!$C$5),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reference!$C$5), 0, IF(monday!B119 = "no call", 11.5, IF(monday!C119 = 0, 0, MAX(11.5 - monday!C119, 0))))</f>
        <v/>
      </c>
    </row>
    <row r="120" spans="1:11">
      <c r="A120" s="6" t="s">
        <v>106</v>
      </c>
      <c r="B120" s="7" t="s"/>
      <c r="C120" s="8" t="n">
        <v>11.63</v>
      </c>
      <c r="D120" s="8" t="n">
        <v>0</v>
      </c>
      <c r="E120" s="9">
        <f>IF(OR(monday!B120 = "light",monday!B120 = "excused", monday!B120 = "sch chg", monday!B120 = "annual", monday!B120 = "sick", monday!C120 &gt;= 10 - reference!$C$5),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reference!$C$5), 0, IF(monday!B120 = "no call", 11.5, IF(monday!C120 = 0, 0, MAX(11.5 - monday!C120, 0))))</f>
        <v/>
      </c>
    </row>
    <row r="121" spans="1:11">
      <c r="A121" s="6" t="s"/>
      <c r="B121" s="8" t="n"/>
      <c r="C121" s="8" t="n"/>
      <c r="D121" s="8" t="n"/>
      <c r="E121" s="9">
        <f>IF(OR(monday!B121 = "light",monday!B121 = "excused", monday!B121 = "sch chg", monday!B121 = "annual", monday!B121 = "sick", monday!C121 &gt;= 10 - reference!$C$5),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reference!$C$5),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9">
        <f>IF(OR(monday!B122 = "light",monday!B122 = "excused", monday!B122 = "sch chg", monday!B122 = "annual", monday!B122 = "sick", monday!C122 &gt;= 10 - reference!$C$5),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reference!$C$5),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9">
        <f>IF(OR(monday!B123 = "light",monday!B123 = "excused", monday!B123 = "sch chg", monday!B123 = "annual", monday!B123 = "sick", monday!C123 &gt;= 10 - reference!$C$5),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reference!$C$5),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9">
        <f>IF(OR(monday!B124 = "light",monday!B124 = "excused", monday!B124 = "sch chg", monday!B124 = "annual", monday!B124 = "sick", monday!C124 &gt;= 10 - reference!$C$5),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reference!$C$5),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9">
        <f>IF(OR(monday!B125 = "light",monday!B125 = "excused", monday!B125 = "sch chg", monday!B125 = "annual", monday!B125 = "sick", monday!C125 &gt;= 10 - reference!$C$5),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reference!$C$5),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9">
        <f>IF(OR(monday!B126 = "light",monday!B126 = "excused", monday!B126 = "sch chg", monday!B126 = "annual", monday!B126 = "sick", monday!C126 &gt;= 10 - reference!$C$5),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reference!$C$5),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9">
        <f>IF(OR(monday!B127 = "light",monday!B127 = "excused", monday!B127 = "sch chg", monday!B127 = "annual", monday!B127 = "sick", monday!C127 &gt;= 10 - reference!$C$5),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reference!$C$5),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9">
        <f>IF(OR(monday!B128 = "light",monday!B128 = "excused", monday!B128 = "sch chg", monday!B128 = "annual", monday!B128 = "sick", monday!C128 &gt;= 10 - reference!$C$5),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reference!$C$5),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9">
        <f>IF(OR(monday!B129 = "light",monday!B129 = "excused", monday!B129 = "sch chg", monday!B129 = "annual", monday!B129 = "sick", monday!C129 &gt;= 10 - reference!$C$5),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reference!$C$5),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9">
        <f>IF(OR(monday!B130 = "light",monday!B130 = "excused", monday!B130 = "sch chg", monday!B130 = "annual", monday!B130 = "sick", monday!C130 &gt;= 10 - reference!$C$5),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reference!$C$5),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9">
        <f>IF(OR(monday!B131 = "light",monday!B131 = "excused", monday!B131 = "sch chg", monday!B131 = "annual", monday!B131 = "sick", monday!C131 &gt;= 10 - reference!$C$5),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reference!$C$5),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9">
        <f>IF(OR(monday!B132 = "light",monday!B132 = "excused", monday!B132 = "sch chg", monday!B132 = "annual", monday!B132 = "sick", monday!C132 &gt;= 10 - reference!$C$5),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reference!$C$5),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9">
        <f>IF(OR(monday!B133 = "light",monday!B133 = "excused", monday!B133 = "sch chg", monday!B133 = "annual", monday!B133 = "sick", monday!C133 &gt;= 10 - reference!$C$5),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reference!$C$5),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9">
        <f>IF(OR(monday!B134 = "light",monday!B134 = "excused", monday!B134 = "sch chg", monday!B134 = "annual", monday!B134 = "sick", monday!C134 &gt;= 10 - reference!$C$5),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reference!$C$5),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9">
        <f>IF(OR(monday!B135 = "light",monday!B135 = "excused", monday!B135 = "sch chg", monday!B135 = "annual", monday!B135 = "sick", monday!C135 &gt;= 10 - reference!$C$5),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reference!$C$5),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9">
        <f>IF(OR(monday!B136 = "light",monday!B136 = "excused", monday!B136 = "sch chg", monday!B136 = "annual", monday!B136 = "sick", monday!C136 &gt;= 10 - reference!$C$5),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reference!$C$5),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9">
        <f>IF(OR(monday!B137 = "light",monday!B137 = "excused", monday!B137 = "sch chg", monday!B137 = "annual", monday!B137 = "sick", monday!C137 &gt;= 10 - reference!$C$5),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reference!$C$5), 0, IF(monday!B137 = "no call", 12, IF(monday!C137 = 0, 0, MAX(12 - monday!C137, 0))))</f>
        <v/>
      </c>
    </row>
    <row r="139" spans="1:11">
      <c r="D139" s="5" t="s">
        <v>107</v>
      </c>
      <c r="E139" s="9">
        <f>SUM(monday!E113:monday!E137)</f>
        <v/>
      </c>
      <c r="F139" s="9">
        <f>SUM(monday!F113:monday!F137)</f>
        <v/>
      </c>
    </row>
    <row r="141" spans="1:11">
      <c r="D141" s="5" t="s">
        <v>108</v>
      </c>
      <c r="E141" s="9">
        <f>SUM(monday!E108 + monday!E139)</f>
        <v/>
      </c>
      <c r="F141" s="9">
        <f>SUM(monday!F108 + monday!F139)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</v>
      </c>
      <c r="D8" s="8" t="n">
        <v>17.03</v>
      </c>
      <c r="E8" s="8" t="s"/>
      <c r="F8" s="8" t="s"/>
      <c r="G8" s="10" t="s"/>
      <c r="H8" s="8">
        <f>SUM(tuesday!F8 - tuesday!E8)</f>
        <v/>
      </c>
      <c r="I8" s="9">
        <f>IF(tuesday!B8 ="ns day", tuesday!C8,IF(tuesday!C8 &lt;= 8+ reference!$C$3, 0, MAX(tuesday!C8 - 8, 0)))</f>
        <v/>
      </c>
      <c r="J8" s="9">
        <f>SUM(tuesday!F8 - tuesday!E8)</f>
        <v/>
      </c>
      <c r="K8" s="9">
        <f>IF(tuesday!B8="ns day",tuesday!C8, IF(tuesday!C8 &lt;= 8 + reference!$C$4, 0, MIN(MAX(tuesday!C8 - 8, 0),IF(tuesday!J8 &lt;= reference!$C$4,0, tuesday!J8))))</f>
        <v/>
      </c>
    </row>
    <row r="9" spans="1:11">
      <c r="A9" s="6" t="s">
        <v>21</v>
      </c>
      <c r="B9" s="8" t="n"/>
      <c r="C9" s="8" t="n"/>
      <c r="D9" s="8" t="n"/>
      <c r="E9" s="8" t="n"/>
      <c r="F9" s="8" t="n"/>
      <c r="G9" s="10" t="n"/>
      <c r="H9" s="8">
        <f>SUM(tuesday!F9 - tuesday!E9)</f>
        <v/>
      </c>
      <c r="I9" s="9">
        <f>IF(tuesday!B9 ="ns day", tuesday!C9,IF(tuesday!C9 &lt;= 8 + reference!$C$3, 0, MAX(tuesday!C9 - 8, 0)))</f>
        <v/>
      </c>
      <c r="J9" s="9">
        <f>SUM(tuesday!F9 - tuesday!E9)</f>
        <v/>
      </c>
      <c r="K9" s="9">
        <f>IF(tuesday!B9="ns day",tuesday!C9, IF(tuesday!C9 &lt;= 8 + reference!$C$4, 0, MIN(MAX(tuesday!C9 - 8, 0),IF(tuesday!J9 &lt;= reference!$C$4,0, tuesday!J9))))</f>
        <v/>
      </c>
    </row>
    <row r="10" spans="1:11">
      <c r="A10" s="6" t="s">
        <v>22</v>
      </c>
      <c r="B10" s="7" t="s"/>
      <c r="C10" s="8" t="n">
        <v>10.99</v>
      </c>
      <c r="D10" s="8" t="n">
        <v>0</v>
      </c>
      <c r="E10" s="8" t="n">
        <v>17.75</v>
      </c>
      <c r="F10" s="8" t="n">
        <v>20</v>
      </c>
      <c r="G10" s="10" t="n">
        <v>950</v>
      </c>
      <c r="H10" s="8">
        <f>SUM(tuesday!F10 - tuesday!E10)</f>
        <v/>
      </c>
      <c r="I10" s="9">
        <f>IF(tuesday!B10 ="ns day", tuesday!C10,IF(tuesday!C10 &lt;= 8+ reference!$C$3, 0, MAX(tuesday!C10 - 8, 0)))</f>
        <v/>
      </c>
      <c r="J10" s="9">
        <f>SUM(tuesday!F10 - tuesday!E10)</f>
        <v/>
      </c>
      <c r="K10" s="9">
        <f>IF(tuesday!B10="ns day",tuesday!C10, IF(tuesday!C10 &lt;= 8 + reference!$C$4, 0, MIN(MAX(tuesday!C10 - 8, 0),IF(tuesday!J10 &lt;= reference!$C$4,0, tuesday!J10))))</f>
        <v/>
      </c>
    </row>
    <row r="11" spans="1:11">
      <c r="A11" s="6" t="s">
        <v>23</v>
      </c>
      <c r="B11" s="7" t="s"/>
      <c r="C11" s="8" t="n">
        <v>8.970000000000001</v>
      </c>
      <c r="D11" s="8" t="n">
        <v>17.84</v>
      </c>
      <c r="E11" s="8" t="s"/>
      <c r="F11" s="8" t="s"/>
      <c r="G11" s="10" t="s"/>
      <c r="H11" s="8">
        <f>SUM(tuesday!F11 - tuesday!E11)</f>
        <v/>
      </c>
      <c r="I11" s="9">
        <f>IF(tuesday!B11 ="ns day", tuesday!C11,IF(tuesday!C11 &lt;= 8+ reference!$C$3, 0, MAX(tuesday!C11 - 8, 0)))</f>
        <v/>
      </c>
      <c r="J11" s="9">
        <f>SUM(tuesday!F11 - tuesday!E11)</f>
        <v/>
      </c>
      <c r="K11" s="9">
        <f>IF(tuesday!B11="ns day",tuesday!C11, IF(tuesday!C11 &lt;= 8 + reference!$C$4, 0, MIN(MAX(tuesday!C11 - 8, 0),IF(tuesday!J11 &lt;= reference!$C$4,0, tuesday!J11))))</f>
        <v/>
      </c>
    </row>
    <row r="12" spans="1:11">
      <c r="A12" s="6" t="s">
        <v>24</v>
      </c>
      <c r="B12" s="7" t="s"/>
      <c r="C12" s="8" t="n">
        <v>12.04</v>
      </c>
      <c r="D12" s="8" t="n">
        <v>0</v>
      </c>
      <c r="E12" s="8" t="n">
        <v>17</v>
      </c>
      <c r="F12" s="8" t="n">
        <v>20.54</v>
      </c>
      <c r="G12" s="10" t="n">
        <v>1036</v>
      </c>
      <c r="H12" s="8">
        <f>SUM(tuesday!F12 - tuesday!E12)</f>
        <v/>
      </c>
      <c r="I12" s="9">
        <f>IF(tuesday!B12 ="ns day", tuesday!C12,IF(tuesday!C12 &lt;= 8+ reference!$C$3, 0, MAX(tuesday!C12 - 8, 0)))</f>
        <v/>
      </c>
      <c r="J12" s="9">
        <f>SUM(tuesday!F12 - tuesday!E12)</f>
        <v/>
      </c>
      <c r="K12" s="9">
        <f>IF(tuesday!B12="ns day",tuesday!C12, IF(tuesday!C12 &lt;= 8 + reference!$C$4, 0, MIN(MAX(tuesday!C12 - 8, 0),IF(tuesday!J12 &lt;= reference!$C$4,0, tuesday!J12))))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SUM(tuesday!F13 - tuesday!E13)</f>
        <v/>
      </c>
      <c r="I13" s="9">
        <f>IF(tuesday!B13 ="ns day", tuesday!C13,IF(tuesday!C13 &lt;= 8 + reference!$C$3, 0, MAX(tuesday!C13 - 8, 0)))</f>
        <v/>
      </c>
      <c r="J13" s="9">
        <f>SUM(tuesday!F13 - tuesday!E13)</f>
        <v/>
      </c>
      <c r="K13" s="9">
        <f>IF(tuesday!B13="ns day",tuesday!C13, IF(tuesday!C13 &lt;= 8 + reference!$C$4, 0, MIN(MAX(tuesday!C13 - 8, 0),IF(tuesday!J13 &lt;= reference!$C$4,0, tuesday!J13))))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10" t="n"/>
      <c r="H14" s="8">
        <f>SUM(tuesday!F14 - tuesday!E14)</f>
        <v/>
      </c>
      <c r="I14" s="9">
        <f>IF(tuesday!B14 ="ns day", tuesday!C14,IF(tuesday!C14 &lt;= 8 + reference!$C$3, 0, MAX(tuesday!C14 - 8, 0)))</f>
        <v/>
      </c>
      <c r="J14" s="9">
        <f>SUM(tuesday!F14 - tuesday!E14)</f>
        <v/>
      </c>
      <c r="K14" s="9">
        <f>IF(tuesday!B14="ns day",tuesday!C14, IF(tuesday!C14 &lt;= 8 + reference!$C$4, 0, MIN(MAX(tuesday!C14 - 8, 0),IF(tuesday!J14 &lt;= reference!$C$4,0, tuesday!J14))))</f>
        <v/>
      </c>
    </row>
    <row r="15" spans="1:11">
      <c r="A15" s="6" t="s">
        <v>27</v>
      </c>
      <c r="B15" s="7" t="s"/>
      <c r="C15" s="8" t="n">
        <v>8.300000000000001</v>
      </c>
      <c r="D15" s="8" t="n">
        <v>17.27</v>
      </c>
      <c r="E15" s="8" t="s"/>
      <c r="F15" s="8" t="s"/>
      <c r="G15" s="10" t="s"/>
      <c r="H15" s="8">
        <f>SUM(tuesday!F15 - tuesday!E15)</f>
        <v/>
      </c>
      <c r="I15" s="9">
        <f>IF(tuesday!B15 ="ns day", tuesday!C15,IF(tuesday!C15 &lt;= 8+ reference!$C$3, 0, MAX(tuesday!C15 - 8, 0)))</f>
        <v/>
      </c>
      <c r="J15" s="9">
        <f>SUM(tuesday!F15 - tuesday!E15)</f>
        <v/>
      </c>
      <c r="K15" s="9">
        <f>IF(tuesday!B15="ns day",tuesday!C15, IF(tuesday!C15 &lt;= 8 + reference!$C$4, 0, MIN(MAX(tuesday!C15 - 8, 0),IF(tuesday!J15 &lt;= reference!$C$4,0, tuesday!J15))))</f>
        <v/>
      </c>
    </row>
    <row r="16" spans="1:11">
      <c r="A16" s="6" t="s">
        <v>28</v>
      </c>
      <c r="B16" s="7" t="s"/>
      <c r="C16" s="8" t="n">
        <v>8.199999999999999</v>
      </c>
      <c r="D16" s="8" t="n">
        <v>17.23</v>
      </c>
      <c r="E16" s="8" t="s"/>
      <c r="F16" s="8" t="s"/>
      <c r="G16" s="10" t="s"/>
      <c r="H16" s="8">
        <f>SUM(tuesday!F16 - tuesday!E16)</f>
        <v/>
      </c>
      <c r="I16" s="9">
        <f>IF(tuesday!B16 ="ns day", tuesday!C16,IF(tuesday!C16 &lt;= 8+ reference!$C$3, 0, MAX(tuesday!C16 - 8, 0)))</f>
        <v/>
      </c>
      <c r="J16" s="9">
        <f>SUM(tuesday!F16 - tuesday!E16)</f>
        <v/>
      </c>
      <c r="K16" s="9">
        <f>IF(tuesday!B16="ns day",tuesday!C16, IF(tuesday!C16 &lt;= 8 + reference!$C$4, 0, MIN(MAX(tuesday!C16 - 8, 0),IF(tuesday!J16 &lt;= reference!$C$4,0, tuesday!J16))))</f>
        <v/>
      </c>
    </row>
    <row r="17" spans="1:11">
      <c r="A17" s="6" t="s">
        <v>29</v>
      </c>
      <c r="B17" s="7" t="s"/>
      <c r="C17" s="8" t="n">
        <v>8</v>
      </c>
      <c r="D17" s="8" t="n">
        <v>16.95</v>
      </c>
      <c r="E17" s="8" t="s"/>
      <c r="F17" s="8" t="s"/>
      <c r="G17" s="10" t="s"/>
      <c r="H17" s="8">
        <f>SUM(tuesday!F17 - tuesday!E17)</f>
        <v/>
      </c>
      <c r="I17" s="9">
        <f>IF(tuesday!B17 ="ns day", tuesday!C17,IF(tuesday!C17 &lt;= 8+ reference!$C$3, 0, MAX(tuesday!C17 - 8, 0)))</f>
        <v/>
      </c>
      <c r="J17" s="9">
        <f>SUM(tuesday!F17 - tuesday!E17)</f>
        <v/>
      </c>
      <c r="K17" s="9">
        <f>IF(tuesday!B17="ns day",tuesday!C17, IF(tuesday!C17 &lt;= 8 + reference!$C$4, 0, MIN(MAX(tuesday!C17 - 8, 0),IF(tuesday!J17 &lt;= reference!$C$4,0, tuesday!J17))))</f>
        <v/>
      </c>
    </row>
    <row r="18" spans="1:11">
      <c r="A18" s="6" t="s">
        <v>30</v>
      </c>
      <c r="B18" s="7" t="s"/>
      <c r="C18" s="8" t="n">
        <v>8.26</v>
      </c>
      <c r="D18" s="8" t="n">
        <v>17.26</v>
      </c>
      <c r="E18" s="8" t="s"/>
      <c r="F18" s="8" t="s"/>
      <c r="G18" s="10" t="s"/>
      <c r="H18" s="8">
        <f>SUM(tuesday!F18 - tuesday!E18)</f>
        <v/>
      </c>
      <c r="I18" s="9">
        <f>IF(tuesday!B18 ="ns day", tuesday!C18,IF(tuesday!C18 &lt;= 8+ reference!$C$3, 0, MAX(tuesday!C18 - 8, 0)))</f>
        <v/>
      </c>
      <c r="J18" s="9">
        <f>SUM(tuesday!F18 - tuesday!E18)</f>
        <v/>
      </c>
      <c r="K18" s="9">
        <f>IF(tuesday!B18="ns day",tuesday!C18, IF(tuesday!C18 &lt;= 8 + reference!$C$4, 0, MIN(MAX(tuesday!C18 - 8, 0),IF(tuesday!J18 &lt;= reference!$C$4,0, tuesday!J18))))</f>
        <v/>
      </c>
    </row>
    <row r="19" spans="1:11">
      <c r="A19" s="6" t="s">
        <v>32</v>
      </c>
      <c r="B19" s="7" t="s"/>
      <c r="C19" s="8" t="n">
        <v>8</v>
      </c>
      <c r="D19" s="8" t="n">
        <v>16.97</v>
      </c>
      <c r="E19" s="8" t="s"/>
      <c r="F19" s="8" t="s"/>
      <c r="G19" s="10" t="s"/>
      <c r="H19" s="8">
        <f>SUM(tuesday!F19 - tuesday!E19)</f>
        <v/>
      </c>
      <c r="I19" s="9">
        <f>IF(tuesday!B19 ="ns day", tuesday!C19,IF(tuesday!C19 &lt;= 8+ reference!$C$3, 0, MAX(tuesday!C19 - 8, 0)))</f>
        <v/>
      </c>
      <c r="J19" s="9">
        <f>SUM(tuesday!F19 - tuesday!E19)</f>
        <v/>
      </c>
      <c r="K19" s="9">
        <f>IF(tuesday!B19="ns day",tuesday!C19, IF(tuesday!C19 &lt;= 8 + reference!$C$4, 0, MIN(MAX(tuesday!C19 - 8, 0),IF(tuesday!J19 &lt;= reference!$C$4,0, tuesday!J19))))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10" t="n"/>
      <c r="H20" s="8">
        <f>SUM(tuesday!F20 - tuesday!E20)</f>
        <v/>
      </c>
      <c r="I20" s="9">
        <f>IF(tuesday!B20 ="ns day", tuesday!C20,IF(tuesday!C20 &lt;= 8 + reference!$C$3, 0, MAX(tuesday!C20 - 8, 0)))</f>
        <v/>
      </c>
      <c r="J20" s="9">
        <f>SUM(tuesday!F20 - tuesday!E20)</f>
        <v/>
      </c>
      <c r="K20" s="9">
        <f>IF(tuesday!B20="ns day",tuesday!C20, IF(tuesday!C20 &lt;= 8 + reference!$C$4, 0, MIN(MAX(tuesday!C20 - 8, 0),IF(tuesday!J20 &lt;= reference!$C$4,0, tuesday!J20))))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SUM(tuesday!F21 - tuesday!E21)</f>
        <v/>
      </c>
      <c r="I21" s="9">
        <f>IF(tuesday!B21 ="ns day", tuesday!C21,IF(tuesday!C21 &lt;= 8 + reference!$C$3, 0, MAX(tuesday!C21 - 8, 0)))</f>
        <v/>
      </c>
      <c r="J21" s="9">
        <f>SUM(tuesday!F21 - tuesday!E21)</f>
        <v/>
      </c>
      <c r="K21" s="9">
        <f>IF(tuesday!B21="ns day",tuesday!C21, IF(tuesday!C21 &lt;= 8 + reference!$C$4, 0, MIN(MAX(tuesday!C21 - 8, 0),IF(tuesday!J21 &lt;= reference!$C$4,0, tuesday!J21))))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SUM(tuesday!F22 - tuesday!E22)</f>
        <v/>
      </c>
      <c r="I22" s="9">
        <f>IF(tuesday!B22 ="ns day", tuesday!C22,IF(tuesday!C22 &lt;= 8 + reference!$C$3, 0, MAX(tuesday!C22 - 8, 0)))</f>
        <v/>
      </c>
      <c r="J22" s="9">
        <f>SUM(tuesday!F22 - tuesday!E22)</f>
        <v/>
      </c>
      <c r="K22" s="9">
        <f>IF(tuesday!B22="ns day",tuesday!C22, IF(tuesday!C22 &lt;= 8 + reference!$C$4, 0, MIN(MAX(tuesday!C22 - 8, 0),IF(tuesday!J22 &lt;= reference!$C$4,0, tuesday!J22))))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SUM(tuesday!F23 - tuesday!E23)</f>
        <v/>
      </c>
      <c r="I23" s="9">
        <f>IF(tuesday!B23 ="ns day", tuesday!C23,IF(tuesday!C23 &lt;= 8 + reference!$C$3, 0, MAX(tuesday!C23 - 8, 0)))</f>
        <v/>
      </c>
      <c r="J23" s="9">
        <f>SUM(tuesday!F23 - tuesday!E23)</f>
        <v/>
      </c>
      <c r="K23" s="9">
        <f>IF(tuesday!B23="ns day",tuesday!C23, IF(tuesday!C23 &lt;= 8 + reference!$C$4, 0, MIN(MAX(tuesday!C23 - 8, 0),IF(tuesday!J23 &lt;= reference!$C$4,0, tuesday!J23))))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SUM(tuesday!F24 - tuesday!E24)</f>
        <v/>
      </c>
      <c r="I24" s="9">
        <f>IF(tuesday!B24 ="ns day", tuesday!C24,IF(tuesday!C24 &lt;= 8 + reference!$C$3, 0, MAX(tuesday!C24 - 8, 0)))</f>
        <v/>
      </c>
      <c r="J24" s="9">
        <f>SUM(tuesday!F24 - tuesday!E24)</f>
        <v/>
      </c>
      <c r="K24" s="9">
        <f>IF(tuesday!B24="ns day",tuesday!C24, IF(tuesday!C24 &lt;= 8 + reference!$C$4, 0, MIN(MAX(tuesday!C24 - 8, 0),IF(tuesday!J24 &lt;= reference!$C$4,0, tuesday!J24))))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SUM(tuesday!F25 - tuesday!E25)</f>
        <v/>
      </c>
      <c r="I25" s="9">
        <f>IF(tuesday!B25 ="ns day", tuesday!C25,IF(tuesday!C25 &lt;= 8 + reference!$C$3, 0, MAX(tuesday!C25 - 8, 0)))</f>
        <v/>
      </c>
      <c r="J25" s="9">
        <f>SUM(tuesday!F25 - tuesday!E25)</f>
        <v/>
      </c>
      <c r="K25" s="9">
        <f>IF(tuesday!B25="ns day",tuesday!C25, IF(tuesday!C25 &lt;= 8 + reference!$C$4, 0, MIN(MAX(tuesday!C25 - 8, 0),IF(tuesday!J25 &lt;= reference!$C$4,0, tuesday!J25))))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SUM(tuesday!F26 - tuesday!E26)</f>
        <v/>
      </c>
      <c r="I26" s="9">
        <f>IF(tuesday!B26 ="ns day", tuesday!C26,IF(tuesday!C26 &lt;= 8 + reference!$C$3, 0, MAX(tuesday!C26 - 8, 0)))</f>
        <v/>
      </c>
      <c r="J26" s="9">
        <f>SUM(tuesday!F26 - tuesday!E26)</f>
        <v/>
      </c>
      <c r="K26" s="9">
        <f>IF(tuesday!B26="ns day",tuesday!C26, IF(tuesday!C26 &lt;= 8 + reference!$C$4, 0, MIN(MAX(tuesday!C26 - 8, 0),IF(tuesday!J26 &lt;= reference!$C$4,0, tuesday!J26))))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SUM(tuesday!F27 - tuesday!E27)</f>
        <v/>
      </c>
      <c r="I27" s="9">
        <f>IF(tuesday!B27 ="ns day", tuesday!C27,IF(tuesday!C27 &lt;= 8 + reference!$C$3, 0, MAX(tuesday!C27 - 8, 0)))</f>
        <v/>
      </c>
      <c r="J27" s="9">
        <f>SUM(tuesday!F27 - tuesday!E27)</f>
        <v/>
      </c>
      <c r="K27" s="9">
        <f>IF(tuesday!B27="ns day",tuesday!C27, IF(tuesday!C27 &lt;= 8 + reference!$C$4, 0, MIN(MAX(tuesday!C27 - 8, 0),IF(tuesday!J27 &lt;= reference!$C$4,0, tuesday!J27))))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SUM(tuesday!F28 - tuesday!E28)</f>
        <v/>
      </c>
      <c r="I28" s="9">
        <f>IF(tuesday!B28 ="ns day", tuesday!C28,IF(tuesday!C28 &lt;= 8 + reference!$C$3, 0, MAX(tuesday!C28 - 8, 0)))</f>
        <v/>
      </c>
      <c r="J28" s="9">
        <f>SUM(tuesday!F28 - tuesday!E28)</f>
        <v/>
      </c>
      <c r="K28" s="9">
        <f>IF(tuesday!B28="ns day",tuesday!C28, IF(tuesday!C28 &lt;= 8 + reference!$C$4, 0, MIN(MAX(tuesday!C28 - 8, 0),IF(tuesday!J28 &lt;= reference!$C$4,0, tuesday!J28))))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SUM(tuesday!F29 - tuesday!E29)</f>
        <v/>
      </c>
      <c r="I29" s="9">
        <f>IF(tuesday!B29 ="ns day", tuesday!C29,IF(tuesday!C29 &lt;= 8 + reference!$C$3, 0, MAX(tuesday!C29 - 8, 0)))</f>
        <v/>
      </c>
      <c r="J29" s="9">
        <f>SUM(tuesday!F29 - tuesday!E29)</f>
        <v/>
      </c>
      <c r="K29" s="9">
        <f>IF(tuesday!B29="ns day",tuesday!C29, IF(tuesday!C29 &lt;= 8 + reference!$C$4, 0, MIN(MAX(tuesday!C29 - 8, 0),IF(tuesday!J29 &lt;= reference!$C$4,0,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SUM(tuesday!F30 - tuesday!E30)</f>
        <v/>
      </c>
      <c r="I30" s="9">
        <f>IF(tuesday!B30 ="ns day", tuesday!C30,IF(tuesday!C30 &lt;= 8 + reference!$C$3, 0, MAX(tuesday!C30 - 8, 0)))</f>
        <v/>
      </c>
      <c r="J30" s="9">
        <f>SUM(tuesday!F30 - tuesday!E30)</f>
        <v/>
      </c>
      <c r="K30" s="9">
        <f>IF(tuesday!B30="ns day",tuesday!C30, IF(tuesday!C30 &lt;= 8 + reference!$C$4, 0, MIN(MAX(tuesday!C30 - 8, 0),IF(tuesday!J30 &lt;= reference!$C$4,0,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SUM(tuesday!F31 - tuesday!E31)</f>
        <v/>
      </c>
      <c r="I31" s="9">
        <f>IF(tuesday!B31 ="ns day", tuesday!C31,IF(tuesday!C31 &lt;= 8 + reference!$C$3, 0, MAX(tuesday!C31 - 8, 0)))</f>
        <v/>
      </c>
      <c r="J31" s="9">
        <f>SUM(tuesday!F31 - tuesday!E31)</f>
        <v/>
      </c>
      <c r="K31" s="9">
        <f>IF(tuesday!B31="ns day",tuesday!C31, IF(tuesday!C31 &lt;= 8 + reference!$C$4, 0, MIN(MAX(tuesday!C31 - 8, 0),IF(tuesday!J31 &lt;= reference!$C$4,0,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SUM(tuesday!F32 - tuesday!E32)</f>
        <v/>
      </c>
      <c r="I32" s="9">
        <f>IF(tuesday!B32 ="ns day", tuesday!C32,IF(tuesday!C32 &lt;= 8 + reference!$C$3, 0, MAX(tuesday!C32 - 8, 0)))</f>
        <v/>
      </c>
      <c r="J32" s="9">
        <f>SUM(tuesday!F32 - tuesday!E32)</f>
        <v/>
      </c>
      <c r="K32" s="9">
        <f>IF(tuesday!B32="ns day",tuesday!C32, IF(tuesday!C32 &lt;= 8 + reference!$C$4, 0, MIN(MAX(tuesday!C32 - 8, 0),IF(tuesday!J32 &lt;= reference!$C$4,0, tuesday!J32))))</f>
        <v/>
      </c>
    </row>
    <row r="34" spans="1:11">
      <c r="H34" s="5" t="s">
        <v>34</v>
      </c>
      <c r="I34" s="9">
        <f>SUM(tuesday!I8:tuesday!I32)</f>
        <v/>
      </c>
    </row>
    <row r="36" spans="1:11">
      <c r="J36" s="5" t="s">
        <v>35</v>
      </c>
      <c r="K36" s="9">
        <f>SUM(tuesday!K8:tuesday!K32)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</v>
      </c>
      <c r="D40" s="8" t="n">
        <v>16.83</v>
      </c>
      <c r="E40" s="8" t="s"/>
      <c r="F40" s="8" t="s"/>
      <c r="G40" s="10" t="s"/>
      <c r="H40" s="8">
        <f>SUM(tuesday!F40 - tuesday!E40)</f>
        <v/>
      </c>
      <c r="I40" s="9">
        <f>IF(tuesday!B40 ="ns day", tuesday!C40, MAX(tuesday!C40 - 8, 0))</f>
        <v/>
      </c>
      <c r="J40" s="9">
        <f>SUM(tuesday!F40 - tuesday!E40)</f>
        <v/>
      </c>
      <c r="K40" s="9">
        <f>IF(tuesday!B40="ns day",tuesday!C40, IF(tuesday!C40 &lt;= 8 + reference!$C$4, 0, MIN(MAX(tuesday!C40 - 8, 0),IF(tuesday!J40 &lt;= reference!$C$4,0, tuesday!J40))))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SUM(tuesday!F41 - tuesday!E41)</f>
        <v/>
      </c>
      <c r="I41" s="9">
        <f>IF(tuesday!B41 ="ns day", tuesday!C41, MAX(tuesday!C41 - 8, 0))</f>
        <v/>
      </c>
      <c r="J41" s="9">
        <f>SUM(tuesday!F41 - tuesday!E41)</f>
        <v/>
      </c>
      <c r="K41" s="9">
        <f>IF(tuesday!B41="ns day",tuesday!C41, IF(tuesday!C41 &lt;= 8 + reference!$C$4, 0, MIN(MAX(tuesday!C41 - 8, 0),IF(tuesday!J41 &lt;= reference!$C$4,0, tuesday!J41))))</f>
        <v/>
      </c>
    </row>
    <row r="42" spans="1:11">
      <c r="A42" s="6" t="s">
        <v>39</v>
      </c>
      <c r="B42" s="7" t="s"/>
      <c r="C42" s="8" t="n">
        <v>8</v>
      </c>
      <c r="D42" s="8" t="n">
        <v>16.97</v>
      </c>
      <c r="E42" s="8" t="s"/>
      <c r="F42" s="8" t="s"/>
      <c r="G42" s="10" t="s"/>
      <c r="H42" s="8">
        <f>SUM(tuesday!F42 - tuesday!E42)</f>
        <v/>
      </c>
      <c r="I42" s="9">
        <f>IF(tuesday!B42 ="ns day", tuesday!C42, MAX(tuesday!C42 - 8, 0))</f>
        <v/>
      </c>
      <c r="J42" s="9">
        <f>SUM(tuesday!F42 - tuesday!E42)</f>
        <v/>
      </c>
      <c r="K42" s="9">
        <f>IF(tuesday!B42="ns day",tuesday!C42, IF(tuesday!C42 &lt;= 8 + reference!$C$4, 0, MIN(MAX(tuesday!C42 - 8, 0),IF(tuesday!J42 &lt;= reference!$C$4,0, tuesday!J42))))</f>
        <v/>
      </c>
    </row>
    <row r="43" spans="1:11">
      <c r="A43" s="6" t="s">
        <v>40</v>
      </c>
      <c r="B43" s="7" t="s"/>
      <c r="C43" s="8" t="n">
        <v>9.41</v>
      </c>
      <c r="D43" s="8" t="n">
        <v>18.02</v>
      </c>
      <c r="E43" s="8" t="s"/>
      <c r="F43" s="8" t="s"/>
      <c r="G43" s="10" t="s"/>
      <c r="H43" s="8">
        <f>SUM(tuesday!F43 - tuesday!E43)</f>
        <v/>
      </c>
      <c r="I43" s="9">
        <f>IF(tuesday!B43 ="ns day", tuesday!C43, MAX(tuesday!C43 - 8, 0))</f>
        <v/>
      </c>
      <c r="J43" s="9">
        <f>SUM(tuesday!F43 - tuesday!E43)</f>
        <v/>
      </c>
      <c r="K43" s="9">
        <f>IF(tuesday!B43="ns day",tuesday!C43, IF(tuesday!C43 &lt;= 8 + reference!$C$4, 0, MIN(MAX(tuesday!C43 - 8, 0),IF(tuesday!J43 &lt;= reference!$C$4,0, tuesday!J43))))</f>
        <v/>
      </c>
    </row>
    <row r="44" spans="1:11">
      <c r="A44" s="6" t="s">
        <v>41</v>
      </c>
      <c r="B44" s="7" t="s"/>
      <c r="C44" s="8" t="n">
        <v>8.539999999999999</v>
      </c>
      <c r="D44" s="8" t="n">
        <v>17.45</v>
      </c>
      <c r="E44" s="8" t="s"/>
      <c r="F44" s="8" t="s"/>
      <c r="G44" s="10" t="s"/>
      <c r="H44" s="8">
        <f>SUM(tuesday!F44 - tuesday!E44)</f>
        <v/>
      </c>
      <c r="I44" s="9">
        <f>IF(tuesday!B44 ="ns day", tuesday!C44, MAX(tuesday!C44 - 8, 0))</f>
        <v/>
      </c>
      <c r="J44" s="9">
        <f>SUM(tuesday!F44 - tuesday!E44)</f>
        <v/>
      </c>
      <c r="K44" s="9">
        <f>IF(tuesday!B44="ns day",tuesday!C44, IF(tuesday!C44 &lt;= 8 + reference!$C$4, 0, MIN(MAX(tuesday!C44 - 8, 0),IF(tuesday!J44 &lt;= reference!$C$4,0, tuesday!J44))))</f>
        <v/>
      </c>
    </row>
    <row r="45" spans="1:11">
      <c r="A45" s="6" t="s">
        <v>42</v>
      </c>
      <c r="B45" s="7" t="s"/>
      <c r="C45" s="8" t="n">
        <v>9.26</v>
      </c>
      <c r="D45" s="8" t="n">
        <v>18.4</v>
      </c>
      <c r="E45" s="8" t="s"/>
      <c r="F45" s="8" t="s"/>
      <c r="G45" s="10" t="s"/>
      <c r="H45" s="8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reference!$C$4, 0, MIN(MAX(tuesday!C45 - 8, 0),IF(tuesday!J45 &lt;= reference!$C$4,0, tuesday!J45))))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reference!$C$4, 0, MIN(MAX(tuesday!C46 - 8, 0),IF(tuesday!J46 &lt;= reference!$C$4,0, tuesday!J46))))</f>
        <v/>
      </c>
    </row>
    <row r="47" spans="1:11">
      <c r="A47" s="6" t="s">
        <v>44</v>
      </c>
      <c r="B47" s="7" t="s"/>
      <c r="C47" s="8" t="n">
        <v>8.09</v>
      </c>
      <c r="D47" s="8" t="n">
        <v>17.06</v>
      </c>
      <c r="E47" s="8" t="s"/>
      <c r="F47" s="8" t="s"/>
      <c r="G47" s="10" t="s"/>
      <c r="H47" s="8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reference!$C$4, 0, MIN(MAX(tuesday!C47 - 8, 0),IF(tuesday!J47 &lt;= reference!$C$4,0, tuesday!J47))))</f>
        <v/>
      </c>
    </row>
    <row r="48" spans="1:11">
      <c r="A48" s="6" t="s">
        <v>45</v>
      </c>
      <c r="B48" s="7" t="s"/>
      <c r="C48" s="8" t="n">
        <v>9.140000000000001</v>
      </c>
      <c r="D48" s="8" t="n">
        <v>18.15</v>
      </c>
      <c r="E48" s="8" t="s"/>
      <c r="F48" s="8" t="s"/>
      <c r="G48" s="10" t="s"/>
      <c r="H48" s="8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reference!$C$4, 0, MIN(MAX(tuesday!C48 - 8, 0),IF(tuesday!J48 &lt;= reference!$C$4,0, tuesday!J48))))</f>
        <v/>
      </c>
    </row>
    <row r="49" spans="1:11">
      <c r="A49" s="6" t="s">
        <v>46</v>
      </c>
      <c r="B49" s="7" t="s"/>
      <c r="C49" s="8" t="n">
        <v>8.25</v>
      </c>
      <c r="D49" s="8" t="n">
        <v>16.67</v>
      </c>
      <c r="E49" s="8" t="s"/>
      <c r="F49" s="8" t="s"/>
      <c r="G49" s="10" t="s"/>
      <c r="H49" s="8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reference!$C$4, 0, MIN(MAX(tuesday!C49 - 8, 0),IF(tuesday!J49 &lt;= reference!$C$4,0, tuesday!J49))))</f>
        <v/>
      </c>
    </row>
    <row r="50" spans="1:11">
      <c r="A50" s="6" t="s">
        <v>47</v>
      </c>
      <c r="B50" s="7" t="s"/>
      <c r="C50" s="8" t="n">
        <v>10.29</v>
      </c>
      <c r="D50" s="8" t="n">
        <v>19.13</v>
      </c>
      <c r="E50" s="8" t="n">
        <v>17.5</v>
      </c>
      <c r="F50" s="8" t="n">
        <v>19.13</v>
      </c>
      <c r="G50" s="10" t="n">
        <v>3769</v>
      </c>
      <c r="H50" s="8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reference!$C$4, 0, MIN(MAX(tuesday!C50 - 8, 0),IF(tuesday!J50 &lt;= reference!$C$4,0, tuesday!J50))))</f>
        <v/>
      </c>
    </row>
    <row r="51" spans="1:11">
      <c r="A51" s="6" t="s">
        <v>48</v>
      </c>
      <c r="B51" s="7" t="s"/>
      <c r="C51" s="8" t="n">
        <v>8</v>
      </c>
      <c r="D51" s="8" t="n">
        <v>16.92</v>
      </c>
      <c r="E51" s="8" t="s"/>
      <c r="F51" s="8" t="s"/>
      <c r="G51" s="10" t="s"/>
      <c r="H51" s="8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reference!$C$4, 0, MIN(MAX(tuesday!C51 - 8, 0),IF(tuesday!J51 &lt;= reference!$C$4,0, tuesday!J51))))</f>
        <v/>
      </c>
    </row>
    <row r="52" spans="1:11">
      <c r="A52" s="6" t="s">
        <v>49</v>
      </c>
      <c r="B52" s="7" t="s"/>
      <c r="C52" s="8" t="n">
        <v>8.94</v>
      </c>
      <c r="D52" s="8" t="n">
        <v>17.58</v>
      </c>
      <c r="E52" s="8" t="s"/>
      <c r="F52" s="8" t="s"/>
      <c r="G52" s="10" t="s"/>
      <c r="H52" s="8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reference!$C$4, 0, MIN(MAX(tuesday!C52 - 8, 0),IF(tuesday!J52 &lt;= reference!$C$4,0, tuesday!J52))))</f>
        <v/>
      </c>
    </row>
    <row r="53" spans="1:11">
      <c r="A53" s="6" t="s">
        <v>50</v>
      </c>
      <c r="B53" s="7" t="s"/>
      <c r="C53" s="8" t="n">
        <v>11.33</v>
      </c>
      <c r="D53" s="8" t="n">
        <v>20.11</v>
      </c>
      <c r="E53" s="8" t="s"/>
      <c r="F53" s="8" t="s"/>
      <c r="G53" s="10" t="s"/>
      <c r="H53" s="8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reference!$C$4, 0, MIN(MAX(tuesday!C53 - 8, 0),IF(tuesday!J53 &lt;= reference!$C$4,0, tuesday!J53))))</f>
        <v/>
      </c>
    </row>
    <row r="54" spans="1:11">
      <c r="A54" s="6" t="s">
        <v>52</v>
      </c>
      <c r="B54" s="7" t="s"/>
      <c r="C54" s="8" t="n">
        <v>8</v>
      </c>
      <c r="D54" s="8" t="n">
        <v>16.5</v>
      </c>
      <c r="E54" s="8" t="s"/>
      <c r="F54" s="8" t="s"/>
      <c r="G54" s="10" t="s"/>
      <c r="H54" s="8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reference!$C$4, 0, MIN(MAX(tuesday!C54 - 8, 0),IF(tuesday!J54 &lt;= reference!$C$4,0, tuesday!J54))))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10" t="n"/>
      <c r="H55" s="8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reference!$C$4, 0, MIN(MAX(tuesday!C55 - 8, 0),IF(tuesday!J55 &lt;= reference!$C$4,0, tuesday!J55))))</f>
        <v/>
      </c>
    </row>
    <row r="56" spans="1:11">
      <c r="A56" s="6" t="s">
        <v>54</v>
      </c>
      <c r="B56" s="7" t="s"/>
      <c r="C56" s="8" t="n">
        <v>8</v>
      </c>
      <c r="D56" s="8" t="n">
        <v>16.93</v>
      </c>
      <c r="E56" s="8" t="s"/>
      <c r="F56" s="8" t="s"/>
      <c r="G56" s="10" t="s"/>
      <c r="H56" s="8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reference!$C$4, 0, MIN(MAX(tuesday!C56 - 8, 0),IF(tuesday!J56 &lt;= reference!$C$4,0, tuesday!J56))))</f>
        <v/>
      </c>
    </row>
    <row r="57" spans="1:11">
      <c r="A57" s="6" t="s">
        <v>55</v>
      </c>
      <c r="B57" s="7" t="s"/>
      <c r="C57" s="8" t="n">
        <v>6.15</v>
      </c>
      <c r="D57" s="8" t="n">
        <v>15.18</v>
      </c>
      <c r="E57" s="8" t="s"/>
      <c r="F57" s="8" t="s"/>
      <c r="G57" s="10" t="s"/>
      <c r="H57" s="8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reference!$C$4, 0, MIN(MAX(tuesday!C57 - 8, 0),IF(tuesday!J57 &lt;= reference!$C$4,0, tuesday!J57))))</f>
        <v/>
      </c>
    </row>
    <row r="58" spans="1:11">
      <c r="A58" s="6" t="s">
        <v>56</v>
      </c>
      <c r="B58" s="8" t="n"/>
      <c r="C58" s="8" t="n"/>
      <c r="D58" s="8" t="n"/>
      <c r="E58" s="8" t="n"/>
      <c r="F58" s="8" t="n"/>
      <c r="G58" s="10" t="n"/>
      <c r="H58" s="8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reference!$C$4, 0, MIN(MAX(tuesday!C58 - 8, 0),IF(tuesday!J58 &lt;= reference!$C$4,0, tuesday!J58))))</f>
        <v/>
      </c>
    </row>
    <row r="59" spans="1:11">
      <c r="A59" s="6" t="s">
        <v>57</v>
      </c>
      <c r="B59" s="7" t="s"/>
      <c r="C59" s="8" t="n">
        <v>10.9</v>
      </c>
      <c r="D59" s="8" t="n">
        <v>19.84</v>
      </c>
      <c r="E59" s="8" t="s"/>
      <c r="F59" s="8" t="s"/>
      <c r="G59" s="10" t="s"/>
      <c r="H59" s="8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reference!$C$4, 0, MIN(MAX(tuesday!C59 - 8, 0),IF(tuesday!J59 &lt;= reference!$C$4,0, tuesday!J59))))</f>
        <v/>
      </c>
    </row>
    <row r="60" spans="1:11">
      <c r="A60" s="6" t="s">
        <v>58</v>
      </c>
      <c r="B60" s="7" t="s"/>
      <c r="C60" s="8" t="n">
        <v>9.85</v>
      </c>
      <c r="D60" s="8" t="n">
        <v>18.7</v>
      </c>
      <c r="E60" s="8" t="s"/>
      <c r="F60" s="8" t="s"/>
      <c r="G60" s="10" t="s"/>
      <c r="H60" s="8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reference!$C$4, 0, MIN(MAX(tuesday!C60 - 8, 0),IF(tuesday!J60 &lt;= reference!$C$4,0, tuesday!J60))))</f>
        <v/>
      </c>
    </row>
    <row r="61" spans="1:11">
      <c r="A61" s="6" t="s">
        <v>59</v>
      </c>
      <c r="B61" s="7" t="s"/>
      <c r="C61" s="8" t="n">
        <v>8.66</v>
      </c>
      <c r="D61" s="8" t="n">
        <v>17.63</v>
      </c>
      <c r="E61" s="8" t="s"/>
      <c r="F61" s="8" t="s"/>
      <c r="G61" s="10" t="s"/>
      <c r="H61" s="8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reference!$C$4, 0, MIN(MAX(tuesday!C61 - 8, 0),IF(tuesday!J61 &lt;= reference!$C$4,0, tuesday!J61))))</f>
        <v/>
      </c>
    </row>
    <row r="62" spans="1:11">
      <c r="A62" s="6" t="s">
        <v>60</v>
      </c>
      <c r="B62" s="7" t="s"/>
      <c r="C62" s="8" t="n">
        <v>8</v>
      </c>
      <c r="D62" s="8" t="n">
        <v>16.94</v>
      </c>
      <c r="E62" s="8" t="s"/>
      <c r="F62" s="8" t="s"/>
      <c r="G62" s="10" t="s"/>
      <c r="H62" s="8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reference!$C$4, 0, MIN(MAX(tuesday!C62 - 8, 0),IF(tuesday!J62 &lt;= reference!$C$4,0, tuesday!J62))))</f>
        <v/>
      </c>
    </row>
    <row r="63" spans="1:11">
      <c r="A63" s="6" t="s">
        <v>61</v>
      </c>
      <c r="B63" s="7" t="s"/>
      <c r="C63" s="8" t="n">
        <v>9</v>
      </c>
      <c r="D63" s="8" t="n">
        <v>17.43</v>
      </c>
      <c r="E63" s="8" t="s"/>
      <c r="F63" s="8" t="s"/>
      <c r="G63" s="10" t="s"/>
      <c r="H63" s="8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reference!$C$4, 0, MIN(MAX(tuesday!C63 - 8, 0),IF(tuesday!J63 &lt;= reference!$C$4,0, tuesday!J63))))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10" t="n"/>
      <c r="H64" s="8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reference!$C$4, 0, MIN(MAX(tuesday!C64 - 8, 0),IF(tuesday!J64 &lt;= reference!$C$4,0, tuesday!J64))))</f>
        <v/>
      </c>
    </row>
    <row r="65" spans="1:11">
      <c r="A65" s="6" t="s">
        <v>63</v>
      </c>
      <c r="B65" s="7" t="s"/>
      <c r="C65" s="8" t="n">
        <v>8.25</v>
      </c>
      <c r="D65" s="8" t="n">
        <v>0</v>
      </c>
      <c r="E65" s="8" t="s"/>
      <c r="F65" s="8" t="s"/>
      <c r="G65" s="10" t="s"/>
      <c r="H65" s="8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reference!$C$4, 0, MIN(MAX(tuesday!C65 - 8, 0),IF(tuesday!J65 &lt;= reference!$C$4,0, tuesday!J65))))</f>
        <v/>
      </c>
    </row>
    <row r="66" spans="1:11">
      <c r="A66" s="6" t="s">
        <v>64</v>
      </c>
      <c r="B66" s="7" t="s"/>
      <c r="C66" s="8" t="n">
        <v>8</v>
      </c>
      <c r="D66" s="8" t="n">
        <v>16.5</v>
      </c>
      <c r="E66" s="8" t="s"/>
      <c r="F66" s="8" t="s"/>
      <c r="G66" s="10" t="s"/>
      <c r="H66" s="8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reference!$C$4, 0, MIN(MAX(tuesday!C66 - 8, 0),IF(tuesday!J66 &lt;= reference!$C$4,0, tuesday!J66))))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10" t="n"/>
      <c r="H67" s="8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reference!$C$4, 0, MIN(MAX(tuesday!C67 - 8, 0),IF(tuesday!J67 &lt;= reference!$C$4,0, tuesday!J67))))</f>
        <v/>
      </c>
    </row>
    <row r="68" spans="1:11">
      <c r="A68" s="6" t="s">
        <v>66</v>
      </c>
      <c r="B68" s="7" t="s"/>
      <c r="C68" s="8" t="n">
        <v>9.880000000000001</v>
      </c>
      <c r="D68" s="8" t="n">
        <v>19.04</v>
      </c>
      <c r="E68" s="8" t="s"/>
      <c r="F68" s="8" t="s"/>
      <c r="G68" s="10" t="s"/>
      <c r="H68" s="8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reference!$C$4, 0, MIN(MAX(tuesday!C68 - 8, 0),IF(tuesday!J68 &lt;= reference!$C$4,0, tuesday!J68))))</f>
        <v/>
      </c>
    </row>
    <row r="69" spans="1:11">
      <c r="A69" s="6" t="s">
        <v>67</v>
      </c>
      <c r="B69" s="8" t="n"/>
      <c r="C69" s="8" t="n"/>
      <c r="D69" s="8" t="n"/>
      <c r="E69" s="8" t="n"/>
      <c r="F69" s="8" t="n"/>
      <c r="G69" s="10" t="n"/>
      <c r="H69" s="8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reference!$C$4, 0, MIN(MAX(tuesday!C69 - 8, 0),IF(tuesday!J69 &lt;= reference!$C$4,0, tuesday!J69))))</f>
        <v/>
      </c>
    </row>
    <row r="70" spans="1:11">
      <c r="A70" s="6" t="s">
        <v>68</v>
      </c>
      <c r="B70" s="7" t="s">
        <v>31</v>
      </c>
      <c r="C70" s="8" t="n">
        <v>7.27</v>
      </c>
      <c r="D70" s="8" t="n">
        <v>8.51</v>
      </c>
      <c r="E70" s="8" t="n">
        <v>8.5</v>
      </c>
      <c r="F70" s="8" t="n">
        <v>15.77</v>
      </c>
      <c r="G70" s="10" t="n">
        <v>950</v>
      </c>
      <c r="H70" s="8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reference!$C$4, 0, MIN(MAX(tuesday!C70 - 8, 0),IF(tuesday!J70 &lt;= reference!$C$4,0, tuesday!J70))))</f>
        <v/>
      </c>
    </row>
    <row r="71" spans="1:11">
      <c r="A71" s="6" t="s">
        <v>69</v>
      </c>
      <c r="B71" s="7" t="s"/>
      <c r="C71" s="8" t="n">
        <v>8.33</v>
      </c>
      <c r="D71" s="8" t="n">
        <v>17.21</v>
      </c>
      <c r="E71" s="8" t="s"/>
      <c r="F71" s="8" t="s"/>
      <c r="G71" s="10" t="s"/>
      <c r="H71" s="8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reference!$C$4, 0, MIN(MAX(tuesday!C71 - 8, 0),IF(tuesday!J71 &lt;= reference!$C$4,0, tuesday!J71))))</f>
        <v/>
      </c>
    </row>
    <row r="72" spans="1:11">
      <c r="A72" s="6" t="s">
        <v>70</v>
      </c>
      <c r="B72" s="7" t="s"/>
      <c r="C72" s="8" t="n">
        <v>8.949999999999999</v>
      </c>
      <c r="D72" s="8" t="n">
        <v>17.87</v>
      </c>
      <c r="E72" s="8" t="s"/>
      <c r="F72" s="8" t="s"/>
      <c r="G72" s="10" t="s"/>
      <c r="H72" s="8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reference!$C$4, 0, MIN(MAX(tuesday!C72 - 8, 0),IF(tuesday!J72 &lt;= reference!$C$4,0, tuesday!J72))))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SUM(tuesday!F73 - tuesday!E73)</f>
        <v/>
      </c>
      <c r="I73" s="9">
        <f>IF(tuesday!B73 ="ns day", tuesday!C73, MAX(tuesday!C73 - 8, 0))</f>
        <v/>
      </c>
      <c r="J73" s="9">
        <f>SUM(tuesday!F73 - tuesday!E73)</f>
        <v/>
      </c>
      <c r="K73" s="9">
        <f>IF(tuesday!B73="ns day",tuesday!C73, IF(tuesday!C73 &lt;= 8 + reference!$C$4, 0, MIN(MAX(tuesday!C73 - 8, 0),IF(tuesday!J73 &lt;= reference!$C$4,0, tuesday!J73))))</f>
        <v/>
      </c>
    </row>
    <row r="75" spans="1:11">
      <c r="J75" s="5" t="s">
        <v>72</v>
      </c>
      <c r="K75" s="9">
        <f>SUM(tuesday!K40:tuesday!K73)</f>
        <v/>
      </c>
    </row>
    <row r="77" spans="1:11">
      <c r="J77" s="5" t="s">
        <v>73</v>
      </c>
      <c r="K77" s="9">
        <f>SUM(tuesday!K75 + tuesday!K36)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7" t="s"/>
      <c r="C82" s="8" t="n">
        <v>11.3</v>
      </c>
      <c r="D82" s="8" t="n">
        <v>19.74</v>
      </c>
      <c r="E82" s="9">
        <f>IF(OR(tuesday!B82 = "light",tuesday!B82 = "excused", tuesday!B82 = "sch chg", tuesday!B82 = "annual", tuesday!B82 = "sick", tuesday!C82 &gt;= 10 - reference!$C$5), 0, IF(tuesday!B82 = "no call", 10, IF(tuesday!C82 = 0, 0, MAX(10 - tuesday!C82, 0))))</f>
        <v/>
      </c>
      <c r="F82" s="9">
        <f>IF(OR(tuesday!B82 = "light",tuesday!B82 = "excused", tuesday!B82 = "sch chg", tuesday!B82 = "annual", tuesday!B82 = "sick", tuesday!C82 &gt;= 12 - reference!$C$5), 0, IF(tuesday!B82 = "no call", 12, IF(tuesday!C82 = 0, 0, MAX(12 - tuesday!C82, 0))))</f>
        <v/>
      </c>
    </row>
    <row r="83" spans="1:11">
      <c r="A83" s="6" t="s">
        <v>79</v>
      </c>
      <c r="B83" s="7" t="s"/>
      <c r="C83" s="8" t="n">
        <v>12.42</v>
      </c>
      <c r="D83" s="8" t="n">
        <v>20.37</v>
      </c>
      <c r="E83" s="9">
        <f>IF(OR(tuesday!B83 = "light",tuesday!B83 = "excused", tuesday!B83 = "sch chg", tuesday!B83 = "annual", tuesday!B83 = "sick", tuesday!C83 &gt;= 10 - reference!$C$5),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reference!$C$5), 0, IF(tuesday!B83 = "no call", 12, IF(tuesday!C83 = 0, 0, MAX(12 - tuesday!C83, 0))))</f>
        <v/>
      </c>
    </row>
    <row r="84" spans="1:11">
      <c r="A84" s="6" t="s">
        <v>80</v>
      </c>
      <c r="B84" s="7" t="s"/>
      <c r="C84" s="8" t="n">
        <v>11.5</v>
      </c>
      <c r="D84" s="8" t="n">
        <v>20</v>
      </c>
      <c r="E84" s="9">
        <f>IF(OR(tuesday!B84 = "light",tuesday!B84 = "excused", tuesday!B84 = "sch chg", tuesday!B84 = "annual", tuesday!B84 = "sick", tuesday!C84 &gt;= 10 - reference!$C$5),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reference!$C$5), 0, IF(tuesday!B84 = "no call", 12, IF(tuesday!C84 = 0, 0, MAX(12 - tuesday!C84, 0))))</f>
        <v/>
      </c>
    </row>
    <row r="85" spans="1:11">
      <c r="A85" s="6" t="s">
        <v>81</v>
      </c>
      <c r="B85" s="7" t="s">
        <v>92</v>
      </c>
      <c r="C85" s="8" t="s"/>
      <c r="D85" s="8" t="n">
        <v>0</v>
      </c>
      <c r="E85" s="9">
        <f>IF(OR(tuesday!B85 = "light",tuesday!B85 = "excused", tuesday!B85 = "sch chg", tuesday!B85 = "annual", tuesday!B85 = "sick", tuesday!C85 &gt;= 10 - reference!$C$5),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reference!$C$5), 0, IF(tuesday!B85 = "no call", 12, IF(tuesday!C85 = 0, 0, MAX(12 - tuesday!C85, 0))))</f>
        <v/>
      </c>
    </row>
    <row r="86" spans="1:11">
      <c r="A86" s="6" t="s">
        <v>82</v>
      </c>
      <c r="B86" s="7" t="s"/>
      <c r="C86" s="8" t="n">
        <v>12.31</v>
      </c>
      <c r="D86" s="8" t="n">
        <v>0</v>
      </c>
      <c r="E86" s="9">
        <f>IF(OR(tuesday!B86 = "light",tuesday!B86 = "excused", tuesday!B86 = "sch chg", tuesday!B86 = "annual", tuesday!B86 = "sick", tuesday!C86 &gt;= 10 - reference!$C$5),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reference!$C$5), 0, IF(tuesday!B86 = "no call", 12, IF(tuesday!C86 = 0, 0, MAX(12 - tuesday!C86, 0))))</f>
        <v/>
      </c>
    </row>
    <row r="87" spans="1:11">
      <c r="A87" s="6" t="s">
        <v>83</v>
      </c>
      <c r="B87" s="7" t="s"/>
      <c r="C87" s="8" t="n">
        <v>11.56</v>
      </c>
      <c r="D87" s="8" t="n">
        <v>19.58</v>
      </c>
      <c r="E87" s="9">
        <f>IF(OR(tuesday!B87 = "light",tuesday!B87 = "excused", tuesday!B87 = "sch chg", tuesday!B87 = "annual", tuesday!B87 = "sick", tuesday!C87 &gt;= 10 - reference!$C$5),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reference!$C$5), 0, IF(tuesday!B87 = "no call", 12, IF(tuesday!C87 = 0, 0, MAX(12 - tuesday!C87, 0))))</f>
        <v/>
      </c>
    </row>
    <row r="88" spans="1:11">
      <c r="A88" s="6" t="s">
        <v>84</v>
      </c>
      <c r="B88" s="7" t="s"/>
      <c r="C88" s="8" t="n">
        <v>12.1</v>
      </c>
      <c r="D88" s="8" t="n">
        <v>20.36</v>
      </c>
      <c r="E88" s="9">
        <f>IF(OR(tuesday!B88 = "light",tuesday!B88 = "excused", tuesday!B88 = "sch chg", tuesday!B88 = "annual", tuesday!B88 = "sick", tuesday!C88 &gt;= 10 - reference!$C$5),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reference!$C$5), 0, IF(tuesday!B88 = "no call", 12, IF(tuesday!C88 = 0, 0, MAX(12 - tuesday!C88, 0))))</f>
        <v/>
      </c>
    </row>
    <row r="89" spans="1:11">
      <c r="A89" s="6" t="s">
        <v>85</v>
      </c>
      <c r="B89" s="7" t="s"/>
      <c r="C89" s="8" t="n">
        <v>12.12</v>
      </c>
      <c r="D89" s="8" t="n">
        <v>20.76</v>
      </c>
      <c r="E89" s="9">
        <f>IF(OR(tuesday!B89 = "light",tuesday!B89 = "excused", tuesday!B89 = "sch chg", tuesday!B89 = "annual", tuesday!B89 = "sick", tuesday!C89 &gt;= 10 - reference!$C$5),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reference!$C$5), 0, IF(tuesday!B89 = "no call", 12, IF(tuesday!C89 = 0, 0, MAX(12 - tuesday!C89, 0))))</f>
        <v/>
      </c>
    </row>
    <row r="90" spans="1:11">
      <c r="A90" s="6" t="s">
        <v>86</v>
      </c>
      <c r="B90" s="7" t="s"/>
      <c r="C90" s="8" t="n">
        <v>11.11</v>
      </c>
      <c r="D90" s="8" t="n">
        <v>19.54</v>
      </c>
      <c r="E90" s="9">
        <f>IF(OR(tuesday!B90 = "light",tuesday!B90 = "excused", tuesday!B90 = "sch chg", tuesday!B90 = "annual", tuesday!B90 = "sick", tuesday!C90 &gt;= 10 - reference!$C$5),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reference!$C$5), 0, IF(tuesday!B90 = "no call", 12, IF(tuesday!C90 = 0, 0, MAX(12 - tuesday!C90, 0))))</f>
        <v/>
      </c>
    </row>
    <row r="91" spans="1:11">
      <c r="A91" s="6" t="s">
        <v>87</v>
      </c>
      <c r="B91" s="7" t="s"/>
      <c r="C91" s="8" t="n">
        <v>11</v>
      </c>
      <c r="D91" s="8" t="n">
        <v>19.42</v>
      </c>
      <c r="E91" s="9">
        <f>IF(OR(tuesday!B91 = "light",tuesday!B91 = "excused", tuesday!B91 = "sch chg", tuesday!B91 = "annual", tuesday!B91 = "sick", tuesday!C91 &gt;= 10 - reference!$C$5),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reference!$C$5), 0, IF(tuesday!B91 = "no call", 12, IF(tuesday!C91 = 0, 0, MAX(12 - tuesday!C91, 0))))</f>
        <v/>
      </c>
    </row>
    <row r="92" spans="1:11">
      <c r="A92" s="6" t="s">
        <v>88</v>
      </c>
      <c r="B92" s="7" t="s"/>
      <c r="C92" s="8" t="n">
        <v>11.88</v>
      </c>
      <c r="D92" s="8" t="n">
        <v>20.37</v>
      </c>
      <c r="E92" s="9">
        <f>IF(OR(tuesday!B92 = "light",tuesday!B92 = "excused", tuesday!B92 = "sch chg", tuesday!B92 = "annual", tuesday!B92 = "sick", tuesday!C92 &gt;= 10 - reference!$C$5),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reference!$C$5), 0, IF(tuesday!B92 = "no call", 12, IF(tuesday!C92 = 0, 0, MAX(12 - tuesday!C92, 0))))</f>
        <v/>
      </c>
    </row>
    <row r="93" spans="1:11">
      <c r="A93" s="6" t="s">
        <v>89</v>
      </c>
      <c r="B93" s="7" t="s"/>
      <c r="C93" s="8" t="n">
        <v>11.28</v>
      </c>
      <c r="D93" s="8" t="n">
        <v>19.42</v>
      </c>
      <c r="E93" s="9">
        <f>IF(OR(tuesday!B93 = "light",tuesday!B93 = "excused", tuesday!B93 = "sch chg", tuesday!B93 = "annual", tuesday!B93 = "sick", tuesday!C93 &gt;= 10 - reference!$C$5),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reference!$C$5), 0, IF(tuesday!B93 = "no call", 12, IF(tuesday!C93 = 0, 0, MAX(12 - tuesday!C93, 0))))</f>
        <v/>
      </c>
    </row>
    <row r="94" spans="1:11">
      <c r="A94" s="6" t="s">
        <v>90</v>
      </c>
      <c r="B94" s="7" t="s"/>
      <c r="C94" s="8" t="n">
        <v>11.2</v>
      </c>
      <c r="D94" s="8" t="n">
        <v>18.99</v>
      </c>
      <c r="E94" s="9">
        <f>IF(OR(tuesday!B94 = "light",tuesday!B94 = "excused", tuesday!B94 = "sch chg", tuesday!B94 = "annual", tuesday!B94 = "sick", tuesday!C94 &gt;= 10 - reference!$C$5),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reference!$C$5), 0, IF(tuesday!B94 = "no call", 12, IF(tuesday!C94 = 0, 0, MAX(12 - tuesday!C94, 0))))</f>
        <v/>
      </c>
    </row>
    <row r="95" spans="1:11">
      <c r="A95" s="6" t="s">
        <v>91</v>
      </c>
      <c r="B95" s="7" t="s">
        <v>92</v>
      </c>
      <c r="C95" s="8" t="s"/>
      <c r="D95" s="8" t="n">
        <v>0</v>
      </c>
      <c r="E95" s="9">
        <f>IF(OR(tuesday!B95 = "light",tuesday!B95 = "excused", tuesday!B95 = "sch chg", tuesday!B95 = "annual", tuesday!B95 = "sick", tuesday!C95 &gt;= 10 - reference!$C$5),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reference!$C$5), 0, IF(tuesday!B95 = "no call", 12, IF(tuesday!C95 = 0, 0, MAX(12 - tuesday!C95, 0))))</f>
        <v/>
      </c>
    </row>
    <row r="96" spans="1:11">
      <c r="A96" s="6" t="s">
        <v>93</v>
      </c>
      <c r="B96" s="7" t="s"/>
      <c r="C96" s="8" t="n">
        <v>9.93</v>
      </c>
      <c r="D96" s="8" t="n">
        <v>18.25</v>
      </c>
      <c r="E96" s="9">
        <f>IF(OR(tuesday!B96 = "light",tuesday!B96 = "excused", tuesday!B96 = "sch chg", tuesday!B96 = "annual", tuesday!B96 = "sick", tuesday!C96 &gt;= 10 - reference!$C$5),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reference!$C$5), 0, IF(tuesday!B96 = "no call", 12, IF(tuesday!C96 = 0, 0, MAX(12 - tuesday!C96, 0))))</f>
        <v/>
      </c>
    </row>
    <row r="97" spans="1:11">
      <c r="A97" s="6" t="s">
        <v>94</v>
      </c>
      <c r="B97" s="7" t="s"/>
      <c r="C97" s="8" t="n">
        <v>11.51</v>
      </c>
      <c r="D97" s="8" t="n">
        <v>19.79</v>
      </c>
      <c r="E97" s="9">
        <f>IF(OR(tuesday!B97 = "light",tuesday!B97 = "excused", tuesday!B97 = "sch chg", tuesday!B97 = "annual", tuesday!B97 = "sick", tuesday!C97 &gt;= 10 - reference!$C$5),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reference!$C$5), 0, IF(tuesday!B97 = "no call", 12, IF(tuesday!C97 = 0, 0, MAX(12 - tuesday!C97, 0))))</f>
        <v/>
      </c>
    </row>
    <row r="98" spans="1:11">
      <c r="A98" s="6" t="s">
        <v>95</v>
      </c>
      <c r="B98" s="7" t="s"/>
      <c r="C98" s="8" t="n">
        <v>11.91</v>
      </c>
      <c r="D98" s="8" t="n">
        <v>20.24</v>
      </c>
      <c r="E98" s="9">
        <f>IF(OR(tuesday!B98 = "light",tuesday!B98 = "excused", tuesday!B98 = "sch chg", tuesday!B98 = "annual", tuesday!B98 = "sick", tuesday!C98 &gt;= 10 - reference!$C$5),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reference!$C$5), 0, IF(tuesday!B98 = "no call", 12, IF(tuesday!C98 = 0, 0, MAX(12 - tuesday!C98, 0))))</f>
        <v/>
      </c>
    </row>
    <row r="99" spans="1:11">
      <c r="A99" s="6" t="s"/>
      <c r="B99" s="8" t="n"/>
      <c r="C99" s="8" t="n"/>
      <c r="D99" s="8" t="n"/>
      <c r="E99" s="9">
        <f>IF(OR(tuesday!B99 = "light",tuesday!B99 = "excused", tuesday!B99 = "sch chg", tuesday!B99 = "annual", tuesday!B99 = "sick", tuesday!C99 &gt;= 10 - reference!$C$5),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reference!$C$5), 0, IF(tuesday!B99 = "no call", 12, IF(tuesday!C99 = 0, 0, MAX(12 - tuesday!C99, 0))))</f>
        <v/>
      </c>
    </row>
    <row r="100" spans="1:11">
      <c r="A100" s="6" t="s"/>
      <c r="B100" s="8" t="n"/>
      <c r="C100" s="8" t="n"/>
      <c r="D100" s="8" t="n"/>
      <c r="E100" s="9">
        <f>IF(OR(tuesday!B100 = "light",tuesday!B100 = "excused", tuesday!B100 = "sch chg", tuesday!B100 = "annual", tuesday!B100 = "sick", tuesday!C100 &gt;= 10 - reference!$C$5),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reference!$C$5), 0, IF(tuesday!B100 = "no call", 12, IF(tuesday!C100 = 0, 0, MAX(12 - tuesday!C100, 0))))</f>
        <v/>
      </c>
    </row>
    <row r="101" spans="1:11">
      <c r="A101" s="6" t="s"/>
      <c r="B101" s="8" t="n"/>
      <c r="C101" s="8" t="n"/>
      <c r="D101" s="8" t="n"/>
      <c r="E101" s="9">
        <f>IF(OR(tuesday!B101 = "light",tuesday!B101 = "excused", tuesday!B101 = "sch chg", tuesday!B101 = "annual", tuesday!B101 = "sick", tuesday!C101 &gt;= 10 - reference!$C$5),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reference!$C$5), 0, IF(tuesday!B101 = "no call", 12, IF(tuesday!C101 = 0, 0, MAX(12 - tuesday!C101, 0))))</f>
        <v/>
      </c>
    </row>
    <row r="102" spans="1:11">
      <c r="A102" s="6" t="s"/>
      <c r="B102" s="8" t="n"/>
      <c r="C102" s="8" t="n"/>
      <c r="D102" s="8" t="n"/>
      <c r="E102" s="9">
        <f>IF(OR(tuesday!B102 = "light",tuesday!B102 = "excused", tuesday!B102 = "sch chg", tuesday!B102 = "annual", tuesday!B102 = "sick", tuesday!C102 &gt;= 10 - reference!$C$5),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reference!$C$5),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9">
        <f>IF(OR(tuesday!B103 = "light",tuesday!B103 = "excused", tuesday!B103 = "sch chg", tuesday!B103 = "annual", tuesday!B103 = "sick", tuesday!C103 &gt;= 10 - reference!$C$5),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reference!$C$5),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9">
        <f>IF(OR(tuesday!B104 = "light",tuesday!B104 = "excused", tuesday!B104 = "sch chg", tuesday!B104 = "annual", tuesday!B104 = "sick", tuesday!C104 &gt;= 10 - reference!$C$5),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reference!$C$5),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9">
        <f>IF(OR(tuesday!B105 = "light",tuesday!B105 = "excused", tuesday!B105 = "sch chg", tuesday!B105 = "annual", tuesday!B105 = "sick", tuesday!C105 &gt;= 10 - reference!$C$5),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reference!$C$5),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9">
        <f>IF(OR(tuesday!B106 = "light",tuesday!B106 = "excused", tuesday!B106 = "sch chg", tuesday!B106 = "annual", tuesday!B106 = "sick", tuesday!C106 &gt;= 10 - reference!$C$5),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reference!$C$5), 0, IF(tuesday!B106 = "no call", 12, IF(tuesday!C106 = 0, 0, MAX(12 - tuesday!C106, 0))))</f>
        <v/>
      </c>
    </row>
    <row r="108" spans="1:11">
      <c r="D108" s="5" t="s">
        <v>96</v>
      </c>
      <c r="E108" s="9">
        <f>SUM(tuesday!E82:tuesday!E106)</f>
        <v/>
      </c>
      <c r="F108" s="9">
        <f>SUM(tuesday!F82:tuesday!F106)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7" t="s"/>
      <c r="C113" s="8" t="n">
        <v>10.93</v>
      </c>
      <c r="D113" s="8" t="n">
        <v>19.65</v>
      </c>
      <c r="E113" s="9">
        <f>IF(OR(tuesday!B113 = "light",tuesday!B113 = "excused", tuesday!B113 = "sch chg", tuesday!B113 = "annual", tuesday!B113 = "sick", tuesday!C113 &gt;= 10 - reference!$C$5),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11.5 - reference!$C$5), 0, IF(tuesday!B113 = "no call", 11.5, IF(tuesday!C113 = 0, 0, MAX(11.5 - tuesday!C113, 0))))</f>
        <v/>
      </c>
    </row>
    <row r="114" spans="1:11">
      <c r="A114" s="6" t="s">
        <v>100</v>
      </c>
      <c r="B114" s="7" t="s"/>
      <c r="C114" s="8" t="n">
        <v>8</v>
      </c>
      <c r="D114" s="8" t="n">
        <v>0</v>
      </c>
      <c r="E114" s="9">
        <f>IF(OR(tuesday!B114 = "light",tuesday!B114 = "excused", tuesday!B114 = "sch chg", tuesday!B114 = "annual", tuesday!B114 = "sick", tuesday!C114 &gt;= 10 - reference!$C$5),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11.5 - reference!$C$5), 0, IF(tuesday!B114 = "no call", 11.5, IF(tuesday!C114 = 0, 0, MAX(11.5 - tuesday!C114, 0))))</f>
        <v/>
      </c>
    </row>
    <row r="115" spans="1:11">
      <c r="A115" s="6" t="s">
        <v>101</v>
      </c>
      <c r="B115" s="7" t="s"/>
      <c r="C115" s="8" t="n">
        <v>11.8</v>
      </c>
      <c r="D115" s="8" t="n">
        <v>0</v>
      </c>
      <c r="E115" s="9">
        <f>IF(OR(tuesday!B115 = "light",tuesday!B115 = "excused", tuesday!B115 = "sch chg", tuesday!B115 = "annual", tuesday!B115 = "sick", tuesday!C115 &gt;= 10 - reference!$C$5),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11.5 - reference!$C$5), 0, IF(tuesday!B115 = "no call", 11.5, IF(tuesday!C115 = 0, 0, MAX(11.5 - tuesday!C115,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IF(OR(tuesday!B116 = "light",tuesday!B116 = "excused", tuesday!B116 = "sch chg", tuesday!B116 = "annual", tuesday!B116 = "sick", tuesday!C116 &gt;= 10 - reference!$C$5),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11.5 - reference!$C$5), 0, IF(tuesday!B116 = "no call", 11.5, IF(tuesday!C116 = 0, 0, MAX(11.5 - tuesday!C116, 0))))</f>
        <v/>
      </c>
    </row>
    <row r="117" spans="1:11">
      <c r="A117" s="6" t="s">
        <v>103</v>
      </c>
      <c r="B117" s="8" t="n"/>
      <c r="C117" s="8" t="n"/>
      <c r="D117" s="8" t="n"/>
      <c r="E117" s="9">
        <f>IF(OR(tuesday!B117 = "light",tuesday!B117 = "excused", tuesday!B117 = "sch chg", tuesday!B117 = "annual", tuesday!B117 = "sick", tuesday!C117 &gt;= 10 - reference!$C$5),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11.5 - reference!$C$5), 0, IF(tuesday!B117 = "no call", 11.5, IF(tuesday!C117 = 0, 0, MAX(11.5 - tuesday!C117,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IF(OR(tuesday!B118 = "light",tuesday!B118 = "excused", tuesday!B118 = "sch chg", tuesday!B118 = "annual", tuesday!B118 = "sick", tuesday!C118 &gt;= 10 - reference!$C$5),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11.5 - reference!$C$5), 0, IF(tuesday!B118 = "no call", 11.5, IF(tuesday!C118 = 0, 0, MAX(11.5 - tuesday!C118, 0))))</f>
        <v/>
      </c>
    </row>
    <row r="119" spans="1:11">
      <c r="A119" s="6" t="s">
        <v>105</v>
      </c>
      <c r="B119" s="7" t="s"/>
      <c r="C119" s="8" t="n">
        <v>2.68</v>
      </c>
      <c r="D119" s="8" t="n">
        <v>0</v>
      </c>
      <c r="E119" s="9">
        <f>IF(OR(tuesday!B119 = "light",tuesday!B119 = "excused", tuesday!B119 = "sch chg", tuesday!B119 = "annual", tuesday!B119 = "sick", tuesday!C119 &gt;= 10 - reference!$C$5),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reference!$C$5), 0, IF(tuesday!B119 = "no call", 11.5, IF(tuesday!C119 = 0, 0, MAX(11.5 - tuesday!C119, 0))))</f>
        <v/>
      </c>
    </row>
    <row r="120" spans="1:11">
      <c r="A120" s="6" t="s">
        <v>106</v>
      </c>
      <c r="B120" s="7" t="s"/>
      <c r="C120" s="8" t="n">
        <v>10.85</v>
      </c>
      <c r="D120" s="8" t="n">
        <v>17.5</v>
      </c>
      <c r="E120" s="9">
        <f>IF(OR(tuesday!B120 = "light",tuesday!B120 = "excused", tuesday!B120 = "sch chg", tuesday!B120 = "annual", tuesday!B120 = "sick", tuesday!C120 &gt;= 10 - reference!$C$5),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reference!$C$5), 0, IF(tuesday!B120 = "no call", 11.5, IF(tuesday!C120 = 0, 0, MAX(11.5 - tuesday!C120, 0))))</f>
        <v/>
      </c>
    </row>
    <row r="121" spans="1:11">
      <c r="A121" s="6" t="s"/>
      <c r="B121" s="8" t="n"/>
      <c r="C121" s="8" t="n"/>
      <c r="D121" s="8" t="n"/>
      <c r="E121" s="9">
        <f>IF(OR(tuesday!B121 = "light",tuesday!B121 = "excused", tuesday!B121 = "sch chg", tuesday!B121 = "annual", tuesday!B121 = "sick", tuesday!C121 &gt;= 10 - reference!$C$5),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reference!$C$5),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9">
        <f>IF(OR(tuesday!B122 = "light",tuesday!B122 = "excused", tuesday!B122 = "sch chg", tuesday!B122 = "annual", tuesday!B122 = "sick", tuesday!C122 &gt;= 10 - reference!$C$5),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reference!$C$5),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9">
        <f>IF(OR(tuesday!B123 = "light",tuesday!B123 = "excused", tuesday!B123 = "sch chg", tuesday!B123 = "annual", tuesday!B123 = "sick", tuesday!C123 &gt;= 10 - reference!$C$5),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reference!$C$5),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9">
        <f>IF(OR(tuesday!B124 = "light",tuesday!B124 = "excused", tuesday!B124 = "sch chg", tuesday!B124 = "annual", tuesday!B124 = "sick", tuesday!C124 &gt;= 10 - reference!$C$5),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reference!$C$5),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9">
        <f>IF(OR(tuesday!B125 = "light",tuesday!B125 = "excused", tuesday!B125 = "sch chg", tuesday!B125 = "annual", tuesday!B125 = "sick", tuesday!C125 &gt;= 10 - reference!$C$5),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reference!$C$5),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9">
        <f>IF(OR(tuesday!B126 = "light",tuesday!B126 = "excused", tuesday!B126 = "sch chg", tuesday!B126 = "annual", tuesday!B126 = "sick", tuesday!C126 &gt;= 10 - reference!$C$5),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reference!$C$5),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9">
        <f>IF(OR(tuesday!B127 = "light",tuesday!B127 = "excused", tuesday!B127 = "sch chg", tuesday!B127 = "annual", tuesday!B127 = "sick", tuesday!C127 &gt;= 10 - reference!$C$5),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reference!$C$5),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9">
        <f>IF(OR(tuesday!B128 = "light",tuesday!B128 = "excused", tuesday!B128 = "sch chg", tuesday!B128 = "annual", tuesday!B128 = "sick", tuesday!C128 &gt;= 10 - reference!$C$5),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reference!$C$5),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9">
        <f>IF(OR(tuesday!B129 = "light",tuesday!B129 = "excused", tuesday!B129 = "sch chg", tuesday!B129 = "annual", tuesday!B129 = "sick", tuesday!C129 &gt;= 10 - reference!$C$5),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reference!$C$5),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9">
        <f>IF(OR(tuesday!B130 = "light",tuesday!B130 = "excused", tuesday!B130 = "sch chg", tuesday!B130 = "annual", tuesday!B130 = "sick", tuesday!C130 &gt;= 10 - reference!$C$5),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reference!$C$5),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9">
        <f>IF(OR(tuesday!B131 = "light",tuesday!B131 = "excused", tuesday!B131 = "sch chg", tuesday!B131 = "annual", tuesday!B131 = "sick", tuesday!C131 &gt;= 10 - reference!$C$5),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reference!$C$5),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9">
        <f>IF(OR(tuesday!B132 = "light",tuesday!B132 = "excused", tuesday!B132 = "sch chg", tuesday!B132 = "annual", tuesday!B132 = "sick", tuesday!C132 &gt;= 10 - reference!$C$5),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reference!$C$5),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9">
        <f>IF(OR(tuesday!B133 = "light",tuesday!B133 = "excused", tuesday!B133 = "sch chg", tuesday!B133 = "annual", tuesday!B133 = "sick", tuesday!C133 &gt;= 10 - reference!$C$5),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reference!$C$5),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9">
        <f>IF(OR(tuesday!B134 = "light",tuesday!B134 = "excused", tuesday!B134 = "sch chg", tuesday!B134 = "annual", tuesday!B134 = "sick", tuesday!C134 &gt;= 10 - reference!$C$5),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reference!$C$5),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9">
        <f>IF(OR(tuesday!B135 = "light",tuesday!B135 = "excused", tuesday!B135 = "sch chg", tuesday!B135 = "annual", tuesday!B135 = "sick", tuesday!C135 &gt;= 10 - reference!$C$5),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reference!$C$5),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9">
        <f>IF(OR(tuesday!B136 = "light",tuesday!B136 = "excused", tuesday!B136 = "sch chg", tuesday!B136 = "annual", tuesday!B136 = "sick", tuesday!C136 &gt;= 10 - reference!$C$5),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reference!$C$5),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9">
        <f>IF(OR(tuesday!B137 = "light",tuesday!B137 = "excused", tuesday!B137 = "sch chg", tuesday!B137 = "annual", tuesday!B137 = "sick", tuesday!C137 &gt;= 10 - reference!$C$5),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reference!$C$5), 0, IF(tuesday!B137 = "no call", 12, IF(tuesday!C137 = 0, 0, MAX(12 - tuesday!C137, 0))))</f>
        <v/>
      </c>
    </row>
    <row r="139" spans="1:11">
      <c r="D139" s="5" t="s">
        <v>107</v>
      </c>
      <c r="E139" s="9">
        <f>SUM(tuesday!E113:tuesday!E137)</f>
        <v/>
      </c>
      <c r="F139" s="9">
        <f>SUM(tuesday!F113:tuesday!F137)</f>
        <v/>
      </c>
    </row>
    <row r="141" spans="1:11">
      <c r="D141" s="5" t="s">
        <v>108</v>
      </c>
      <c r="E141" s="9">
        <f>SUM(tuesday!E108 + tuesday!E139)</f>
        <v/>
      </c>
      <c r="F141" s="9">
        <f>SUM(tuesday!F108 + tuesday!F139)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11.44</v>
      </c>
      <c r="D8" s="8" t="n">
        <v>20.3</v>
      </c>
      <c r="E8" s="8" t="s"/>
      <c r="F8" s="8" t="s"/>
      <c r="G8" s="10" t="s"/>
      <c r="H8" s="8">
        <f>SUM(wednesday!F8 - wednesday!E8)</f>
        <v/>
      </c>
      <c r="I8" s="9">
        <f>IF(wednesday!B8 ="ns day", wednesday!C8,IF(wednesday!C8 &lt;= 8+ reference!$C$3, 0, MAX(wednesday!C8 - 8, 0)))</f>
        <v/>
      </c>
      <c r="J8" s="9">
        <f>SUM(wednesday!F8 - wednesday!E8)</f>
        <v/>
      </c>
      <c r="K8" s="9">
        <f>IF(wednesday!B8="ns day",wednesday!C8, IF(wednesday!C8 &lt;= 8 + reference!$C$4, 0, MIN(MAX(wednesday!C8 - 8, 0),IF(wednesday!J8 &lt;= reference!$C$4,0, wednesday!J8))))</f>
        <v/>
      </c>
    </row>
    <row r="9" spans="1:11">
      <c r="A9" s="6" t="s">
        <v>21</v>
      </c>
      <c r="B9" s="7" t="s"/>
      <c r="C9" s="8" t="n">
        <v>9.380000000000001</v>
      </c>
      <c r="D9" s="8" t="n">
        <v>18.31</v>
      </c>
      <c r="E9" s="8" t="s"/>
      <c r="F9" s="8" t="s"/>
      <c r="G9" s="10" t="s"/>
      <c r="H9" s="8">
        <f>SUM(wednesday!F9 - wednesday!E9)</f>
        <v/>
      </c>
      <c r="I9" s="9">
        <f>IF(wednesday!B9 ="ns day", wednesday!C9,IF(wednesday!C9 &lt;= 8+ reference!$C$3, 0, MAX(wednesday!C9 - 8, 0)))</f>
        <v/>
      </c>
      <c r="J9" s="9">
        <f>SUM(wednesday!F9 - wednesday!E9)</f>
        <v/>
      </c>
      <c r="K9" s="9">
        <f>IF(wednesday!B9="ns day",wednesday!C9, IF(wednesday!C9 &lt;= 8 + reference!$C$4, 0, MIN(MAX(wednesday!C9 - 8, 0),IF(wednesday!J9 &lt;= reference!$C$4,0, wednesday!J9))))</f>
        <v/>
      </c>
    </row>
    <row r="10" spans="1:11">
      <c r="A10" s="6" t="s">
        <v>22</v>
      </c>
      <c r="B10" s="7" t="s">
        <v>31</v>
      </c>
      <c r="C10" s="8" t="n">
        <v>9.52</v>
      </c>
      <c r="D10" s="8" t="n">
        <v>0</v>
      </c>
      <c r="E10" s="8" t="n">
        <v>15.65</v>
      </c>
      <c r="F10" s="8" t="n">
        <v>18.02</v>
      </c>
      <c r="G10" s="10" t="n">
        <v>929</v>
      </c>
      <c r="H10" s="8">
        <f>SUM(wednesday!F10 - wednesday!E10)</f>
        <v/>
      </c>
      <c r="I10" s="9">
        <f>IF(wednesday!B10 ="ns day", wednesday!C10,IF(wednesday!C10 &lt;= 8+ reference!$C$3, 0, MAX(wednesday!C10 - 8, 0)))</f>
        <v/>
      </c>
      <c r="J10" s="9">
        <f>SUM(wednesday!F10 - wednesday!E10)</f>
        <v/>
      </c>
      <c r="K10" s="9">
        <f>IF(wednesday!B10="ns day",wednesday!C10, IF(wednesday!C10 &lt;= 8 + reference!$C$4, 0, MIN(MAX(wednesday!C10 - 8, 0),IF(wednesday!J10 &lt;= reference!$C$4,0, wednesday!J10))))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10" t="n"/>
      <c r="H11" s="8">
        <f>SUM(wednesday!F11 - wednesday!E11)</f>
        <v/>
      </c>
      <c r="I11" s="9">
        <f>IF(wednesday!B11 ="ns day", wednesday!C11,IF(wednesday!C11 &lt;= 8 + reference!$C$3, 0, MAX(wednesday!C11 - 8, 0)))</f>
        <v/>
      </c>
      <c r="J11" s="9">
        <f>SUM(wednesday!F11 - wednesday!E11)</f>
        <v/>
      </c>
      <c r="K11" s="9">
        <f>IF(wednesday!B11="ns day",wednesday!C11, IF(wednesday!C11 &lt;= 8 + reference!$C$4, 0, MIN(MAX(wednesday!C11 - 8, 0),IF(wednesday!J11 &lt;= reference!$C$4,0, wednesday!J11))))</f>
        <v/>
      </c>
    </row>
    <row r="12" spans="1:11">
      <c r="A12" s="6" t="s">
        <v>24</v>
      </c>
      <c r="B12" s="7" t="s"/>
      <c r="C12" s="8" t="n">
        <v>11.99</v>
      </c>
      <c r="D12" s="8" t="n">
        <v>19.97</v>
      </c>
      <c r="E12" s="8" t="n">
        <v>17</v>
      </c>
      <c r="F12" s="8" t="n">
        <v>19.97</v>
      </c>
      <c r="G12" s="10" t="n">
        <v>1072</v>
      </c>
      <c r="H12" s="8">
        <f>SUM(wednesday!F12 - wednesday!E12)</f>
        <v/>
      </c>
      <c r="I12" s="9">
        <f>IF(wednesday!B12 ="ns day", wednesday!C12,IF(wednesday!C12 &lt;= 8+ reference!$C$3, 0, MAX(wednesday!C12 - 8, 0)))</f>
        <v/>
      </c>
      <c r="J12" s="9">
        <f>SUM(wednesday!F12 - wednesday!E12)</f>
        <v/>
      </c>
      <c r="K12" s="9">
        <f>IF(wednesday!B12="ns day",wednesday!C12, IF(wednesday!C12 &lt;= 8 + reference!$C$4, 0, MIN(MAX(wednesday!C12 - 8, 0),IF(wednesday!J12 &lt;= reference!$C$4,0, wednesday!J12))))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SUM(wednesday!F13 - wednesday!E13)</f>
        <v/>
      </c>
      <c r="I13" s="9">
        <f>IF(wednesday!B13 ="ns day", wednesday!C13,IF(wednesday!C13 &lt;= 8 + reference!$C$3, 0, MAX(wednesday!C13 - 8, 0)))</f>
        <v/>
      </c>
      <c r="J13" s="9">
        <f>SUM(wednesday!F13 - wednesday!E13)</f>
        <v/>
      </c>
      <c r="K13" s="9">
        <f>IF(wednesday!B13="ns day",wednesday!C13, IF(wednesday!C13 &lt;= 8 + reference!$C$4, 0, MIN(MAX(wednesday!C13 - 8, 0),IF(wednesday!J13 &lt;= reference!$C$4,0, wednesday!J13))))</f>
        <v/>
      </c>
    </row>
    <row r="14" spans="1:11">
      <c r="A14" s="6" t="s">
        <v>26</v>
      </c>
      <c r="B14" s="7" t="s"/>
      <c r="C14" s="8" t="n">
        <v>11.25</v>
      </c>
      <c r="D14" s="8" t="n">
        <v>19.97</v>
      </c>
      <c r="E14" s="8" t="s"/>
      <c r="F14" s="8" t="s"/>
      <c r="G14" s="10" t="s"/>
      <c r="H14" s="8">
        <f>SUM(wednesday!F14 - wednesday!E14)</f>
        <v/>
      </c>
      <c r="I14" s="9">
        <f>IF(wednesday!B14 ="ns day", wednesday!C14,IF(wednesday!C14 &lt;= 8+ reference!$C$3, 0, MAX(wednesday!C14 - 8, 0)))</f>
        <v/>
      </c>
      <c r="J14" s="9">
        <f>SUM(wednesday!F14 - wednesday!E14)</f>
        <v/>
      </c>
      <c r="K14" s="9">
        <f>IF(wednesday!B14="ns day",wednesday!C14, IF(wednesday!C14 &lt;= 8 + reference!$C$4, 0, MIN(MAX(wednesday!C14 - 8, 0),IF(wednesday!J14 &lt;= reference!$C$4,0, wednesday!J14))))</f>
        <v/>
      </c>
    </row>
    <row r="15" spans="1:11">
      <c r="A15" s="6" t="s">
        <v>27</v>
      </c>
      <c r="B15" s="7" t="s"/>
      <c r="C15" s="8" t="n">
        <v>8.460000000000001</v>
      </c>
      <c r="D15" s="8" t="n">
        <v>17.46</v>
      </c>
      <c r="E15" s="8" t="s"/>
      <c r="F15" s="8" t="s"/>
      <c r="G15" s="10" t="s"/>
      <c r="H15" s="8">
        <f>SUM(wednesday!F15 - wednesday!E15)</f>
        <v/>
      </c>
      <c r="I15" s="9">
        <f>IF(wednesday!B15 ="ns day", wednesday!C15,IF(wednesday!C15 &lt;= 8+ reference!$C$3, 0, MAX(wednesday!C15 - 8, 0)))</f>
        <v/>
      </c>
      <c r="J15" s="9">
        <f>SUM(wednesday!F15 - wednesday!E15)</f>
        <v/>
      </c>
      <c r="K15" s="9">
        <f>IF(wednesday!B15="ns day",wednesday!C15, IF(wednesday!C15 &lt;= 8 + reference!$C$4, 0, MIN(MAX(wednesday!C15 - 8, 0),IF(wednesday!J15 &lt;= reference!$C$4,0, wednesday!J15))))</f>
        <v/>
      </c>
    </row>
    <row r="16" spans="1:11">
      <c r="A16" s="6" t="s">
        <v>28</v>
      </c>
      <c r="B16" s="7" t="s"/>
      <c r="C16" s="8" t="n">
        <v>11.24</v>
      </c>
      <c r="D16" s="8" t="n">
        <v>20.23</v>
      </c>
      <c r="E16" s="8" t="n">
        <v>17</v>
      </c>
      <c r="F16" s="8" t="n">
        <v>20.23</v>
      </c>
      <c r="G16" s="10" t="n">
        <v>1036</v>
      </c>
      <c r="H16" s="8">
        <f>SUM(wednesday!F16 - wednesday!E16)</f>
        <v/>
      </c>
      <c r="I16" s="9">
        <f>IF(wednesday!B16 ="ns day", wednesday!C16,IF(wednesday!C16 &lt;= 8+ reference!$C$3, 0, MAX(wednesday!C16 - 8, 0)))</f>
        <v/>
      </c>
      <c r="J16" s="9">
        <f>SUM(wednesday!F16 - wednesday!E16)</f>
        <v/>
      </c>
      <c r="K16" s="9">
        <f>IF(wednesday!B16="ns day",wednesday!C16, IF(wednesday!C16 &lt;= 8 + reference!$C$4, 0, MIN(MAX(wednesday!C16 - 8, 0),IF(wednesday!J16 &lt;= reference!$C$4,0, wednesday!J16))))</f>
        <v/>
      </c>
    </row>
    <row r="17" spans="1:11">
      <c r="A17" s="6" t="s">
        <v>29</v>
      </c>
      <c r="B17" s="7" t="s"/>
      <c r="C17" s="8" t="n">
        <v>10.99</v>
      </c>
      <c r="D17" s="8" t="n">
        <v>19.67</v>
      </c>
      <c r="E17" s="8" t="n">
        <v>16.15</v>
      </c>
      <c r="F17" s="8" t="n">
        <v>19.67</v>
      </c>
      <c r="G17" s="10" t="n">
        <v>1036</v>
      </c>
      <c r="H17" s="8">
        <f>SUM(wednesday!F17 - wednesday!E17)</f>
        <v/>
      </c>
      <c r="I17" s="9">
        <f>IF(wednesday!B17 ="ns day", wednesday!C17,IF(wednesday!C17 &lt;= 8+ reference!$C$3, 0, MAX(wednesday!C17 - 8, 0)))</f>
        <v/>
      </c>
      <c r="J17" s="9">
        <f>SUM(wednesday!F17 - wednesday!E17)</f>
        <v/>
      </c>
      <c r="K17" s="9">
        <f>IF(wednesday!B17="ns day",wednesday!C17, IF(wednesday!C17 &lt;= 8 + reference!$C$4, 0, MIN(MAX(wednesday!C17 - 8, 0),IF(wednesday!J17 &lt;= reference!$C$4,0, wednesday!J17))))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10" t="n"/>
      <c r="H18" s="8">
        <f>SUM(wednesday!F18 - wednesday!E18)</f>
        <v/>
      </c>
      <c r="I18" s="9">
        <f>IF(wednesday!B18 ="ns day", wednesday!C18,IF(wednesday!C18 &lt;= 8 + reference!$C$3, 0, MAX(wednesday!C18 - 8, 0)))</f>
        <v/>
      </c>
      <c r="J18" s="9">
        <f>SUM(wednesday!F18 - wednesday!E18)</f>
        <v/>
      </c>
      <c r="K18" s="9">
        <f>IF(wednesday!B18="ns day",wednesday!C18, IF(wednesday!C18 &lt;= 8 + reference!$C$4, 0, MIN(MAX(wednesday!C18 - 8, 0),IF(wednesday!J18 &lt;= reference!$C$4,0, wednesday!J18))))</f>
        <v/>
      </c>
    </row>
    <row r="19" spans="1:11">
      <c r="A19" s="6" t="s">
        <v>32</v>
      </c>
      <c r="B19" s="7" t="s"/>
      <c r="C19" s="8" t="n">
        <v>8</v>
      </c>
      <c r="D19" s="8" t="n">
        <v>16.94</v>
      </c>
      <c r="E19" s="8" t="s"/>
      <c r="F19" s="8" t="s"/>
      <c r="G19" s="10" t="s"/>
      <c r="H19" s="8">
        <f>SUM(wednesday!F19 - wednesday!E19)</f>
        <v/>
      </c>
      <c r="I19" s="9">
        <f>IF(wednesday!B19 ="ns day", wednesday!C19,IF(wednesday!C19 &lt;= 8+ reference!$C$3, 0, MAX(wednesday!C19 - 8, 0)))</f>
        <v/>
      </c>
      <c r="J19" s="9">
        <f>SUM(wednesday!F19 - wednesday!E19)</f>
        <v/>
      </c>
      <c r="K19" s="9">
        <f>IF(wednesday!B19="ns day",wednesday!C19, IF(wednesday!C19 &lt;= 8 + reference!$C$4, 0, MIN(MAX(wednesday!C19 - 8, 0),IF(wednesday!J19 &lt;= reference!$C$4,0, wednesday!J19))))</f>
        <v/>
      </c>
    </row>
    <row r="20" spans="1:11">
      <c r="A20" s="6" t="s">
        <v>33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10" t="n">
        <v>0</v>
      </c>
      <c r="H20" s="8">
        <f>SUM(wednesday!F20 - wednesday!E20)</f>
        <v/>
      </c>
      <c r="I20" s="9">
        <f>IF(wednesday!B20 ="ns day", wednesday!C20,IF(wednesday!C20 &lt;= 8+ reference!$C$3, 0, MAX(wednesday!C20 - 8, 0)))</f>
        <v/>
      </c>
      <c r="J20" s="9">
        <f>SUM(wednesday!F20 - wednesday!E20)</f>
        <v/>
      </c>
      <c r="K20" s="9">
        <f>IF(wednesday!B20="ns day",wednesday!C20, IF(wednesday!C20 &lt;= 8 + reference!$C$4, 0, MIN(MAX(wednesday!C20 - 8, 0),IF(wednesday!J20 &lt;= reference!$C$4,0, wednesday!J20))))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SUM(wednesday!F21 - wednesday!E21)</f>
        <v/>
      </c>
      <c r="I21" s="9">
        <f>IF(wednesday!B21 ="ns day", wednesday!C21,IF(wednesday!C21 &lt;= 8 + reference!$C$3, 0, MAX(wednesday!C21 - 8, 0)))</f>
        <v/>
      </c>
      <c r="J21" s="9">
        <f>SUM(wednesday!F21 - wednesday!E21)</f>
        <v/>
      </c>
      <c r="K21" s="9">
        <f>IF(wednesday!B21="ns day",wednesday!C21, IF(wednesday!C21 &lt;= 8 + reference!$C$4, 0, MIN(MAX(wednesday!C21 - 8, 0),IF(wednesday!J21 &lt;= reference!$C$4,0, wednesday!J21))))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SUM(wednesday!F22 - wednesday!E22)</f>
        <v/>
      </c>
      <c r="I22" s="9">
        <f>IF(wednesday!B22 ="ns day", wednesday!C22,IF(wednesday!C22 &lt;= 8 + reference!$C$3, 0, MAX(wednesday!C22 - 8, 0)))</f>
        <v/>
      </c>
      <c r="J22" s="9">
        <f>SUM(wednesday!F22 - wednesday!E22)</f>
        <v/>
      </c>
      <c r="K22" s="9">
        <f>IF(wednesday!B22="ns day",wednesday!C22, IF(wednesday!C22 &lt;= 8 + reference!$C$4, 0, MIN(MAX(wednesday!C22 - 8, 0),IF(wednesday!J22 &lt;= reference!$C$4,0, wednesday!J22))))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SUM(wednesday!F23 - wednesday!E23)</f>
        <v/>
      </c>
      <c r="I23" s="9">
        <f>IF(wednesday!B23 ="ns day", wednesday!C23,IF(wednesday!C23 &lt;= 8 + reference!$C$3, 0, MAX(wednesday!C23 - 8, 0)))</f>
        <v/>
      </c>
      <c r="J23" s="9">
        <f>SUM(wednesday!F23 - wednesday!E23)</f>
        <v/>
      </c>
      <c r="K23" s="9">
        <f>IF(wednesday!B23="ns day",wednesday!C23, IF(wednesday!C23 &lt;= 8 + reference!$C$4, 0, MIN(MAX(wednesday!C23 - 8, 0),IF(wednesday!J23 &lt;= reference!$C$4,0, wednesday!J23))))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SUM(wednesday!F24 - wednesday!E24)</f>
        <v/>
      </c>
      <c r="I24" s="9">
        <f>IF(wednesday!B24 ="ns day", wednesday!C24,IF(wednesday!C24 &lt;= 8 + reference!$C$3, 0, MAX(wednesday!C24 - 8, 0)))</f>
        <v/>
      </c>
      <c r="J24" s="9">
        <f>SUM(wednesday!F24 - wednesday!E24)</f>
        <v/>
      </c>
      <c r="K24" s="9">
        <f>IF(wednesday!B24="ns day",wednesday!C24, IF(wednesday!C24 &lt;= 8 + reference!$C$4, 0, MIN(MAX(wednesday!C24 - 8, 0),IF(wednesday!J24 &lt;= reference!$C$4,0, wednesday!J24))))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SUM(wednesday!F25 - wednesday!E25)</f>
        <v/>
      </c>
      <c r="I25" s="9">
        <f>IF(wednesday!B25 ="ns day", wednesday!C25,IF(wednesday!C25 &lt;= 8 + reference!$C$3, 0, MAX(wednesday!C25 - 8, 0)))</f>
        <v/>
      </c>
      <c r="J25" s="9">
        <f>SUM(wednesday!F25 - wednesday!E25)</f>
        <v/>
      </c>
      <c r="K25" s="9">
        <f>IF(wednesday!B25="ns day",wednesday!C25, IF(wednesday!C25 &lt;= 8 + reference!$C$4, 0, MIN(MAX(wednesday!C25 - 8, 0),IF(wednesday!J25 &lt;= reference!$C$4,0, wednesday!J25))))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SUM(wednesday!F26 - wednesday!E26)</f>
        <v/>
      </c>
      <c r="I26" s="9">
        <f>IF(wednesday!B26 ="ns day", wednesday!C26,IF(wednesday!C26 &lt;= 8 + reference!$C$3, 0, MAX(wednesday!C26 - 8, 0)))</f>
        <v/>
      </c>
      <c r="J26" s="9">
        <f>SUM(wednesday!F26 - wednesday!E26)</f>
        <v/>
      </c>
      <c r="K26" s="9">
        <f>IF(wednesday!B26="ns day",wednesday!C26, IF(wednesday!C26 &lt;= 8 + reference!$C$4, 0, MIN(MAX(wednesday!C26 - 8, 0),IF(wednesday!J26 &lt;= reference!$C$4,0, wednesday!J26))))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SUM(wednesday!F27 - wednesday!E27)</f>
        <v/>
      </c>
      <c r="I27" s="9">
        <f>IF(wednesday!B27 ="ns day", wednesday!C27,IF(wednesday!C27 &lt;= 8 + reference!$C$3, 0, MAX(wednesday!C27 - 8, 0)))</f>
        <v/>
      </c>
      <c r="J27" s="9">
        <f>SUM(wednesday!F27 - wednesday!E27)</f>
        <v/>
      </c>
      <c r="K27" s="9">
        <f>IF(wednesday!B27="ns day",wednesday!C27, IF(wednesday!C27 &lt;= 8 + reference!$C$4, 0, MIN(MAX(wednesday!C27 - 8, 0),IF(wednesday!J27 &lt;= reference!$C$4,0,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SUM(wednesday!F28 - wednesday!E28)</f>
        <v/>
      </c>
      <c r="I28" s="9">
        <f>IF(wednesday!B28 ="ns day", wednesday!C28,IF(wednesday!C28 &lt;= 8 + reference!$C$3, 0, MAX(wednesday!C28 - 8, 0)))</f>
        <v/>
      </c>
      <c r="J28" s="9">
        <f>SUM(wednesday!F28 - wednesday!E28)</f>
        <v/>
      </c>
      <c r="K28" s="9">
        <f>IF(wednesday!B28="ns day",wednesday!C28, IF(wednesday!C28 &lt;= 8 + reference!$C$4, 0, MIN(MAX(wednesday!C28 - 8, 0),IF(wednesday!J28 &lt;= reference!$C$4,0,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SUM(wednesday!F29 - wednesday!E29)</f>
        <v/>
      </c>
      <c r="I29" s="9">
        <f>IF(wednesday!B29 ="ns day", wednesday!C29,IF(wednesday!C29 &lt;= 8 + reference!$C$3, 0, MAX(wednesday!C29 - 8, 0)))</f>
        <v/>
      </c>
      <c r="J29" s="9">
        <f>SUM(wednesday!F29 - wednesday!E29)</f>
        <v/>
      </c>
      <c r="K29" s="9">
        <f>IF(wednesday!B29="ns day",wednesday!C29, IF(wednesday!C29 &lt;= 8 + reference!$C$4, 0, MIN(MAX(wednesday!C29 - 8, 0),IF(wednesday!J29 &lt;= reference!$C$4,0,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SUM(wednesday!F30 - wednesday!E30)</f>
        <v/>
      </c>
      <c r="I30" s="9">
        <f>IF(wednesday!B30 ="ns day", wednesday!C30,IF(wednesday!C30 &lt;= 8 + reference!$C$3, 0, MAX(wednesday!C30 - 8, 0)))</f>
        <v/>
      </c>
      <c r="J30" s="9">
        <f>SUM(wednesday!F30 - wednesday!E30)</f>
        <v/>
      </c>
      <c r="K30" s="9">
        <f>IF(wednesday!B30="ns day",wednesday!C30, IF(wednesday!C30 &lt;= 8 + reference!$C$4, 0, MIN(MAX(wednesday!C30 - 8, 0),IF(wednesday!J30 &lt;= reference!$C$4,0,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SUM(wednesday!F31 - wednesday!E31)</f>
        <v/>
      </c>
      <c r="I31" s="9">
        <f>IF(wednesday!B31 ="ns day", wednesday!C31,IF(wednesday!C31 &lt;= 8 + reference!$C$3, 0, MAX(wednesday!C31 - 8, 0)))</f>
        <v/>
      </c>
      <c r="J31" s="9">
        <f>SUM(wednesday!F31 - wednesday!E31)</f>
        <v/>
      </c>
      <c r="K31" s="9">
        <f>IF(wednesday!B31="ns day",wednesday!C31, IF(wednesday!C31 &lt;= 8 + reference!$C$4, 0, MIN(MAX(wednesday!C31 - 8, 0),IF(wednesday!J31 &lt;= reference!$C$4,0,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SUM(wednesday!F32 - wednesday!E32)</f>
        <v/>
      </c>
      <c r="I32" s="9">
        <f>IF(wednesday!B32 ="ns day", wednesday!C32,IF(wednesday!C32 &lt;= 8 + reference!$C$3, 0, MAX(wednesday!C32 - 8, 0)))</f>
        <v/>
      </c>
      <c r="J32" s="9">
        <f>SUM(wednesday!F32 - wednesday!E32)</f>
        <v/>
      </c>
      <c r="K32" s="9">
        <f>IF(wednesday!B32="ns day",wednesday!C32, IF(wednesday!C32 &lt;= 8 + reference!$C$4, 0, MIN(MAX(wednesday!C32 - 8, 0),IF(wednesday!J32 &lt;= reference!$C$4,0, wednesday!J32))))</f>
        <v/>
      </c>
    </row>
    <row r="34" spans="1:11">
      <c r="H34" s="5" t="s">
        <v>34</v>
      </c>
      <c r="I34" s="9">
        <f>SUM(wednesday!I8:wednesday!I32)</f>
        <v/>
      </c>
    </row>
    <row r="36" spans="1:11">
      <c r="J36" s="5" t="s">
        <v>35</v>
      </c>
      <c r="K36" s="9">
        <f>SUM(wednesday!K8:wednesday!K32)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8.859999999999999</v>
      </c>
      <c r="D40" s="8" t="n">
        <v>17.54</v>
      </c>
      <c r="E40" s="8" t="s"/>
      <c r="F40" s="8" t="s"/>
      <c r="G40" s="10" t="s"/>
      <c r="H40" s="8">
        <f>SUM(wednesday!F40 - wednesday!E40)</f>
        <v/>
      </c>
      <c r="I40" s="9">
        <f>IF(wednesday!B40 ="ns day", wednesday!C40, MAX(wednesday!C40 - 8, 0))</f>
        <v/>
      </c>
      <c r="J40" s="9">
        <f>SUM(wednesday!F40 - wednesday!E40)</f>
        <v/>
      </c>
      <c r="K40" s="9">
        <f>IF(wednesday!B40="ns day",wednesday!C40, IF(wednesday!C40 &lt;= 8 + reference!$C$4, 0, MIN(MAX(wednesday!C40 - 8, 0),IF(wednesday!J40 &lt;= reference!$C$4,0, wednesday!J40))))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SUM(wednesday!F41 - wednesday!E41)</f>
        <v/>
      </c>
      <c r="I41" s="9">
        <f>IF(wednesday!B41 ="ns day", wednesday!C41, MAX(wednesday!C41 - 8, 0))</f>
        <v/>
      </c>
      <c r="J41" s="9">
        <f>SUM(wednesday!F41 - wednesday!E41)</f>
        <v/>
      </c>
      <c r="K41" s="9">
        <f>IF(wednesday!B41="ns day",wednesday!C41, IF(wednesday!C41 &lt;= 8 + reference!$C$4, 0, MIN(MAX(wednesday!C41 - 8, 0),IF(wednesday!J41 &lt;= reference!$C$4,0, wednesday!J41))))</f>
        <v/>
      </c>
    </row>
    <row r="42" spans="1:11">
      <c r="A42" s="6" t="s">
        <v>39</v>
      </c>
      <c r="B42" s="7" t="s"/>
      <c r="C42" s="8" t="n">
        <v>11.22</v>
      </c>
      <c r="D42" s="8" t="n">
        <v>20.22</v>
      </c>
      <c r="E42" s="8" t="n">
        <v>17</v>
      </c>
      <c r="F42" s="8" t="n">
        <v>20.22</v>
      </c>
      <c r="G42" s="10" t="n">
        <v>926</v>
      </c>
      <c r="H42" s="8">
        <f>SUM(wednesday!F42 - wednesday!E42)</f>
        <v/>
      </c>
      <c r="I42" s="9">
        <f>IF(wednesday!B42 ="ns day", wednesday!C42, MAX(wednesday!C42 - 8, 0))</f>
        <v/>
      </c>
      <c r="J42" s="9">
        <f>SUM(wednesday!F42 - wednesday!E42)</f>
        <v/>
      </c>
      <c r="K42" s="9">
        <f>IF(wednesday!B42="ns day",wednesday!C42, IF(wednesday!C42 &lt;= 8 + reference!$C$4, 0, MIN(MAX(wednesday!C42 - 8, 0),IF(wednesday!J42 &lt;= reference!$C$4,0, wednesday!J42))))</f>
        <v/>
      </c>
    </row>
    <row r="43" spans="1:11">
      <c r="A43" s="6" t="s">
        <v>40</v>
      </c>
      <c r="B43" s="8" t="n"/>
      <c r="C43" s="8" t="n"/>
      <c r="D43" s="8" t="n"/>
      <c r="E43" s="8" t="n"/>
      <c r="F43" s="8" t="n"/>
      <c r="G43" s="10" t="n"/>
      <c r="H43" s="8">
        <f>SUM(wednesday!F43 - wednesday!E43)</f>
        <v/>
      </c>
      <c r="I43" s="9">
        <f>IF(wednesday!B43 ="ns day", wednesday!C43, MAX(wednesday!C43 - 8, 0))</f>
        <v/>
      </c>
      <c r="J43" s="9">
        <f>SUM(wednesday!F43 - wednesday!E43)</f>
        <v/>
      </c>
      <c r="K43" s="9">
        <f>IF(wednesday!B43="ns day",wednesday!C43, IF(wednesday!C43 &lt;= 8 + reference!$C$4, 0, MIN(MAX(wednesday!C43 - 8, 0),IF(wednesday!J43 &lt;= reference!$C$4,0, wednesday!J43))))</f>
        <v/>
      </c>
    </row>
    <row r="44" spans="1:11">
      <c r="A44" s="6" t="s">
        <v>41</v>
      </c>
      <c r="B44" s="7" t="s"/>
      <c r="C44" s="8" t="n">
        <v>11.41</v>
      </c>
      <c r="D44" s="8" t="n">
        <v>20.31</v>
      </c>
      <c r="E44" s="8" t="n">
        <v>19.32</v>
      </c>
      <c r="F44" s="8" t="n">
        <v>20.31</v>
      </c>
      <c r="G44" s="10" t="n">
        <v>1044</v>
      </c>
      <c r="H44" s="8">
        <f>SUM(wednesday!F44 - wednesday!E44)</f>
        <v/>
      </c>
      <c r="I44" s="9">
        <f>IF(wednesday!B44 ="ns day", wednesday!C44, MAX(wednesday!C44 - 8, 0))</f>
        <v/>
      </c>
      <c r="J44" s="9">
        <f>SUM(wednesday!F44 - wednesday!E44)</f>
        <v/>
      </c>
      <c r="K44" s="9">
        <f>IF(wednesday!B44="ns day",wednesday!C44, IF(wednesday!C44 &lt;= 8 + reference!$C$4, 0, MIN(MAX(wednesday!C44 - 8, 0),IF(wednesday!J44 &lt;= reference!$C$4,0, wednesday!J44))))</f>
        <v/>
      </c>
    </row>
    <row r="45" spans="1:11">
      <c r="A45" s="6" t="s">
        <v>42</v>
      </c>
      <c r="B45" s="7" t="s">
        <v>31</v>
      </c>
      <c r="C45" s="8" t="n">
        <v>0.08</v>
      </c>
      <c r="D45" s="8" t="n">
        <v>0</v>
      </c>
      <c r="E45" s="8" t="s"/>
      <c r="F45" s="8" t="s"/>
      <c r="G45" s="10" t="s"/>
      <c r="H45" s="8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reference!$C$4, 0, MIN(MAX(wednesday!C45 - 8, 0),IF(wednesday!J45 &lt;= reference!$C$4,0, wednesday!J45))))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reference!$C$4, 0, MIN(MAX(wednesday!C46 - 8, 0),IF(wednesday!J46 &lt;= reference!$C$4,0, wednesday!J46))))</f>
        <v/>
      </c>
    </row>
    <row r="47" spans="1:11">
      <c r="A47" s="6" t="s">
        <v>44</v>
      </c>
      <c r="B47" s="8" t="n"/>
      <c r="C47" s="8" t="n"/>
      <c r="D47" s="8" t="n"/>
      <c r="E47" s="8" t="n"/>
      <c r="F47" s="8" t="n"/>
      <c r="G47" s="10" t="n"/>
      <c r="H47" s="8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reference!$C$4, 0, MIN(MAX(wednesday!C47 - 8, 0),IF(wednesday!J47 &lt;= reference!$C$4,0, wednesday!J47))))</f>
        <v/>
      </c>
    </row>
    <row r="48" spans="1:11">
      <c r="A48" s="6" t="s">
        <v>45</v>
      </c>
      <c r="B48" s="8" t="n"/>
      <c r="C48" s="8" t="n"/>
      <c r="D48" s="8" t="n"/>
      <c r="E48" s="8" t="n"/>
      <c r="F48" s="8" t="n"/>
      <c r="G48" s="10" t="n"/>
      <c r="H48" s="8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reference!$C$4, 0, MIN(MAX(wednesday!C48 - 8, 0),IF(wednesday!J48 &lt;= reference!$C$4,0, wednesday!J48))))</f>
        <v/>
      </c>
    </row>
    <row r="49" spans="1:11">
      <c r="A49" s="6" t="s">
        <v>46</v>
      </c>
      <c r="B49" s="7" t="s"/>
      <c r="C49" s="8" t="n">
        <v>8</v>
      </c>
      <c r="D49" s="8" t="n">
        <v>16.37</v>
      </c>
      <c r="E49" s="8" t="s"/>
      <c r="F49" s="8" t="s"/>
      <c r="G49" s="10" t="s"/>
      <c r="H49" s="8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reference!$C$4, 0, MIN(MAX(wednesday!C49 - 8, 0),IF(wednesday!J49 &lt;= reference!$C$4,0, wednesday!J49))))</f>
        <v/>
      </c>
    </row>
    <row r="50" spans="1:11">
      <c r="A50" s="6" t="s">
        <v>47</v>
      </c>
      <c r="B50" s="8" t="n"/>
      <c r="C50" s="8" t="n"/>
      <c r="D50" s="8" t="n"/>
      <c r="E50" s="8" t="n"/>
      <c r="F50" s="8" t="n"/>
      <c r="G50" s="10" t="n"/>
      <c r="H50" s="8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reference!$C$4, 0, MIN(MAX(wednesday!C50 - 8, 0),IF(wednesday!J50 &lt;= reference!$C$4,0, wednesday!J50))))</f>
        <v/>
      </c>
    </row>
    <row r="51" spans="1:11">
      <c r="A51" s="6" t="s">
        <v>48</v>
      </c>
      <c r="B51" s="7" t="s"/>
      <c r="C51" s="8" t="n">
        <v>8</v>
      </c>
      <c r="D51" s="8" t="n">
        <v>16.98</v>
      </c>
      <c r="E51" s="8" t="s"/>
      <c r="F51" s="8" t="s"/>
      <c r="G51" s="10" t="s"/>
      <c r="H51" s="8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reference!$C$4, 0, MIN(MAX(wednesday!C51 - 8, 0),IF(wednesday!J51 &lt;= reference!$C$4,0, wednesday!J51))))</f>
        <v/>
      </c>
    </row>
    <row r="52" spans="1:11">
      <c r="A52" s="6" t="s">
        <v>49</v>
      </c>
      <c r="B52" s="7" t="s"/>
      <c r="C52" s="8" t="n">
        <v>9.029999999999999</v>
      </c>
      <c r="D52" s="8" t="n">
        <v>17.64</v>
      </c>
      <c r="E52" s="8" t="s"/>
      <c r="F52" s="8" t="s"/>
      <c r="G52" s="10" t="s"/>
      <c r="H52" s="8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reference!$C$4, 0, MIN(MAX(wednesday!C52 - 8, 0),IF(wednesday!J52 &lt;= reference!$C$4,0, wednesday!J52))))</f>
        <v/>
      </c>
    </row>
    <row r="53" spans="1:11">
      <c r="A53" s="6" t="s">
        <v>50</v>
      </c>
      <c r="B53" s="7" t="s"/>
      <c r="C53" s="8" t="n">
        <v>11.52</v>
      </c>
      <c r="D53" s="8" t="n">
        <v>20.07</v>
      </c>
      <c r="E53" s="8" t="s"/>
      <c r="F53" s="8" t="s"/>
      <c r="G53" s="10" t="s"/>
      <c r="H53" s="8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reference!$C$4, 0, MIN(MAX(wednesday!C53 - 8, 0),IF(wednesday!J53 &lt;= reference!$C$4,0, wednesday!J53))))</f>
        <v/>
      </c>
    </row>
    <row r="54" spans="1:11">
      <c r="A54" s="6" t="s">
        <v>52</v>
      </c>
      <c r="B54" s="7" t="s"/>
      <c r="C54" s="8" t="n">
        <v>11.01</v>
      </c>
      <c r="D54" s="8" t="n">
        <v>19.98</v>
      </c>
      <c r="E54" s="8" t="n">
        <v>17.01</v>
      </c>
      <c r="F54" s="8" t="n">
        <v>19.98</v>
      </c>
      <c r="G54" s="10" t="n">
        <v>1036</v>
      </c>
      <c r="H54" s="8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reference!$C$4, 0, MIN(MAX(wednesday!C54 - 8, 0),IF(wednesday!J54 &lt;= reference!$C$4,0, wednesday!J54))))</f>
        <v/>
      </c>
    </row>
    <row r="55" spans="1:11">
      <c r="A55" s="6" t="s">
        <v>53</v>
      </c>
      <c r="B55" s="7" t="s"/>
      <c r="C55" s="8" t="n">
        <v>8</v>
      </c>
      <c r="D55" s="8" t="n">
        <v>16.91</v>
      </c>
      <c r="E55" s="8" t="s"/>
      <c r="F55" s="8" t="s"/>
      <c r="G55" s="10" t="s"/>
      <c r="H55" s="8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reference!$C$4, 0, MIN(MAX(wednesday!C55 - 8, 0),IF(wednesday!J55 &lt;= reference!$C$4,0, wednesday!J55))))</f>
        <v/>
      </c>
    </row>
    <row r="56" spans="1:11">
      <c r="A56" s="6" t="s">
        <v>54</v>
      </c>
      <c r="B56" s="7" t="s"/>
      <c r="C56" s="8" t="n">
        <v>8</v>
      </c>
      <c r="D56" s="8" t="n">
        <v>16.48</v>
      </c>
      <c r="E56" s="8" t="s"/>
      <c r="F56" s="8" t="s"/>
      <c r="G56" s="10" t="s"/>
      <c r="H56" s="8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reference!$C$4, 0, MIN(MAX(wednesday!C56 - 8, 0),IF(wednesday!J56 &lt;= reference!$C$4,0, wednesday!J56))))</f>
        <v/>
      </c>
    </row>
    <row r="57" spans="1:11">
      <c r="A57" s="6" t="s">
        <v>55</v>
      </c>
      <c r="B57" s="7" t="s"/>
      <c r="C57" s="8" t="n">
        <v>7.66</v>
      </c>
      <c r="D57" s="8" t="n">
        <v>16.65</v>
      </c>
      <c r="E57" s="8" t="s"/>
      <c r="F57" s="8" t="s"/>
      <c r="G57" s="10" t="s"/>
      <c r="H57" s="8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reference!$C$4, 0, MIN(MAX(wednesday!C57 - 8, 0),IF(wednesday!J57 &lt;= reference!$C$4,0, wednesday!J57))))</f>
        <v/>
      </c>
    </row>
    <row r="58" spans="1:11">
      <c r="A58" s="6" t="s">
        <v>56</v>
      </c>
      <c r="B58" s="7" t="s"/>
      <c r="C58" s="8" t="n">
        <v>8.82</v>
      </c>
      <c r="D58" s="8" t="n">
        <v>17.74</v>
      </c>
      <c r="E58" s="8" t="s"/>
      <c r="F58" s="8" t="s"/>
      <c r="G58" s="10" t="s"/>
      <c r="H58" s="8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reference!$C$4, 0, MIN(MAX(wednesday!C58 - 8, 0),IF(wednesday!J58 &lt;= reference!$C$4,0, wednesday!J58))))</f>
        <v/>
      </c>
    </row>
    <row r="59" spans="1:11">
      <c r="A59" s="6" t="s">
        <v>57</v>
      </c>
      <c r="B59" s="7" t="s"/>
      <c r="C59" s="8" t="n">
        <v>10.89</v>
      </c>
      <c r="D59" s="8" t="n">
        <v>19.96</v>
      </c>
      <c r="E59" s="8" t="n">
        <v>19.13</v>
      </c>
      <c r="F59" s="8" t="n">
        <v>19.96</v>
      </c>
      <c r="G59" s="10" t="n">
        <v>1044</v>
      </c>
      <c r="H59" s="8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reference!$C$4, 0, MIN(MAX(wednesday!C59 - 8, 0),IF(wednesday!J59 &lt;= reference!$C$4,0, wednesday!J59))))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10" t="n"/>
      <c r="H60" s="8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reference!$C$4, 0, MIN(MAX(wednesday!C60 - 8, 0),IF(wednesday!J60 &lt;= reference!$C$4,0, wednesday!J60))))</f>
        <v/>
      </c>
    </row>
    <row r="61" spans="1:11">
      <c r="A61" s="6" t="s">
        <v>59</v>
      </c>
      <c r="B61" s="7" t="s"/>
      <c r="C61" s="8" t="n">
        <v>8.859999999999999</v>
      </c>
      <c r="D61" s="8" t="n">
        <v>17.79</v>
      </c>
      <c r="E61" s="8" t="s"/>
      <c r="F61" s="8" t="s"/>
      <c r="G61" s="10" t="s"/>
      <c r="H61" s="8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reference!$C$4, 0, MIN(MAX(wednesday!C61 - 8, 0),IF(wednesday!J61 &lt;= reference!$C$4,0, wednesday!J61))))</f>
        <v/>
      </c>
    </row>
    <row r="62" spans="1:11">
      <c r="A62" s="6" t="s">
        <v>60</v>
      </c>
      <c r="B62" s="7" t="s"/>
      <c r="C62" s="8" t="n">
        <v>8</v>
      </c>
      <c r="D62" s="8" t="n">
        <v>16.98</v>
      </c>
      <c r="E62" s="8" t="s"/>
      <c r="F62" s="8" t="s"/>
      <c r="G62" s="10" t="s"/>
      <c r="H62" s="8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reference!$C$4, 0, MIN(MAX(wednesday!C62 - 8, 0),IF(wednesday!J62 &lt;= reference!$C$4,0, wednesday!J62))))</f>
        <v/>
      </c>
    </row>
    <row r="63" spans="1:11">
      <c r="A63" s="6" t="s">
        <v>61</v>
      </c>
      <c r="B63" s="7" t="s"/>
      <c r="C63" s="8" t="n">
        <v>10.08</v>
      </c>
      <c r="D63" s="8" t="n">
        <v>18.5</v>
      </c>
      <c r="E63" s="8" t="n">
        <v>16.5</v>
      </c>
      <c r="F63" s="8" t="n">
        <v>18.5</v>
      </c>
      <c r="G63" s="10" t="n">
        <v>905</v>
      </c>
      <c r="H63" s="8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reference!$C$4, 0, MIN(MAX(wednesday!C63 - 8, 0),IF(wednesday!J63 &lt;= reference!$C$4,0, wednesday!J63))))</f>
        <v/>
      </c>
    </row>
    <row r="64" spans="1:11">
      <c r="A64" s="6" t="s">
        <v>62</v>
      </c>
      <c r="B64" s="7" t="s"/>
      <c r="C64" s="8" t="n">
        <v>8</v>
      </c>
      <c r="D64" s="8" t="n">
        <v>16.93</v>
      </c>
      <c r="E64" s="8" t="s"/>
      <c r="F64" s="8" t="s"/>
      <c r="G64" s="10" t="s"/>
      <c r="H64" s="8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reference!$C$4, 0, MIN(MAX(wednesday!C64 - 8, 0),IF(wednesday!J64 &lt;= reference!$C$4,0, wednesday!J64))))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10" t="n"/>
      <c r="H65" s="8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reference!$C$4, 0, MIN(MAX(wednesday!C65 - 8, 0),IF(wednesday!J65 &lt;= reference!$C$4,0, wednesday!J65))))</f>
        <v/>
      </c>
    </row>
    <row r="66" spans="1:11">
      <c r="A66" s="6" t="s">
        <v>64</v>
      </c>
      <c r="B66" s="7" t="s"/>
      <c r="C66" s="8" t="n">
        <v>8.23</v>
      </c>
      <c r="D66" s="8" t="n">
        <v>16.83</v>
      </c>
      <c r="E66" s="8" t="s"/>
      <c r="F66" s="8" t="s"/>
      <c r="G66" s="10" t="s"/>
      <c r="H66" s="8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reference!$C$4, 0, MIN(MAX(wednesday!C66 - 8, 0),IF(wednesday!J66 &lt;= reference!$C$4,0, wednesday!J66))))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10" t="n"/>
      <c r="H67" s="8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reference!$C$4, 0, MIN(MAX(wednesday!C67 - 8, 0),IF(wednesday!J67 &lt;= reference!$C$4,0, wednesday!J67))))</f>
        <v/>
      </c>
    </row>
    <row r="68" spans="1:11">
      <c r="A68" s="6" t="s">
        <v>66</v>
      </c>
      <c r="B68" s="7" t="s"/>
      <c r="C68" s="8" t="n">
        <v>9.24</v>
      </c>
      <c r="D68" s="8" t="n">
        <v>18.24</v>
      </c>
      <c r="E68" s="8" t="s"/>
      <c r="F68" s="8" t="s"/>
      <c r="G68" s="10" t="s"/>
      <c r="H68" s="8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reference!$C$4, 0, MIN(MAX(wednesday!C68 - 8, 0),IF(wednesday!J68 &lt;= reference!$C$4,0, wednesday!J68))))</f>
        <v/>
      </c>
    </row>
    <row r="69" spans="1:11">
      <c r="A69" s="6" t="s">
        <v>67</v>
      </c>
      <c r="B69" s="7" t="s"/>
      <c r="C69" s="8" t="n">
        <v>9.33</v>
      </c>
      <c r="D69" s="8" t="n">
        <v>0</v>
      </c>
      <c r="E69" s="8" t="s"/>
      <c r="F69" s="8" t="s"/>
      <c r="G69" s="10" t="s"/>
      <c r="H69" s="8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reference!$C$4, 0, MIN(MAX(wednesday!C69 - 8, 0),IF(wednesday!J69 &lt;= reference!$C$4,0, wednesday!J69))))</f>
        <v/>
      </c>
    </row>
    <row r="70" spans="1:11">
      <c r="A70" s="6" t="s">
        <v>68</v>
      </c>
      <c r="B70" s="7" t="s"/>
      <c r="C70" s="8" t="n">
        <v>10.02</v>
      </c>
      <c r="D70" s="8" t="n">
        <v>18.9</v>
      </c>
      <c r="E70" s="8" t="n">
        <v>17</v>
      </c>
      <c r="F70" s="8" t="n">
        <v>18.9</v>
      </c>
      <c r="G70" s="10" t="n">
        <v>950</v>
      </c>
      <c r="H70" s="8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reference!$C$4, 0, MIN(MAX(wednesday!C70 - 8, 0),IF(wednesday!J70 &lt;= reference!$C$4,0, wednesday!J70))))</f>
        <v/>
      </c>
    </row>
    <row r="71" spans="1:11">
      <c r="A71" s="6" t="s">
        <v>69</v>
      </c>
      <c r="B71" s="7" t="s"/>
      <c r="C71" s="8" t="n">
        <v>8</v>
      </c>
      <c r="D71" s="8" t="n">
        <v>16.91</v>
      </c>
      <c r="E71" s="8" t="s"/>
      <c r="F71" s="8" t="s"/>
      <c r="G71" s="10" t="s"/>
      <c r="H71" s="8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reference!$C$4, 0, MIN(MAX(wednesday!C71 - 8, 0),IF(wednesday!J71 &lt;= reference!$C$4,0, wednesday!J71))))</f>
        <v/>
      </c>
    </row>
    <row r="72" spans="1:11">
      <c r="A72" s="6" t="s">
        <v>70</v>
      </c>
      <c r="B72" s="7" t="s"/>
      <c r="C72" s="8" t="n">
        <v>11.52</v>
      </c>
      <c r="D72" s="8" t="n">
        <v>20.56</v>
      </c>
      <c r="E72" s="8" t="n">
        <v>11.92</v>
      </c>
      <c r="F72" s="8" t="n">
        <v>14.2</v>
      </c>
      <c r="G72" s="10" t="n">
        <v>929</v>
      </c>
      <c r="H72" s="8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reference!$C$4, 0, MIN(MAX(wednesday!C72 - 8, 0),IF(wednesday!J72 &lt;= reference!$C$4,0, wednesday!J72))))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SUM(wednesday!F73 - wednesday!E73)</f>
        <v/>
      </c>
      <c r="I73" s="9">
        <f>IF(wednesday!B73 ="ns day", wednesday!C73, MAX(wednesday!C73 - 8, 0))</f>
        <v/>
      </c>
      <c r="J73" s="9">
        <f>SUM(wednesday!F73 - wednesday!E73)</f>
        <v/>
      </c>
      <c r="K73" s="9">
        <f>IF(wednesday!B73="ns day",wednesday!C73, IF(wednesday!C73 &lt;= 8 + reference!$C$4, 0, MIN(MAX(wednesday!C73 - 8, 0),IF(wednesday!J73 &lt;= reference!$C$4,0, wednesday!J73))))</f>
        <v/>
      </c>
    </row>
    <row r="75" spans="1:11">
      <c r="J75" s="5" t="s">
        <v>72</v>
      </c>
      <c r="K75" s="9">
        <f>SUM(wednesday!K40:wednesday!K73)</f>
        <v/>
      </c>
    </row>
    <row r="77" spans="1:11">
      <c r="J77" s="5" t="s">
        <v>73</v>
      </c>
      <c r="K77" s="9">
        <f>SUM(wednesday!K75 + wednesday!K36)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7" t="s"/>
      <c r="C82" s="8" t="n">
        <v>12.29</v>
      </c>
      <c r="D82" s="8" t="n">
        <v>20.76</v>
      </c>
      <c r="E82" s="9">
        <f>IF(OR(wednesday!B82 = "light",wednesday!B82 = "excused", wednesday!B82 = "sch chg", wednesday!B82 = "annual", wednesday!B82 = "sick", wednesday!C82 &gt;= 10 - reference!$C$5), 0, IF(wednesday!B82 = "no call", 10, IF(wednesday!C82 = 0, 0, MAX(10 - wednesday!C82, 0))))</f>
        <v/>
      </c>
      <c r="F82" s="9">
        <f>IF(OR(wednesday!B82 = "light",wednesday!B82 = "excused", wednesday!B82 = "sch chg", wednesday!B82 = "annual", wednesday!B82 = "sick", wednesday!C82 &gt;= 12 - reference!$C$5), 0, IF(wednesday!B82 = "no call", 12, IF(wednesday!C82 = 0, 0, MAX(12 - wednesday!C82, 0))))</f>
        <v/>
      </c>
    </row>
    <row r="83" spans="1:11">
      <c r="A83" s="6" t="s">
        <v>79</v>
      </c>
      <c r="B83" s="7" t="s"/>
      <c r="C83" s="8" t="n">
        <v>12.02</v>
      </c>
      <c r="D83" s="8" t="n">
        <v>20.04</v>
      </c>
      <c r="E83" s="9">
        <f>IF(OR(wednesday!B83 = "light",wednesday!B83 = "excused", wednesday!B83 = "sch chg", wednesday!B83 = "annual", wednesday!B83 = "sick", wednesday!C83 &gt;= 10 - reference!$C$5),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reference!$C$5), 0, IF(wednesday!B83 = "no call", 12, IF(wednesday!C83 = 0, 0, MAX(12 - wednesday!C83, 0))))</f>
        <v/>
      </c>
    </row>
    <row r="84" spans="1:11">
      <c r="A84" s="6" t="s">
        <v>80</v>
      </c>
      <c r="B84" s="7" t="s"/>
      <c r="C84" s="8" t="n">
        <v>12.36</v>
      </c>
      <c r="D84" s="8" t="n">
        <v>20.81</v>
      </c>
      <c r="E84" s="9">
        <f>IF(OR(wednesday!B84 = "light",wednesday!B84 = "excused", wednesday!B84 = "sch chg", wednesday!B84 = "annual", wednesday!B84 = "sick", wednesday!C84 &gt;= 10 - reference!$C$5),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reference!$C$5), 0, IF(wednesday!B84 = "no call", 12, IF(wednesday!C84 = 0, 0, MAX(12 - wednesday!C84, 0))))</f>
        <v/>
      </c>
    </row>
    <row r="85" spans="1:11">
      <c r="A85" s="6" t="s">
        <v>81</v>
      </c>
      <c r="B85" s="7" t="s">
        <v>92</v>
      </c>
      <c r="C85" s="8" t="s"/>
      <c r="D85" s="8" t="n">
        <v>0</v>
      </c>
      <c r="E85" s="9">
        <f>IF(OR(wednesday!B85 = "light",wednesday!B85 = "excused", wednesday!B85 = "sch chg", wednesday!B85 = "annual", wednesday!B85 = "sick", wednesday!C85 &gt;= 10 - reference!$C$5),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reference!$C$5), 0, IF(wednesday!B85 = "no call", 12, IF(wednesday!C85 = 0, 0, MAX(12 - wednesday!C85, 0))))</f>
        <v/>
      </c>
    </row>
    <row r="86" spans="1:11">
      <c r="A86" s="6" t="s">
        <v>82</v>
      </c>
      <c r="B86" s="7" t="s"/>
      <c r="C86" s="8" t="n">
        <v>12.38</v>
      </c>
      <c r="D86" s="8" t="n">
        <v>20.8</v>
      </c>
      <c r="E86" s="9">
        <f>IF(OR(wednesday!B86 = "light",wednesday!B86 = "excused", wednesday!B86 = "sch chg", wednesday!B86 = "annual", wednesday!B86 = "sick", wednesday!C86 &gt;= 10 - reference!$C$5),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reference!$C$5), 0, IF(wednesday!B86 = "no call", 12, IF(wednesday!C86 = 0, 0, MAX(12 - wednesday!C86, 0))))</f>
        <v/>
      </c>
    </row>
    <row r="87" spans="1:11">
      <c r="A87" s="6" t="s">
        <v>83</v>
      </c>
      <c r="B87" s="7" t="s">
        <v>92</v>
      </c>
      <c r="C87" s="8" t="s"/>
      <c r="D87" s="8" t="n">
        <v>0</v>
      </c>
      <c r="E87" s="9">
        <f>IF(OR(wednesday!B87 = "light",wednesday!B87 = "excused", wednesday!B87 = "sch chg", wednesday!B87 = "annual", wednesday!B87 = "sick", wednesday!C87 &gt;= 10 - reference!$C$5),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reference!$C$5), 0, IF(wednesday!B87 = "no call", 12, IF(wednesday!C87 = 0, 0, MAX(12 - wednesday!C87, 0))))</f>
        <v/>
      </c>
    </row>
    <row r="88" spans="1:11">
      <c r="A88" s="6" t="s">
        <v>84</v>
      </c>
      <c r="B88" s="7" t="s"/>
      <c r="C88" s="8" t="n">
        <v>10.77</v>
      </c>
      <c r="D88" s="8" t="n">
        <v>18.61</v>
      </c>
      <c r="E88" s="9">
        <f>IF(OR(wednesday!B88 = "light",wednesday!B88 = "excused", wednesday!B88 = "sch chg", wednesday!B88 = "annual", wednesday!B88 = "sick", wednesday!C88 &gt;= 10 - reference!$C$5),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reference!$C$5), 0, IF(wednesday!B88 = "no call", 12, IF(wednesday!C88 = 0, 0, MAX(12 - wednesday!C88, 0))))</f>
        <v/>
      </c>
    </row>
    <row r="89" spans="1:11">
      <c r="A89" s="6" t="s">
        <v>85</v>
      </c>
      <c r="B89" s="7" t="s"/>
      <c r="C89" s="8" t="n">
        <v>11.8</v>
      </c>
      <c r="D89" s="8" t="n">
        <v>20.33</v>
      </c>
      <c r="E89" s="9">
        <f>IF(OR(wednesday!B89 = "light",wednesday!B89 = "excused", wednesday!B89 = "sch chg", wednesday!B89 = "annual", wednesday!B89 = "sick", wednesday!C89 &gt;= 10 - reference!$C$5),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reference!$C$5), 0, IF(wednesday!B89 = "no call", 12, IF(wednesday!C89 = 0, 0, MAX(12 - wednesday!C89, 0))))</f>
        <v/>
      </c>
    </row>
    <row r="90" spans="1:11">
      <c r="A90" s="6" t="s">
        <v>86</v>
      </c>
      <c r="B90" s="7" t="s"/>
      <c r="C90" s="8" t="n">
        <v>11.93</v>
      </c>
      <c r="D90" s="8" t="n">
        <v>20.38</v>
      </c>
      <c r="E90" s="9">
        <f>IF(OR(wednesday!B90 = "light",wednesday!B90 = "excused", wednesday!B90 = "sch chg", wednesday!B90 = "annual", wednesday!B90 = "sick", wednesday!C90 &gt;= 10 - reference!$C$5),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reference!$C$5), 0, IF(wednesday!B90 = "no call", 12, IF(wednesday!C90 = 0, 0, MAX(12 - wednesday!C90, 0))))</f>
        <v/>
      </c>
    </row>
    <row r="91" spans="1:11">
      <c r="A91" s="6" t="s">
        <v>87</v>
      </c>
      <c r="B91" s="7" t="s"/>
      <c r="C91" s="8" t="n">
        <v>11</v>
      </c>
      <c r="D91" s="8" t="n">
        <v>19.47</v>
      </c>
      <c r="E91" s="9">
        <f>IF(OR(wednesday!B91 = "light",wednesday!B91 = "excused", wednesday!B91 = "sch chg", wednesday!B91 = "annual", wednesday!B91 = "sick", wednesday!C91 &gt;= 10 - reference!$C$5),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reference!$C$5), 0, IF(wednesday!B91 = "no call", 12, IF(wednesday!C91 = 0, 0, MAX(12 - wednesday!C91, 0))))</f>
        <v/>
      </c>
    </row>
    <row r="92" spans="1:11">
      <c r="A92" s="6" t="s">
        <v>88</v>
      </c>
      <c r="B92" s="7" t="s"/>
      <c r="C92" s="8" t="n">
        <v>11.94</v>
      </c>
      <c r="D92" s="8" t="n">
        <v>20.44</v>
      </c>
      <c r="E92" s="9">
        <f>IF(OR(wednesday!B92 = "light",wednesday!B92 = "excused", wednesday!B92 = "sch chg", wednesday!B92 = "annual", wednesday!B92 = "sick", wednesday!C92 &gt;= 10 - reference!$C$5),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reference!$C$5), 0, IF(wednesday!B92 = "no call", 12, IF(wednesday!C92 = 0, 0, MAX(12 - wednesday!C92, 0))))</f>
        <v/>
      </c>
    </row>
    <row r="93" spans="1:11">
      <c r="A93" s="6" t="s">
        <v>89</v>
      </c>
      <c r="B93" s="7" t="s">
        <v>92</v>
      </c>
      <c r="C93" s="8" t="n">
        <v>5.91</v>
      </c>
      <c r="D93" s="8" t="n">
        <v>14.04</v>
      </c>
      <c r="E93" s="9">
        <f>IF(OR(wednesday!B93 = "light",wednesday!B93 = "excused", wednesday!B93 = "sch chg", wednesday!B93 = "annual", wednesday!B93 = "sick", wednesday!C93 &gt;= 10 - reference!$C$5),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reference!$C$5), 0, IF(wednesday!B93 = "no call", 12, IF(wednesday!C93 = 0, 0, MAX(12 - wednesday!C93, 0))))</f>
        <v/>
      </c>
    </row>
    <row r="94" spans="1:11">
      <c r="A94" s="6" t="s">
        <v>90</v>
      </c>
      <c r="B94" s="7" t="s"/>
      <c r="C94" s="8" t="n">
        <v>11.12</v>
      </c>
      <c r="D94" s="8" t="n">
        <v>19</v>
      </c>
      <c r="E94" s="9">
        <f>IF(OR(wednesday!B94 = "light",wednesday!B94 = "excused", wednesday!B94 = "sch chg", wednesday!B94 = "annual", wednesday!B94 = "sick", wednesday!C94 &gt;= 10 - reference!$C$5),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reference!$C$5), 0, IF(wednesday!B94 = "no call", 12, IF(wednesday!C94 = 0, 0, MAX(12 - wednesday!C94, 0))))</f>
        <v/>
      </c>
    </row>
    <row r="95" spans="1:11">
      <c r="A95" s="6" t="s">
        <v>91</v>
      </c>
      <c r="B95" s="7" t="s">
        <v>92</v>
      </c>
      <c r="C95" s="8" t="s"/>
      <c r="D95" s="8" t="n">
        <v>0</v>
      </c>
      <c r="E95" s="9">
        <f>IF(OR(wednesday!B95 = "light",wednesday!B95 = "excused", wednesday!B95 = "sch chg", wednesday!B95 = "annual", wednesday!B95 = "sick", wednesday!C95 &gt;= 10 - reference!$C$5),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reference!$C$5), 0, IF(wednesday!B95 = "no call", 12, IF(wednesday!C95 = 0, 0, MAX(12 - wednesday!C95, 0))))</f>
        <v/>
      </c>
    </row>
    <row r="96" spans="1:11">
      <c r="A96" s="6" t="s">
        <v>93</v>
      </c>
      <c r="B96" s="7" t="s"/>
      <c r="C96" s="8" t="n">
        <v>11</v>
      </c>
      <c r="D96" s="8" t="n">
        <v>0</v>
      </c>
      <c r="E96" s="9">
        <f>IF(OR(wednesday!B96 = "light",wednesday!B96 = "excused", wednesday!B96 = "sch chg", wednesday!B96 = "annual", wednesday!B96 = "sick", wednesday!C96 &gt;= 10 - reference!$C$5),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reference!$C$5), 0, IF(wednesday!B96 = "no call", 12, IF(wednesday!C96 = 0, 0, MAX(12 - wednesday!C96, 0))))</f>
        <v/>
      </c>
    </row>
    <row r="97" spans="1:11">
      <c r="A97" s="6" t="s">
        <v>94</v>
      </c>
      <c r="B97" s="7" t="s"/>
      <c r="C97" s="8" t="n">
        <v>11.44</v>
      </c>
      <c r="D97" s="8" t="n">
        <v>19.72</v>
      </c>
      <c r="E97" s="9">
        <f>IF(OR(wednesday!B97 = "light",wednesday!B97 = "excused", wednesday!B97 = "sch chg", wednesday!B97 = "annual", wednesday!B97 = "sick", wednesday!C97 &gt;= 10 - reference!$C$5),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reference!$C$5), 0, IF(wednesday!B97 = "no call", 12, IF(wednesday!C97 = 0, 0, MAX(12 - wednesday!C97, 0))))</f>
        <v/>
      </c>
    </row>
    <row r="98" spans="1:11">
      <c r="A98" s="6" t="s">
        <v>95</v>
      </c>
      <c r="B98" s="7" t="s"/>
      <c r="C98" s="8" t="n">
        <v>12.5</v>
      </c>
      <c r="D98" s="8" t="n">
        <v>20.98</v>
      </c>
      <c r="E98" s="9">
        <f>IF(OR(wednesday!B98 = "light",wednesday!B98 = "excused", wednesday!B98 = "sch chg", wednesday!B98 = "annual", wednesday!B98 = "sick", wednesday!C98 &gt;= 10 - reference!$C$5),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reference!$C$5), 0, IF(wednesday!B98 = "no call", 12, IF(wednesday!C98 = 0, 0, MAX(12 - wednesday!C98, 0))))</f>
        <v/>
      </c>
    </row>
    <row r="99" spans="1:11">
      <c r="A99" s="6" t="s"/>
      <c r="B99" s="8" t="n"/>
      <c r="C99" s="8" t="n"/>
      <c r="D99" s="8" t="n"/>
      <c r="E99" s="9">
        <f>IF(OR(wednesday!B99 = "light",wednesday!B99 = "excused", wednesday!B99 = "sch chg", wednesday!B99 = "annual", wednesday!B99 = "sick", wednesday!C99 &gt;= 10 - reference!$C$5),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reference!$C$5), 0, IF(wednesday!B99 = "no call", 12, IF(wednesday!C99 = 0, 0, MAX(12 - wednesday!C99, 0))))</f>
        <v/>
      </c>
    </row>
    <row r="100" spans="1:11">
      <c r="A100" s="6" t="s"/>
      <c r="B100" s="8" t="n"/>
      <c r="C100" s="8" t="n"/>
      <c r="D100" s="8" t="n"/>
      <c r="E100" s="9">
        <f>IF(OR(wednesday!B100 = "light",wednesday!B100 = "excused", wednesday!B100 = "sch chg", wednesday!B100 = "annual", wednesday!B100 = "sick", wednesday!C100 &gt;= 10 - reference!$C$5),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reference!$C$5), 0, IF(wednesday!B100 = "no call", 12, IF(wednesday!C100 = 0, 0, MAX(12 - wednesday!C100, 0))))</f>
        <v/>
      </c>
    </row>
    <row r="101" spans="1:11">
      <c r="A101" s="6" t="s"/>
      <c r="B101" s="8" t="n"/>
      <c r="C101" s="8" t="n"/>
      <c r="D101" s="8" t="n"/>
      <c r="E101" s="9">
        <f>IF(OR(wednesday!B101 = "light",wednesday!B101 = "excused", wednesday!B101 = "sch chg", wednesday!B101 = "annual", wednesday!B101 = "sick", wednesday!C101 &gt;= 10 - reference!$C$5),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reference!$C$5),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9">
        <f>IF(OR(wednesday!B102 = "light",wednesday!B102 = "excused", wednesday!B102 = "sch chg", wednesday!B102 = "annual", wednesday!B102 = "sick", wednesday!C102 &gt;= 10 - reference!$C$5),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reference!$C$5),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9">
        <f>IF(OR(wednesday!B103 = "light",wednesday!B103 = "excused", wednesday!B103 = "sch chg", wednesday!B103 = "annual", wednesday!B103 = "sick", wednesday!C103 &gt;= 10 - reference!$C$5),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reference!$C$5),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9">
        <f>IF(OR(wednesday!B104 = "light",wednesday!B104 = "excused", wednesday!B104 = "sch chg", wednesday!B104 = "annual", wednesday!B104 = "sick", wednesday!C104 &gt;= 10 - reference!$C$5),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reference!$C$5),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9">
        <f>IF(OR(wednesday!B105 = "light",wednesday!B105 = "excused", wednesday!B105 = "sch chg", wednesday!B105 = "annual", wednesday!B105 = "sick", wednesday!C105 &gt;= 10 - reference!$C$5),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reference!$C$5),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9">
        <f>IF(OR(wednesday!B106 = "light",wednesday!B106 = "excused", wednesday!B106 = "sch chg", wednesday!B106 = "annual", wednesday!B106 = "sick", wednesday!C106 &gt;= 10 - reference!$C$5),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reference!$C$5), 0, IF(wednesday!B106 = "no call", 12, IF(wednesday!C106 = 0, 0, MAX(12 - wednesday!C106, 0))))</f>
        <v/>
      </c>
    </row>
    <row r="108" spans="1:11">
      <c r="D108" s="5" t="s">
        <v>96</v>
      </c>
      <c r="E108" s="9">
        <f>SUM(wednesday!E82:wednesday!E106)</f>
        <v/>
      </c>
      <c r="F108" s="9">
        <f>SUM(wednesday!F82:wednesday!F106)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7" t="s"/>
      <c r="C113" s="8" t="n">
        <v>11.22</v>
      </c>
      <c r="D113" s="8" t="n">
        <v>19.88</v>
      </c>
      <c r="E113" s="9">
        <f>IF(OR(wednesday!B113 = "light",wednesday!B113 = "excused", wednesday!B113 = "sch chg", wednesday!B113 = "annual", wednesday!B113 = "sick", wednesday!C113 &gt;= 10 - reference!$C$5),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11.5 - reference!$C$5), 0, IF(wednesday!B113 = "no call", 11.5, IF(wednesday!C113 = 0, 0, MAX(11.5 - wednesday!C113, 0))))</f>
        <v/>
      </c>
    </row>
    <row r="114" spans="1:11">
      <c r="A114" s="6" t="s">
        <v>100</v>
      </c>
      <c r="B114" s="7" t="s"/>
      <c r="C114" s="8" t="n">
        <v>8.58</v>
      </c>
      <c r="D114" s="8" t="n">
        <v>0</v>
      </c>
      <c r="E114" s="9">
        <f>IF(OR(wednesday!B114 = "light",wednesday!B114 = "excused", wednesday!B114 = "sch chg", wednesday!B114 = "annual", wednesday!B114 = "sick", wednesday!C114 &gt;= 10 - reference!$C$5),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11.5 - reference!$C$5), 0, IF(wednesday!B114 = "no call", 11.5, IF(wednesday!C114 = 0, 0, MAX(11.5 - wednesday!C114, 0))))</f>
        <v/>
      </c>
    </row>
    <row r="115" spans="1:11">
      <c r="A115" s="6" t="s">
        <v>101</v>
      </c>
      <c r="B115" s="7" t="s"/>
      <c r="C115" s="8" t="n">
        <v>11.59</v>
      </c>
      <c r="D115" s="8" t="n">
        <v>0</v>
      </c>
      <c r="E115" s="9">
        <f>IF(OR(wednesday!B115 = "light",wednesday!B115 = "excused", wednesday!B115 = "sch chg", wednesday!B115 = "annual", wednesday!B115 = "sick", wednesday!C115 &gt;= 10 - reference!$C$5),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11.5 - reference!$C$5), 0, IF(wednesday!B115 = "no call", 11.5, IF(wednesday!C115 = 0, 0, MAX(11.5 - wednesday!C115,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IF(OR(wednesday!B116 = "light",wednesday!B116 = "excused", wednesday!B116 = "sch chg", wednesday!B116 = "annual", wednesday!B116 = "sick", wednesday!C116 &gt;= 10 - reference!$C$5),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11.5 - reference!$C$5), 0, IF(wednesday!B116 = "no call", 11.5, IF(wednesday!C116 = 0, 0, MAX(11.5 - wednesday!C116, 0))))</f>
        <v/>
      </c>
    </row>
    <row r="117" spans="1:11">
      <c r="A117" s="6" t="s">
        <v>103</v>
      </c>
      <c r="B117" s="7" t="s"/>
      <c r="C117" s="8" t="n">
        <v>11.78</v>
      </c>
      <c r="D117" s="8" t="n">
        <v>0</v>
      </c>
      <c r="E117" s="9">
        <f>IF(OR(wednesday!B117 = "light",wednesday!B117 = "excused", wednesday!B117 = "sch chg", wednesday!B117 = "annual", wednesday!B117 = "sick", wednesday!C117 &gt;= 10 - reference!$C$5),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11.5 - reference!$C$5), 0, IF(wednesday!B117 = "no call", 11.5, IF(wednesday!C117 = 0, 0, MAX(11.5 - wednesday!C117,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IF(OR(wednesday!B118 = "light",wednesday!B118 = "excused", wednesday!B118 = "sch chg", wednesday!B118 = "annual", wednesday!B118 = "sick", wednesday!C118 &gt;= 10 - reference!$C$5),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11.5 - reference!$C$5), 0, IF(wednesday!B118 = "no call", 11.5, IF(wednesday!C118 = 0, 0, MAX(11.5 - wednesday!C118, 0))))</f>
        <v/>
      </c>
    </row>
    <row r="119" spans="1:11">
      <c r="A119" s="6" t="s">
        <v>105</v>
      </c>
      <c r="B119" s="8" t="n"/>
      <c r="C119" s="8" t="n"/>
      <c r="D119" s="8" t="n"/>
      <c r="E119" s="9">
        <f>IF(OR(wednesday!B119 = "light",wednesday!B119 = "excused", wednesday!B119 = "sch chg", wednesday!B119 = "annual", wednesday!B119 = "sick", wednesday!C119 &gt;= 10 - reference!$C$5),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reference!$C$5), 0, IF(wednesday!B119 = "no call", 11.5, IF(wednesday!C119 = 0, 0, MAX(11.5 - wednesday!C119, 0))))</f>
        <v/>
      </c>
    </row>
    <row r="120" spans="1:11">
      <c r="A120" s="6" t="s">
        <v>106</v>
      </c>
      <c r="B120" s="8" t="n"/>
      <c r="C120" s="8" t="n"/>
      <c r="D120" s="8" t="n"/>
      <c r="E120" s="9">
        <f>IF(OR(wednesday!B120 = "light",wednesday!B120 = "excused", wednesday!B120 = "sch chg", wednesday!B120 = "annual", wednesday!B120 = "sick", wednesday!C120 &gt;= 10 - reference!$C$5),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reference!$C$5), 0, IF(wednesday!B120 = "no call", 11.5, IF(wednesday!C120 = 0, 0, MAX(11.5 - wednesday!C120, 0))))</f>
        <v/>
      </c>
    </row>
    <row r="121" spans="1:11">
      <c r="A121" s="6" t="s"/>
      <c r="B121" s="8" t="n"/>
      <c r="C121" s="8" t="n"/>
      <c r="D121" s="8" t="n"/>
      <c r="E121" s="9">
        <f>IF(OR(wednesday!B121 = "light",wednesday!B121 = "excused", wednesday!B121 = "sch chg", wednesday!B121 = "annual", wednesday!B121 = "sick", wednesday!C121 &gt;= 10 - reference!$C$5),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reference!$C$5),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9">
        <f>IF(OR(wednesday!B122 = "light",wednesday!B122 = "excused", wednesday!B122 = "sch chg", wednesday!B122 = "annual", wednesday!B122 = "sick", wednesday!C122 &gt;= 10 - reference!$C$5),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reference!$C$5),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9">
        <f>IF(OR(wednesday!B123 = "light",wednesday!B123 = "excused", wednesday!B123 = "sch chg", wednesday!B123 = "annual", wednesday!B123 = "sick", wednesday!C123 &gt;= 10 - reference!$C$5),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reference!$C$5),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9">
        <f>IF(OR(wednesday!B124 = "light",wednesday!B124 = "excused", wednesday!B124 = "sch chg", wednesday!B124 = "annual", wednesday!B124 = "sick", wednesday!C124 &gt;= 10 - reference!$C$5),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reference!$C$5),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9">
        <f>IF(OR(wednesday!B125 = "light",wednesday!B125 = "excused", wednesday!B125 = "sch chg", wednesday!B125 = "annual", wednesday!B125 = "sick", wednesday!C125 &gt;= 10 - reference!$C$5),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reference!$C$5),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9">
        <f>IF(OR(wednesday!B126 = "light",wednesday!B126 = "excused", wednesday!B126 = "sch chg", wednesday!B126 = "annual", wednesday!B126 = "sick", wednesday!C126 &gt;= 10 - reference!$C$5),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reference!$C$5),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9">
        <f>IF(OR(wednesday!B127 = "light",wednesday!B127 = "excused", wednesday!B127 = "sch chg", wednesday!B127 = "annual", wednesday!B127 = "sick", wednesday!C127 &gt;= 10 - reference!$C$5),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reference!$C$5),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9">
        <f>IF(OR(wednesday!B128 = "light",wednesday!B128 = "excused", wednesday!B128 = "sch chg", wednesday!B128 = "annual", wednesday!B128 = "sick", wednesday!C128 &gt;= 10 - reference!$C$5),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reference!$C$5),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9">
        <f>IF(OR(wednesday!B129 = "light",wednesday!B129 = "excused", wednesday!B129 = "sch chg", wednesday!B129 = "annual", wednesday!B129 = "sick", wednesday!C129 &gt;= 10 - reference!$C$5),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reference!$C$5),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9">
        <f>IF(OR(wednesday!B130 = "light",wednesday!B130 = "excused", wednesday!B130 = "sch chg", wednesday!B130 = "annual", wednesday!B130 = "sick", wednesday!C130 &gt;= 10 - reference!$C$5),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reference!$C$5),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9">
        <f>IF(OR(wednesday!B131 = "light",wednesday!B131 = "excused", wednesday!B131 = "sch chg", wednesday!B131 = "annual", wednesday!B131 = "sick", wednesday!C131 &gt;= 10 - reference!$C$5),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reference!$C$5),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9">
        <f>IF(OR(wednesday!B132 = "light",wednesday!B132 = "excused", wednesday!B132 = "sch chg", wednesday!B132 = "annual", wednesday!B132 = "sick", wednesday!C132 &gt;= 10 - reference!$C$5),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reference!$C$5),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9">
        <f>IF(OR(wednesday!B133 = "light",wednesday!B133 = "excused", wednesday!B133 = "sch chg", wednesday!B133 = "annual", wednesday!B133 = "sick", wednesday!C133 &gt;= 10 - reference!$C$5),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reference!$C$5),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9">
        <f>IF(OR(wednesday!B134 = "light",wednesday!B134 = "excused", wednesday!B134 = "sch chg", wednesday!B134 = "annual", wednesday!B134 = "sick", wednesday!C134 &gt;= 10 - reference!$C$5),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reference!$C$5),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9">
        <f>IF(OR(wednesday!B135 = "light",wednesday!B135 = "excused", wednesday!B135 = "sch chg", wednesday!B135 = "annual", wednesday!B135 = "sick", wednesday!C135 &gt;= 10 - reference!$C$5),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reference!$C$5),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9">
        <f>IF(OR(wednesday!B136 = "light",wednesday!B136 = "excused", wednesday!B136 = "sch chg", wednesday!B136 = "annual", wednesday!B136 = "sick", wednesday!C136 &gt;= 10 - reference!$C$5),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reference!$C$5),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9">
        <f>IF(OR(wednesday!B137 = "light",wednesday!B137 = "excused", wednesday!B137 = "sch chg", wednesday!B137 = "annual", wednesday!B137 = "sick", wednesday!C137 &gt;= 10 - reference!$C$5),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reference!$C$5), 0, IF(wednesday!B137 = "no call", 12, IF(wednesday!C137 = 0, 0, MAX(12 - wednesday!C137, 0))))</f>
        <v/>
      </c>
    </row>
    <row r="139" spans="1:11">
      <c r="D139" s="5" t="s">
        <v>107</v>
      </c>
      <c r="E139" s="9">
        <f>SUM(wednesday!E113:wednesday!E137)</f>
        <v/>
      </c>
      <c r="F139" s="9">
        <f>SUM(wednesday!F113:wednesday!F137)</f>
        <v/>
      </c>
    </row>
    <row r="141" spans="1:11">
      <c r="D141" s="5" t="s">
        <v>108</v>
      </c>
      <c r="E141" s="9">
        <f>SUM(wednesday!E108 + wednesday!E139)</f>
        <v/>
      </c>
      <c r="F141" s="9">
        <f>SUM(wednesday!F108 + wednesday!F139)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10.98</v>
      </c>
      <c r="D8" s="8" t="n">
        <v>19.99</v>
      </c>
      <c r="E8" s="8" t="s"/>
      <c r="F8" s="8" t="s"/>
      <c r="G8" s="10" t="s"/>
      <c r="H8" s="8">
        <f>SUM(thursday!F8 - thursday!E8)</f>
        <v/>
      </c>
      <c r="I8" s="9">
        <f>IF(thursday!B8 ="ns day", thursday!C8,IF(thursday!C8 &lt;= 8+ reference!$C$3, 0, MAX(thursday!C8 - 8, 0)))</f>
        <v/>
      </c>
      <c r="J8" s="9">
        <f>SUM(thursday!F8 - thursday!E8)</f>
        <v/>
      </c>
      <c r="K8" s="9">
        <f>IF(thursday!B8="ns day",thursday!C8, IF(thursday!C8 &lt;= 8 + reference!$C$4, 0, MIN(MAX(thursday!C8 - 8, 0),IF(thursday!J8 &lt;= reference!$C$4,0, thursday!J8))))</f>
        <v/>
      </c>
    </row>
    <row r="9" spans="1:11">
      <c r="A9" s="6" t="s">
        <v>21</v>
      </c>
      <c r="B9" s="7" t="s"/>
      <c r="C9" s="8" t="n">
        <v>9.43</v>
      </c>
      <c r="D9" s="8" t="n">
        <v>18.71</v>
      </c>
      <c r="E9" s="8" t="s"/>
      <c r="F9" s="8" t="s"/>
      <c r="G9" s="10" t="s"/>
      <c r="H9" s="8">
        <f>SUM(thursday!F9 - thursday!E9)</f>
        <v/>
      </c>
      <c r="I9" s="9">
        <f>IF(thursday!B9 ="ns day", thursday!C9,IF(thursday!C9 &lt;= 8+ reference!$C$3, 0, MAX(thursday!C9 - 8, 0)))</f>
        <v/>
      </c>
      <c r="J9" s="9">
        <f>SUM(thursday!F9 - thursday!E9)</f>
        <v/>
      </c>
      <c r="K9" s="9">
        <f>IF(thursday!B9="ns day",thursday!C9, IF(thursday!C9 &lt;= 8 + reference!$C$4, 0, MIN(MAX(thursday!C9 - 8, 0),IF(thursday!J9 &lt;= reference!$C$4,0, thursday!J9))))</f>
        <v/>
      </c>
    </row>
    <row r="10" spans="1:11">
      <c r="A10" s="6" t="s">
        <v>22</v>
      </c>
      <c r="B10" s="7" t="s"/>
      <c r="C10" s="8" t="n">
        <v>9.99</v>
      </c>
      <c r="D10" s="8" t="n">
        <v>0</v>
      </c>
      <c r="E10" s="8" t="n">
        <v>16.15</v>
      </c>
      <c r="F10" s="8" t="n">
        <v>18.5</v>
      </c>
      <c r="G10" s="10" t="n">
        <v>930</v>
      </c>
      <c r="H10" s="8">
        <f>SUM(thursday!F10 - thursday!E10)</f>
        <v/>
      </c>
      <c r="I10" s="9">
        <f>IF(thursday!B10 ="ns day", thursday!C10,IF(thursday!C10 &lt;= 8+ reference!$C$3, 0, MAX(thursday!C10 - 8, 0)))</f>
        <v/>
      </c>
      <c r="J10" s="9">
        <f>SUM(thursday!F10 - thursday!E10)</f>
        <v/>
      </c>
      <c r="K10" s="9">
        <f>IF(thursday!B10="ns day",thursday!C10, IF(thursday!C10 &lt;= 8 + reference!$C$4, 0, MIN(MAX(thursday!C10 - 8, 0),IF(thursday!J10 &lt;= reference!$C$4,0, thursday!J10))))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10" t="n"/>
      <c r="H11" s="8">
        <f>SUM(thursday!F11 - thursday!E11)</f>
        <v/>
      </c>
      <c r="I11" s="9">
        <f>IF(thursday!B11 ="ns day", thursday!C11,IF(thursday!C11 &lt;= 8 + reference!$C$3, 0, MAX(thursday!C11 - 8, 0)))</f>
        <v/>
      </c>
      <c r="J11" s="9">
        <f>SUM(thursday!F11 - thursday!E11)</f>
        <v/>
      </c>
      <c r="K11" s="9">
        <f>IF(thursday!B11="ns day",thursday!C11, IF(thursday!C11 &lt;= 8 + reference!$C$4, 0, MIN(MAX(thursday!C11 - 8, 0),IF(thursday!J11 &lt;= reference!$C$4,0, thursday!J11))))</f>
        <v/>
      </c>
    </row>
    <row r="12" spans="1:11">
      <c r="A12" s="6" t="s">
        <v>24</v>
      </c>
      <c r="B12" s="7" t="s"/>
      <c r="C12" s="8" t="n">
        <v>11.62</v>
      </c>
      <c r="D12" s="8" t="n">
        <v>0</v>
      </c>
      <c r="E12" s="8" t="n">
        <v>16.45</v>
      </c>
      <c r="F12" s="8" t="n">
        <v>20.12</v>
      </c>
      <c r="G12" s="10" t="n">
        <v>1045</v>
      </c>
      <c r="H12" s="8">
        <f>SUM(thursday!F12 - thursday!E12)</f>
        <v/>
      </c>
      <c r="I12" s="9">
        <f>IF(thursday!B12 ="ns day", thursday!C12,IF(thursday!C12 &lt;= 8+ reference!$C$3, 0, MAX(thursday!C12 - 8, 0)))</f>
        <v/>
      </c>
      <c r="J12" s="9">
        <f>SUM(thursday!F12 - thursday!E12)</f>
        <v/>
      </c>
      <c r="K12" s="9">
        <f>IF(thursday!B12="ns day",thursday!C12, IF(thursday!C12 &lt;= 8 + reference!$C$4, 0, MIN(MAX(thursday!C12 - 8, 0),IF(thursday!J12 &lt;= reference!$C$4,0, thursday!J12))))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SUM(thursday!F13 - thursday!E13)</f>
        <v/>
      </c>
      <c r="I13" s="9">
        <f>IF(thursday!B13 ="ns day", thursday!C13,IF(thursday!C13 &lt;= 8 + reference!$C$3, 0, MAX(thursday!C13 - 8, 0)))</f>
        <v/>
      </c>
      <c r="J13" s="9">
        <f>SUM(thursday!F13 - thursday!E13)</f>
        <v/>
      </c>
      <c r="K13" s="9">
        <f>IF(thursday!B13="ns day",thursday!C13, IF(thursday!C13 &lt;= 8 + reference!$C$4, 0, MIN(MAX(thursday!C13 - 8, 0),IF(thursday!J13 &lt;= reference!$C$4,0, thursday!J13))))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10" t="n"/>
      <c r="H14" s="8">
        <f>SUM(thursday!F14 - thursday!E14)</f>
        <v/>
      </c>
      <c r="I14" s="9">
        <f>IF(thursday!B14 ="ns day", thursday!C14,IF(thursday!C14 &lt;= 8 + reference!$C$3, 0, MAX(thursday!C14 - 8, 0)))</f>
        <v/>
      </c>
      <c r="J14" s="9">
        <f>SUM(thursday!F14 - thursday!E14)</f>
        <v/>
      </c>
      <c r="K14" s="9">
        <f>IF(thursday!B14="ns day",thursday!C14, IF(thursday!C14 &lt;= 8 + reference!$C$4, 0, MIN(MAX(thursday!C14 - 8, 0),IF(thursday!J14 &lt;= reference!$C$4,0, thursday!J14))))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10" t="n"/>
      <c r="H15" s="8">
        <f>SUM(thursday!F15 - thursday!E15)</f>
        <v/>
      </c>
      <c r="I15" s="9">
        <f>IF(thursday!B15 ="ns day", thursday!C15,IF(thursday!C15 &lt;= 8 + reference!$C$3, 0, MAX(thursday!C15 - 8, 0)))</f>
        <v/>
      </c>
      <c r="J15" s="9">
        <f>SUM(thursday!F15 - thursday!E15)</f>
        <v/>
      </c>
      <c r="K15" s="9">
        <f>IF(thursday!B15="ns day",thursday!C15, IF(thursday!C15 &lt;= 8 + reference!$C$4, 0, MIN(MAX(thursday!C15 - 8, 0),IF(thursday!J15 &lt;= reference!$C$4,0, thursday!J15))))</f>
        <v/>
      </c>
    </row>
    <row r="16" spans="1:11">
      <c r="A16" s="6" t="s">
        <v>28</v>
      </c>
      <c r="B16" s="7" t="s"/>
      <c r="C16" s="8" t="n">
        <v>11.2</v>
      </c>
      <c r="D16" s="8" t="n">
        <v>20.04</v>
      </c>
      <c r="E16" s="8" t="n">
        <v>8.5</v>
      </c>
      <c r="F16" s="8" t="n">
        <v>9.960000000000001</v>
      </c>
      <c r="G16" s="10" t="n">
        <v>1045</v>
      </c>
      <c r="H16" s="8">
        <f>SUM(thursday!F16 - thursday!E16)</f>
        <v/>
      </c>
      <c r="I16" s="9">
        <f>IF(thursday!B16 ="ns day", thursday!C16,IF(thursday!C16 &lt;= 8+ reference!$C$3, 0, MAX(thursday!C16 - 8, 0)))</f>
        <v/>
      </c>
      <c r="J16" s="9">
        <f>SUM(thursday!F16 - thursday!E16)</f>
        <v/>
      </c>
      <c r="K16" s="9">
        <f>IF(thursday!B16="ns day",thursday!C16, IF(thursday!C16 &lt;= 8 + reference!$C$4, 0, MIN(MAX(thursday!C16 - 8, 0),IF(thursday!J16 &lt;= reference!$C$4,0,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10" t="n"/>
      <c r="H17" s="8">
        <f>SUM(thursday!F17 - thursday!E17)</f>
        <v/>
      </c>
      <c r="I17" s="9">
        <f>IF(thursday!B17 ="ns day", thursday!C17,IF(thursday!C17 &lt;= 8 + reference!$C$3, 0, MAX(thursday!C17 - 8, 0)))</f>
        <v/>
      </c>
      <c r="J17" s="9">
        <f>SUM(thursday!F17 - thursday!E17)</f>
        <v/>
      </c>
      <c r="K17" s="9">
        <f>IF(thursday!B17="ns day",thursday!C17, IF(thursday!C17 &lt;= 8 + reference!$C$4, 0, MIN(MAX(thursday!C17 - 8, 0),IF(thursday!J17 &lt;= reference!$C$4,0, thursday!J17))))</f>
        <v/>
      </c>
    </row>
    <row r="18" spans="1:11">
      <c r="A18" s="6" t="s">
        <v>30</v>
      </c>
      <c r="B18" s="7" t="s"/>
      <c r="C18" s="8" t="n">
        <v>11.13</v>
      </c>
      <c r="D18" s="8" t="n">
        <v>20.11</v>
      </c>
      <c r="E18" s="8" t="n">
        <v>14.5</v>
      </c>
      <c r="F18" s="8" t="n">
        <v>16</v>
      </c>
      <c r="G18" s="10" t="n">
        <v>903</v>
      </c>
      <c r="H18" s="8">
        <f>SUM(thursday!F18 - thursday!E18)</f>
        <v/>
      </c>
      <c r="I18" s="9">
        <f>IF(thursday!B18 ="ns day", thursday!C18,IF(thursday!C18 &lt;= 8+ reference!$C$3, 0, MAX(thursday!C18 - 8, 0)))</f>
        <v/>
      </c>
      <c r="J18" s="9">
        <f>SUM(thursday!F18 - thursday!E18)</f>
        <v/>
      </c>
      <c r="K18" s="9">
        <f>IF(thursday!B18="ns day",thursday!C18, IF(thursday!C18 &lt;= 8 + reference!$C$4, 0, MIN(MAX(thursday!C18 - 8, 0),IF(thursday!J18 &lt;= reference!$C$4,0, thursday!J18))))</f>
        <v/>
      </c>
    </row>
    <row r="19" spans="1:11">
      <c r="A19" s="6" t="s">
        <v>32</v>
      </c>
      <c r="B19" s="7" t="s"/>
      <c r="C19" s="8" t="n">
        <v>10</v>
      </c>
      <c r="D19" s="8" t="n">
        <v>18.95</v>
      </c>
      <c r="E19" s="8" t="n">
        <v>10.87</v>
      </c>
      <c r="F19" s="8" t="n">
        <v>13.23</v>
      </c>
      <c r="G19" s="10" t="n">
        <v>1044</v>
      </c>
      <c r="H19" s="8">
        <f>SUM(thursday!F19 - thursday!E19)</f>
        <v/>
      </c>
      <c r="I19" s="9">
        <f>IF(thursday!B19 ="ns day", thursday!C19,IF(thursday!C19 &lt;= 8+ reference!$C$3, 0, MAX(thursday!C19 - 8, 0)))</f>
        <v/>
      </c>
      <c r="J19" s="9">
        <f>SUM(thursday!F19 - thursday!E19)</f>
        <v/>
      </c>
      <c r="K19" s="9">
        <f>IF(thursday!B19="ns day",thursday!C19, IF(thursday!C19 &lt;= 8 + reference!$C$4, 0, MIN(MAX(thursday!C19 - 8, 0),IF(thursday!J19 &lt;= reference!$C$4,0, thursday!J19))))</f>
        <v/>
      </c>
    </row>
    <row r="20" spans="1:11">
      <c r="A20" s="6" t="s">
        <v>33</v>
      </c>
      <c r="B20" s="7" t="s"/>
      <c r="C20" s="8" t="n">
        <v>1</v>
      </c>
      <c r="D20" s="8" t="n">
        <v>0</v>
      </c>
      <c r="E20" s="8" t="n">
        <v>11</v>
      </c>
      <c r="F20" s="8" t="n">
        <v>12</v>
      </c>
      <c r="G20" s="10" t="n">
        <v>0</v>
      </c>
      <c r="H20" s="8">
        <f>SUM(thursday!F20 - thursday!E20)</f>
        <v/>
      </c>
      <c r="I20" s="9">
        <f>IF(thursday!B20 ="ns day", thursday!C20,IF(thursday!C20 &lt;= 8+ reference!$C$3, 0, MAX(thursday!C20 - 8, 0)))</f>
        <v/>
      </c>
      <c r="J20" s="9">
        <f>SUM(thursday!F20 - thursday!E20)</f>
        <v/>
      </c>
      <c r="K20" s="9">
        <f>IF(thursday!B20="ns day",thursday!C20, IF(thursday!C20 &lt;= 8 + reference!$C$4, 0, MIN(MAX(thursday!C20 - 8, 0),IF(thursday!J20 &lt;= reference!$C$4,0, thursday!J20))))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SUM(thursday!F21 - thursday!E21)</f>
        <v/>
      </c>
      <c r="I21" s="9">
        <f>IF(thursday!B21 ="ns day", thursday!C21,IF(thursday!C21 &lt;= 8 + reference!$C$3, 0, MAX(thursday!C21 - 8, 0)))</f>
        <v/>
      </c>
      <c r="J21" s="9">
        <f>SUM(thursday!F21 - thursday!E21)</f>
        <v/>
      </c>
      <c r="K21" s="9">
        <f>IF(thursday!B21="ns day",thursday!C21, IF(thursday!C21 &lt;= 8 + reference!$C$4, 0, MIN(MAX(thursday!C21 - 8, 0),IF(thursday!J21 &lt;= reference!$C$4,0, thursday!J21))))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SUM(thursday!F22 - thursday!E22)</f>
        <v/>
      </c>
      <c r="I22" s="9">
        <f>IF(thursday!B22 ="ns day", thursday!C22,IF(thursday!C22 &lt;= 8 + reference!$C$3, 0, MAX(thursday!C22 - 8, 0)))</f>
        <v/>
      </c>
      <c r="J22" s="9">
        <f>SUM(thursday!F22 - thursday!E22)</f>
        <v/>
      </c>
      <c r="K22" s="9">
        <f>IF(thursday!B22="ns day",thursday!C22, IF(thursday!C22 &lt;= 8 + reference!$C$4, 0, MIN(MAX(thursday!C22 - 8, 0),IF(thursday!J22 &lt;= reference!$C$4,0, thursday!J22))))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SUM(thursday!F23 - thursday!E23)</f>
        <v/>
      </c>
      <c r="I23" s="9">
        <f>IF(thursday!B23 ="ns day", thursday!C23,IF(thursday!C23 &lt;= 8 + reference!$C$3, 0, MAX(thursday!C23 - 8, 0)))</f>
        <v/>
      </c>
      <c r="J23" s="9">
        <f>SUM(thursday!F23 - thursday!E23)</f>
        <v/>
      </c>
      <c r="K23" s="9">
        <f>IF(thursday!B23="ns day",thursday!C23, IF(thursday!C23 &lt;= 8 + reference!$C$4, 0, MIN(MAX(thursday!C23 - 8, 0),IF(thursday!J23 &lt;= reference!$C$4,0, thursday!J23))))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SUM(thursday!F24 - thursday!E24)</f>
        <v/>
      </c>
      <c r="I24" s="9">
        <f>IF(thursday!B24 ="ns day", thursday!C24,IF(thursday!C24 &lt;= 8 + reference!$C$3, 0, MAX(thursday!C24 - 8, 0)))</f>
        <v/>
      </c>
      <c r="J24" s="9">
        <f>SUM(thursday!F24 - thursday!E24)</f>
        <v/>
      </c>
      <c r="K24" s="9">
        <f>IF(thursday!B24="ns day",thursday!C24, IF(thursday!C24 &lt;= 8 + reference!$C$4, 0, MIN(MAX(thursday!C24 - 8, 0),IF(thursday!J24 &lt;= reference!$C$4,0, thursday!J24))))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SUM(thursday!F25 - thursday!E25)</f>
        <v/>
      </c>
      <c r="I25" s="9">
        <f>IF(thursday!B25 ="ns day", thursday!C25,IF(thursday!C25 &lt;= 8 + reference!$C$3, 0, MAX(thursday!C25 - 8, 0)))</f>
        <v/>
      </c>
      <c r="J25" s="9">
        <f>SUM(thursday!F25 - thursday!E25)</f>
        <v/>
      </c>
      <c r="K25" s="9">
        <f>IF(thursday!B25="ns day",thursday!C25, IF(thursday!C25 &lt;= 8 + reference!$C$4, 0, MIN(MAX(thursday!C25 - 8, 0),IF(thursday!J25 &lt;= reference!$C$4,0, thursday!J25))))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SUM(thursday!F26 - thursday!E26)</f>
        <v/>
      </c>
      <c r="I26" s="9">
        <f>IF(thursday!B26 ="ns day", thursday!C26,IF(thursday!C26 &lt;= 8 + reference!$C$3, 0, MAX(thursday!C26 - 8, 0)))</f>
        <v/>
      </c>
      <c r="J26" s="9">
        <f>SUM(thursday!F26 - thursday!E26)</f>
        <v/>
      </c>
      <c r="K26" s="9">
        <f>IF(thursday!B26="ns day",thursday!C26, IF(thursday!C26 &lt;= 8 + reference!$C$4, 0, MIN(MAX(thursday!C26 - 8, 0),IF(thursday!J26 &lt;= reference!$C$4,0, thursday!J26))))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SUM(thursday!F27 - thursday!E27)</f>
        <v/>
      </c>
      <c r="I27" s="9">
        <f>IF(thursday!B27 ="ns day", thursday!C27,IF(thursday!C27 &lt;= 8 + reference!$C$3, 0, MAX(thursday!C27 - 8, 0)))</f>
        <v/>
      </c>
      <c r="J27" s="9">
        <f>SUM(thursday!F27 - thursday!E27)</f>
        <v/>
      </c>
      <c r="K27" s="9">
        <f>IF(thursday!B27="ns day",thursday!C27, IF(thursday!C27 &lt;= 8 + reference!$C$4, 0, MIN(MAX(thursday!C27 - 8, 0),IF(thursday!J27 &lt;= reference!$C$4,0, thursday!J27))))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SUM(thursday!F28 - thursday!E28)</f>
        <v/>
      </c>
      <c r="I28" s="9">
        <f>IF(thursday!B28 ="ns day", thursday!C28,IF(thursday!C28 &lt;= 8 + reference!$C$3, 0, MAX(thursday!C28 - 8, 0)))</f>
        <v/>
      </c>
      <c r="J28" s="9">
        <f>SUM(thursday!F28 - thursday!E28)</f>
        <v/>
      </c>
      <c r="K28" s="9">
        <f>IF(thursday!B28="ns day",thursday!C28, IF(thursday!C28 &lt;= 8 + reference!$C$4, 0, MIN(MAX(thursday!C28 - 8, 0),IF(thursday!J28 &lt;= reference!$C$4,0, thursday!J28))))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SUM(thursday!F29 - thursday!E29)</f>
        <v/>
      </c>
      <c r="I29" s="9">
        <f>IF(thursday!B29 ="ns day", thursday!C29,IF(thursday!C29 &lt;= 8 + reference!$C$3, 0, MAX(thursday!C29 - 8, 0)))</f>
        <v/>
      </c>
      <c r="J29" s="9">
        <f>SUM(thursday!F29 - thursday!E29)</f>
        <v/>
      </c>
      <c r="K29" s="9">
        <f>IF(thursday!B29="ns day",thursday!C29, IF(thursday!C29 &lt;= 8 + reference!$C$4, 0, MIN(MAX(thursday!C29 - 8, 0),IF(thursday!J29 &lt;= reference!$C$4,0,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SUM(thursday!F30 - thursday!E30)</f>
        <v/>
      </c>
      <c r="I30" s="9">
        <f>IF(thursday!B30 ="ns day", thursday!C30,IF(thursday!C30 &lt;= 8 + reference!$C$3, 0, MAX(thursday!C30 - 8, 0)))</f>
        <v/>
      </c>
      <c r="J30" s="9">
        <f>SUM(thursday!F30 - thursday!E30)</f>
        <v/>
      </c>
      <c r="K30" s="9">
        <f>IF(thursday!B30="ns day",thursday!C30, IF(thursday!C30 &lt;= 8 + reference!$C$4, 0, MIN(MAX(thursday!C30 - 8, 0),IF(thursday!J30 &lt;= reference!$C$4,0,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SUM(thursday!F31 - thursday!E31)</f>
        <v/>
      </c>
      <c r="I31" s="9">
        <f>IF(thursday!B31 ="ns day", thursday!C31,IF(thursday!C31 &lt;= 8 + reference!$C$3, 0, MAX(thursday!C31 - 8, 0)))</f>
        <v/>
      </c>
      <c r="J31" s="9">
        <f>SUM(thursday!F31 - thursday!E31)</f>
        <v/>
      </c>
      <c r="K31" s="9">
        <f>IF(thursday!B31="ns day",thursday!C31, IF(thursday!C31 &lt;= 8 + reference!$C$4, 0, MIN(MAX(thursday!C31 - 8, 0),IF(thursday!J31 &lt;= reference!$C$4,0,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SUM(thursday!F32 - thursday!E32)</f>
        <v/>
      </c>
      <c r="I32" s="9">
        <f>IF(thursday!B32 ="ns day", thursday!C32,IF(thursday!C32 &lt;= 8 + reference!$C$3, 0, MAX(thursday!C32 - 8, 0)))</f>
        <v/>
      </c>
      <c r="J32" s="9">
        <f>SUM(thursday!F32 - thursday!E32)</f>
        <v/>
      </c>
      <c r="K32" s="9">
        <f>IF(thursday!B32="ns day",thursday!C32, IF(thursday!C32 &lt;= 8 + reference!$C$4, 0, MIN(MAX(thursday!C32 - 8, 0),IF(thursday!J32 &lt;= reference!$C$4,0, thursday!J32))))</f>
        <v/>
      </c>
    </row>
    <row r="34" spans="1:11">
      <c r="H34" s="5" t="s">
        <v>34</v>
      </c>
      <c r="I34" s="9">
        <f>SUM(thursday!I8:thursday!I32)</f>
        <v/>
      </c>
    </row>
    <row r="36" spans="1:11">
      <c r="J36" s="5" t="s">
        <v>35</v>
      </c>
      <c r="K36" s="9">
        <f>SUM(thursday!K8:thursday!K32)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</v>
      </c>
      <c r="D40" s="8" t="n">
        <v>16.8</v>
      </c>
      <c r="E40" s="8" t="s"/>
      <c r="F40" s="8" t="s"/>
      <c r="G40" s="10" t="s"/>
      <c r="H40" s="8">
        <f>SUM(thursday!F40 - thursday!E40)</f>
        <v/>
      </c>
      <c r="I40" s="9">
        <f>IF(thursday!B40 ="ns day", thursday!C40, MAX(thursday!C40 - 8, 0))</f>
        <v/>
      </c>
      <c r="J40" s="9">
        <f>SUM(thursday!F40 - thursday!E40)</f>
        <v/>
      </c>
      <c r="K40" s="9">
        <f>IF(thursday!B40="ns day",thursday!C40, IF(thursday!C40 &lt;= 8 + reference!$C$4, 0, MIN(MAX(thursday!C40 - 8, 0),IF(thursday!J40 &lt;= reference!$C$4,0, thursday!J40))))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SUM(thursday!F41 - thursday!E41)</f>
        <v/>
      </c>
      <c r="I41" s="9">
        <f>IF(thursday!B41 ="ns day", thursday!C41, MAX(thursday!C41 - 8, 0))</f>
        <v/>
      </c>
      <c r="J41" s="9">
        <f>SUM(thursday!F41 - thursday!E41)</f>
        <v/>
      </c>
      <c r="K41" s="9">
        <f>IF(thursday!B41="ns day",thursday!C41, IF(thursday!C41 &lt;= 8 + reference!$C$4, 0, MIN(MAX(thursday!C41 - 8, 0),IF(thursday!J41 &lt;= reference!$C$4,0, thursday!J41))))</f>
        <v/>
      </c>
    </row>
    <row r="42" spans="1:11">
      <c r="A42" s="6" t="s">
        <v>39</v>
      </c>
      <c r="B42" s="8" t="n"/>
      <c r="C42" s="8" t="n"/>
      <c r="D42" s="8" t="n"/>
      <c r="E42" s="8" t="n"/>
      <c r="F42" s="8" t="n"/>
      <c r="G42" s="10" t="n"/>
      <c r="H42" s="8">
        <f>SUM(thursday!F42 - thursday!E42)</f>
        <v/>
      </c>
      <c r="I42" s="9">
        <f>IF(thursday!B42 ="ns day", thursday!C42, MAX(thursday!C42 - 8, 0))</f>
        <v/>
      </c>
      <c r="J42" s="9">
        <f>SUM(thursday!F42 - thursday!E42)</f>
        <v/>
      </c>
      <c r="K42" s="9">
        <f>IF(thursday!B42="ns day",thursday!C42, IF(thursday!C42 &lt;= 8 + reference!$C$4, 0, MIN(MAX(thursday!C42 - 8, 0),IF(thursday!J42 &lt;= reference!$C$4,0, thursday!J42))))</f>
        <v/>
      </c>
    </row>
    <row r="43" spans="1:11">
      <c r="A43" s="6" t="s">
        <v>40</v>
      </c>
      <c r="B43" s="7" t="s"/>
      <c r="C43" s="8" t="n">
        <v>10.03</v>
      </c>
      <c r="D43" s="8" t="n">
        <v>18.71</v>
      </c>
      <c r="E43" s="8" t="n">
        <v>17.25</v>
      </c>
      <c r="F43" s="8" t="n">
        <v>19.03</v>
      </c>
      <c r="G43" s="10" t="n">
        <v>930</v>
      </c>
      <c r="H43" s="8">
        <f>SUM(thursday!F43 - thursday!E43)</f>
        <v/>
      </c>
      <c r="I43" s="9">
        <f>IF(thursday!B43 ="ns day", thursday!C43, MAX(thursday!C43 - 8, 0))</f>
        <v/>
      </c>
      <c r="J43" s="9">
        <f>SUM(thursday!F43 - thursday!E43)</f>
        <v/>
      </c>
      <c r="K43" s="9">
        <f>IF(thursday!B43="ns day",thursday!C43, IF(thursday!C43 &lt;= 8 + reference!$C$4, 0, MIN(MAX(thursday!C43 - 8, 0),IF(thursday!J43 &lt;= reference!$C$4,0, thursday!J43))))</f>
        <v/>
      </c>
    </row>
    <row r="44" spans="1:11">
      <c r="A44" s="6" t="s">
        <v>41</v>
      </c>
      <c r="B44" s="8" t="n"/>
      <c r="C44" s="8" t="n"/>
      <c r="D44" s="8" t="n"/>
      <c r="E44" s="8" t="n"/>
      <c r="F44" s="8" t="n"/>
      <c r="G44" s="10" t="n"/>
      <c r="H44" s="8">
        <f>SUM(thursday!F44 - thursday!E44)</f>
        <v/>
      </c>
      <c r="I44" s="9">
        <f>IF(thursday!B44 ="ns day", thursday!C44, MAX(thursday!C44 - 8, 0))</f>
        <v/>
      </c>
      <c r="J44" s="9">
        <f>SUM(thursday!F44 - thursday!E44)</f>
        <v/>
      </c>
      <c r="K44" s="9">
        <f>IF(thursday!B44="ns day",thursday!C44, IF(thursday!C44 &lt;= 8 + reference!$C$4, 0, MIN(MAX(thursday!C44 - 8, 0),IF(thursday!J44 &lt;= reference!$C$4,0, thursday!J44))))</f>
        <v/>
      </c>
    </row>
    <row r="45" spans="1:11">
      <c r="A45" s="6" t="s">
        <v>42</v>
      </c>
      <c r="B45" s="7" t="s"/>
      <c r="C45" s="8" t="n">
        <v>8.779999999999999</v>
      </c>
      <c r="D45" s="8" t="n">
        <v>18</v>
      </c>
      <c r="E45" s="8" t="s"/>
      <c r="F45" s="8" t="s"/>
      <c r="G45" s="10" t="s"/>
      <c r="H45" s="8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reference!$C$4, 0, MIN(MAX(thursday!C45 - 8, 0),IF(thursday!J45 &lt;= reference!$C$4,0, thursday!J45))))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reference!$C$4, 0, MIN(MAX(thursday!C46 - 8, 0),IF(thursday!J46 &lt;= reference!$C$4,0, thursday!J46))))</f>
        <v/>
      </c>
    </row>
    <row r="47" spans="1:11">
      <c r="A47" s="6" t="s">
        <v>44</v>
      </c>
      <c r="B47" s="7" t="s"/>
      <c r="C47" s="8" t="n">
        <v>8.199999999999999</v>
      </c>
      <c r="D47" s="8" t="n">
        <v>17.13</v>
      </c>
      <c r="E47" s="8" t="s"/>
      <c r="F47" s="8" t="s"/>
      <c r="G47" s="10" t="s"/>
      <c r="H47" s="8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reference!$C$4, 0, MIN(MAX(thursday!C47 - 8, 0),IF(thursday!J47 &lt;= reference!$C$4,0, thursday!J47))))</f>
        <v/>
      </c>
    </row>
    <row r="48" spans="1:11">
      <c r="A48" s="6" t="s">
        <v>45</v>
      </c>
      <c r="B48" s="7" t="s"/>
      <c r="C48" s="8" t="n">
        <v>9</v>
      </c>
      <c r="D48" s="8" t="n">
        <v>17.89</v>
      </c>
      <c r="E48" s="8" t="s"/>
      <c r="F48" s="8" t="s"/>
      <c r="G48" s="10" t="s"/>
      <c r="H48" s="8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reference!$C$4, 0, MIN(MAX(thursday!C48 - 8, 0),IF(thursday!J48 &lt;= reference!$C$4,0, thursday!J48))))</f>
        <v/>
      </c>
    </row>
    <row r="49" spans="1:11">
      <c r="A49" s="6" t="s">
        <v>46</v>
      </c>
      <c r="B49" s="8" t="n"/>
      <c r="C49" s="8" t="n"/>
      <c r="D49" s="8" t="n"/>
      <c r="E49" s="8" t="n"/>
      <c r="F49" s="8" t="n"/>
      <c r="G49" s="10" t="n"/>
      <c r="H49" s="8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reference!$C$4, 0, MIN(MAX(thursday!C49 - 8, 0),IF(thursday!J49 &lt;= reference!$C$4,0, thursday!J49))))</f>
        <v/>
      </c>
    </row>
    <row r="50" spans="1:11">
      <c r="A50" s="6" t="s">
        <v>47</v>
      </c>
      <c r="B50" s="7" t="s"/>
      <c r="C50" s="8" t="n">
        <v>11</v>
      </c>
      <c r="D50" s="8" t="n">
        <v>19.26</v>
      </c>
      <c r="E50" s="7" t="s">
        <v>20</v>
      </c>
      <c r="F50" s="7" t="s">
        <v>20</v>
      </c>
      <c r="G50" s="7" t="s">
        <v>20</v>
      </c>
      <c r="H50" s="8">
        <f>SUM(thursday!H52:thursday!H51)</f>
        <v/>
      </c>
      <c r="I50" s="9">
        <f>IF(thursday!B50 ="ns day", thursday!C50, MAX(thursday!C50 - 8, 0))</f>
        <v/>
      </c>
      <c r="J50" s="9">
        <f>thursday!H50</f>
        <v/>
      </c>
      <c r="K50" s="9">
        <f>IF(thursday!B50="ns day",thursday!C50, IF(thursday!C50 &lt;= 8 + reference!$C$4, 0, MIN(MAX(thursday!C50 - 8, 0),IF(thursday!J50 &lt;= reference!$C$4,0, thursday!J50))))</f>
        <v/>
      </c>
    </row>
    <row r="51" spans="1:11">
      <c r="E51" s="8" t="n">
        <v>9.75</v>
      </c>
      <c r="F51" s="8" t="n">
        <v>9.960000000000001</v>
      </c>
      <c r="G51" s="10" t="n">
        <v>0</v>
      </c>
      <c r="H51" s="8">
        <f>SUM(thursday!F51 - thursday!E51)</f>
        <v/>
      </c>
    </row>
    <row r="52" spans="1:11">
      <c r="E52" s="8" t="n">
        <v>16.5</v>
      </c>
      <c r="F52" s="8" t="n">
        <v>19.26</v>
      </c>
      <c r="G52" s="10" t="n">
        <v>3797</v>
      </c>
      <c r="H52" s="8">
        <f>SUM(thursday!F52 - thursday!E52)</f>
        <v/>
      </c>
    </row>
    <row r="53" spans="1:11">
      <c r="A53" s="6" t="s">
        <v>48</v>
      </c>
      <c r="B53" s="8" t="n"/>
      <c r="C53" s="8" t="n"/>
      <c r="D53" s="8" t="n"/>
      <c r="E53" s="8" t="n"/>
      <c r="F53" s="8" t="n"/>
      <c r="G53" s="10" t="n"/>
      <c r="H53" s="8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reference!$C$4, 0, MIN(MAX(thursday!C53 - 8, 0),IF(thursday!J53 &lt;= reference!$C$4,0, thursday!J53))))</f>
        <v/>
      </c>
    </row>
    <row r="54" spans="1:11">
      <c r="A54" s="6" t="s">
        <v>49</v>
      </c>
      <c r="B54" s="7" t="s"/>
      <c r="C54" s="8" t="n">
        <v>9.44</v>
      </c>
      <c r="D54" s="8" t="n">
        <v>18.09</v>
      </c>
      <c r="E54" s="8" t="s"/>
      <c r="F54" s="8" t="s"/>
      <c r="G54" s="10" t="s"/>
      <c r="H54" s="8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reference!$C$4, 0, MIN(MAX(thursday!C54 - 8, 0),IF(thursday!J54 &lt;= reference!$C$4,0, thursday!J54))))</f>
        <v/>
      </c>
    </row>
    <row r="55" spans="1:11">
      <c r="A55" s="6" t="s">
        <v>50</v>
      </c>
      <c r="B55" s="7" t="s"/>
      <c r="C55" s="8" t="n">
        <v>12.45</v>
      </c>
      <c r="D55" s="8" t="n">
        <v>20.93</v>
      </c>
      <c r="E55" s="8" t="s"/>
      <c r="F55" s="8" t="s"/>
      <c r="G55" s="10" t="s"/>
      <c r="H55" s="8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reference!$C$4, 0, MIN(MAX(thursday!C55 - 8, 0),IF(thursday!J55 &lt;= reference!$C$4,0, thursday!J55))))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10" t="n"/>
      <c r="H56" s="8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reference!$C$4, 0, MIN(MAX(thursday!C56 - 8, 0),IF(thursday!J56 &lt;= reference!$C$4,0, thursday!J56))))</f>
        <v/>
      </c>
    </row>
    <row r="57" spans="1:11">
      <c r="A57" s="6" t="s">
        <v>53</v>
      </c>
      <c r="B57" s="7" t="s"/>
      <c r="C57" s="8" t="n">
        <v>8</v>
      </c>
      <c r="D57" s="8" t="n">
        <v>16.76</v>
      </c>
      <c r="E57" s="8" t="s"/>
      <c r="F57" s="8" t="s"/>
      <c r="G57" s="10" t="s"/>
      <c r="H57" s="8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reference!$C$4, 0, MIN(MAX(thursday!C57 - 8, 0),IF(thursday!J57 &lt;= reference!$C$4,0, thursday!J57))))</f>
        <v/>
      </c>
    </row>
    <row r="58" spans="1:11">
      <c r="A58" s="6" t="s">
        <v>54</v>
      </c>
      <c r="B58" s="7" t="s"/>
      <c r="C58" s="8" t="n">
        <v>9.5</v>
      </c>
      <c r="D58" s="8" t="n">
        <v>18.42</v>
      </c>
      <c r="E58" s="8" t="n">
        <v>10.58</v>
      </c>
      <c r="F58" s="8" t="n">
        <v>12.48</v>
      </c>
      <c r="G58" s="10" t="n">
        <v>936</v>
      </c>
      <c r="H58" s="8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reference!$C$4, 0, MIN(MAX(thursday!C58 - 8, 0),IF(thursday!J58 &lt;= reference!$C$4,0, thursday!J58))))</f>
        <v/>
      </c>
    </row>
    <row r="59" spans="1:11">
      <c r="A59" s="6" t="s">
        <v>55</v>
      </c>
      <c r="B59" s="7" t="s"/>
      <c r="C59" s="8" t="n">
        <v>8</v>
      </c>
      <c r="D59" s="8" t="n">
        <v>17</v>
      </c>
      <c r="E59" s="8" t="s"/>
      <c r="F59" s="8" t="s"/>
      <c r="G59" s="10" t="s"/>
      <c r="H59" s="8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reference!$C$4, 0, MIN(MAX(thursday!C59 - 8, 0),IF(thursday!J59 &lt;= reference!$C$4,0, thursday!J59))))</f>
        <v/>
      </c>
    </row>
    <row r="60" spans="1:11">
      <c r="A60" s="6" t="s">
        <v>56</v>
      </c>
      <c r="B60" s="7" t="s"/>
      <c r="C60" s="8" t="n">
        <v>11.54</v>
      </c>
      <c r="D60" s="8" t="n">
        <v>20.52</v>
      </c>
      <c r="E60" s="8" t="n">
        <v>11</v>
      </c>
      <c r="F60" s="8" t="n">
        <v>14.75</v>
      </c>
      <c r="G60" s="10" t="n">
        <v>903</v>
      </c>
      <c r="H60" s="8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reference!$C$4, 0, MIN(MAX(thursday!C60 - 8, 0),IF(thursday!J60 &lt;= reference!$C$4,0, thursday!J60))))</f>
        <v/>
      </c>
    </row>
    <row r="61" spans="1:11">
      <c r="A61" s="6" t="s">
        <v>57</v>
      </c>
      <c r="B61" s="7" t="s"/>
      <c r="C61" s="8" t="n">
        <v>10.23</v>
      </c>
      <c r="D61" s="8" t="n">
        <v>19.18</v>
      </c>
      <c r="E61" s="8" t="s"/>
      <c r="F61" s="8" t="s"/>
      <c r="G61" s="10" t="s"/>
      <c r="H61" s="8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reference!$C$4, 0, MIN(MAX(thursday!C61 - 8, 0),IF(thursday!J61 &lt;= reference!$C$4,0, thursday!J61))))</f>
        <v/>
      </c>
    </row>
    <row r="62" spans="1:11">
      <c r="A62" s="6" t="s">
        <v>58</v>
      </c>
      <c r="B62" s="7" t="s"/>
      <c r="C62" s="8" t="n">
        <v>9.619999999999999</v>
      </c>
      <c r="D62" s="8" t="n">
        <v>18.86</v>
      </c>
      <c r="E62" s="8" t="s"/>
      <c r="F62" s="8" t="s"/>
      <c r="G62" s="10" t="s"/>
      <c r="H62" s="8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reference!$C$4, 0, MIN(MAX(thursday!C62 - 8, 0),IF(thursday!J62 &lt;= reference!$C$4,0, thursday!J62))))</f>
        <v/>
      </c>
    </row>
    <row r="63" spans="1:11">
      <c r="A63" s="6" t="s">
        <v>59</v>
      </c>
      <c r="B63" s="7" t="s"/>
      <c r="C63" s="8" t="n">
        <v>10.2</v>
      </c>
      <c r="D63" s="8" t="n">
        <v>20.03</v>
      </c>
      <c r="E63" s="8" t="n">
        <v>17</v>
      </c>
      <c r="F63" s="8" t="n">
        <v>20.03</v>
      </c>
      <c r="G63" s="10" t="n">
        <v>930</v>
      </c>
      <c r="H63" s="8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reference!$C$4, 0, MIN(MAX(thursday!C63 - 8, 0),IF(thursday!J63 &lt;= reference!$C$4,0, thursday!J63))))</f>
        <v/>
      </c>
    </row>
    <row r="64" spans="1:11">
      <c r="A64" s="6" t="s">
        <v>60</v>
      </c>
      <c r="B64" s="7" t="s"/>
      <c r="C64" s="8" t="n">
        <v>8</v>
      </c>
      <c r="D64" s="8" t="n">
        <v>16.92</v>
      </c>
      <c r="E64" s="8" t="s"/>
      <c r="F64" s="8" t="s"/>
      <c r="G64" s="10" t="s"/>
      <c r="H64" s="8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reference!$C$4, 0, MIN(MAX(thursday!C64 - 8, 0),IF(thursday!J64 &lt;= reference!$C$4,0, thursday!J64))))</f>
        <v/>
      </c>
    </row>
    <row r="65" spans="1:11">
      <c r="A65" s="6" t="s">
        <v>61</v>
      </c>
      <c r="B65" s="7" t="s"/>
      <c r="C65" s="8" t="n">
        <v>8.5</v>
      </c>
      <c r="D65" s="8" t="n">
        <v>16.94</v>
      </c>
      <c r="E65" s="8" t="s"/>
      <c r="F65" s="8" t="s"/>
      <c r="G65" s="10" t="s"/>
      <c r="H65" s="8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reference!$C$4, 0, MIN(MAX(thursday!C65 - 8, 0),IF(thursday!J65 &lt;= reference!$C$4,0, thursday!J65))))</f>
        <v/>
      </c>
    </row>
    <row r="66" spans="1:11">
      <c r="A66" s="6" t="s">
        <v>62</v>
      </c>
      <c r="B66" s="7" t="s"/>
      <c r="C66" s="8" t="n">
        <v>9.5</v>
      </c>
      <c r="D66" s="8" t="n">
        <v>18.46</v>
      </c>
      <c r="E66" s="8" t="n">
        <v>12.45</v>
      </c>
      <c r="F66" s="8" t="n">
        <v>13.25</v>
      </c>
      <c r="G66" s="10" t="n">
        <v>930</v>
      </c>
      <c r="H66" s="8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reference!$C$4, 0, MIN(MAX(thursday!C66 - 8, 0),IF(thursday!J66 &lt;= reference!$C$4,0, thursday!J66))))</f>
        <v/>
      </c>
    </row>
    <row r="67" spans="1:11">
      <c r="A67" s="6" t="s">
        <v>63</v>
      </c>
      <c r="B67" s="7" t="s"/>
      <c r="C67" s="8" t="n">
        <v>11.39</v>
      </c>
      <c r="D67" s="8" t="n">
        <v>20.36</v>
      </c>
      <c r="E67" s="8" t="n">
        <v>17</v>
      </c>
      <c r="F67" s="8" t="n">
        <v>20.36</v>
      </c>
      <c r="G67" s="10" t="n">
        <v>926</v>
      </c>
      <c r="H67" s="8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reference!$C$4, 0, MIN(MAX(thursday!C67 - 8, 0),IF(thursday!J67 &lt;= reference!$C$4,0, thursday!J67))))</f>
        <v/>
      </c>
    </row>
    <row r="68" spans="1:11">
      <c r="A68" s="6" t="s">
        <v>64</v>
      </c>
      <c r="B68" s="7" t="s"/>
      <c r="C68" s="8" t="n">
        <v>8</v>
      </c>
      <c r="D68" s="8" t="n">
        <v>16.58</v>
      </c>
      <c r="E68" s="8" t="s"/>
      <c r="F68" s="8" t="s"/>
      <c r="G68" s="10" t="s"/>
      <c r="H68" s="8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reference!$C$4, 0, MIN(MAX(thursday!C68 - 8, 0),IF(thursday!J68 &lt;= reference!$C$4,0, thursday!J68))))</f>
        <v/>
      </c>
    </row>
    <row r="69" spans="1:11">
      <c r="A69" s="6" t="s">
        <v>65</v>
      </c>
      <c r="B69" s="8" t="n"/>
      <c r="C69" s="8" t="n"/>
      <c r="D69" s="8" t="n"/>
      <c r="E69" s="8" t="n"/>
      <c r="F69" s="8" t="n"/>
      <c r="G69" s="10" t="n"/>
      <c r="H69" s="8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reference!$C$4, 0, MIN(MAX(thursday!C69 - 8, 0),IF(thursday!J69 &lt;= reference!$C$4,0, thursday!J69))))</f>
        <v/>
      </c>
    </row>
    <row r="70" spans="1:11">
      <c r="A70" s="6" t="s">
        <v>66</v>
      </c>
      <c r="B70" s="7" t="s"/>
      <c r="C70" s="8" t="n">
        <v>8.98</v>
      </c>
      <c r="D70" s="8" t="n">
        <v>18.42</v>
      </c>
      <c r="E70" s="8" t="s"/>
      <c r="F70" s="8" t="s"/>
      <c r="G70" s="10" t="s"/>
      <c r="H70" s="8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reference!$C$4, 0, MIN(MAX(thursday!C70 - 8, 0),IF(thursday!J70 &lt;= reference!$C$4,0, thursday!J70))))</f>
        <v/>
      </c>
    </row>
    <row r="71" spans="1:11">
      <c r="A71" s="6" t="s">
        <v>67</v>
      </c>
      <c r="B71" s="7" t="s"/>
      <c r="C71" s="8" t="n">
        <v>11.49</v>
      </c>
      <c r="D71" s="8" t="n">
        <v>20.57</v>
      </c>
      <c r="E71" s="8" t="n">
        <v>17.67</v>
      </c>
      <c r="F71" s="8" t="n">
        <v>20.57</v>
      </c>
      <c r="G71" s="10" t="n">
        <v>937</v>
      </c>
      <c r="H71" s="8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reference!$C$4, 0, MIN(MAX(thursday!C71 - 8, 0),IF(thursday!J71 &lt;= reference!$C$4,0, thursday!J71))))</f>
        <v/>
      </c>
    </row>
    <row r="72" spans="1:11">
      <c r="A72" s="6" t="s">
        <v>68</v>
      </c>
      <c r="B72" s="7" t="s"/>
      <c r="C72" s="8" t="n">
        <v>10.35</v>
      </c>
      <c r="D72" s="8" t="n">
        <v>19.16</v>
      </c>
      <c r="E72" s="8" t="n">
        <v>17</v>
      </c>
      <c r="F72" s="8" t="n">
        <v>19.16</v>
      </c>
      <c r="G72" s="10" t="n">
        <v>950</v>
      </c>
      <c r="H72" s="8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reference!$C$4, 0, MIN(MAX(thursday!C72 - 8, 0),IF(thursday!J72 &lt;= reference!$C$4,0, thursday!J72))))</f>
        <v/>
      </c>
    </row>
    <row r="73" spans="1:11">
      <c r="A73" s="6" t="s">
        <v>69</v>
      </c>
      <c r="B73" s="7" t="s"/>
      <c r="C73" s="8" t="n">
        <v>8</v>
      </c>
      <c r="D73" s="8" t="n">
        <v>16.95</v>
      </c>
      <c r="E73" s="8" t="n">
        <v>8.5</v>
      </c>
      <c r="F73" s="8" t="n">
        <v>9.859999999999999</v>
      </c>
      <c r="G73" s="10" t="n">
        <v>0</v>
      </c>
      <c r="H73" s="8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reference!$C$4, 0, MIN(MAX(thursday!C73 - 8, 0),IF(thursday!J73 &lt;= reference!$C$4,0, thursday!J73))))</f>
        <v/>
      </c>
    </row>
    <row r="74" spans="1:11">
      <c r="A74" s="6" t="s">
        <v>70</v>
      </c>
      <c r="B74" s="7" t="s"/>
      <c r="C74" s="8" t="n">
        <v>9.970000000000001</v>
      </c>
      <c r="D74" s="8" t="n">
        <v>18.96</v>
      </c>
      <c r="E74" s="8" t="s"/>
      <c r="F74" s="8" t="s"/>
      <c r="G74" s="10" t="s"/>
      <c r="H74" s="8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reference!$C$4, 0, MIN(MAX(thursday!C74 - 8, 0),IF(thursday!J74 &lt;= reference!$C$4,0, thursday!J74))))</f>
        <v/>
      </c>
    </row>
    <row r="75" spans="1:11">
      <c r="A75" s="6" t="s">
        <v>71</v>
      </c>
      <c r="B75" s="8" t="n"/>
      <c r="C75" s="8" t="n"/>
      <c r="D75" s="8" t="n"/>
      <c r="E75" s="8" t="n"/>
      <c r="F75" s="8" t="n"/>
      <c r="G75" s="10" t="n"/>
      <c r="H75" s="8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reference!$C$4, 0, MIN(MAX(thursday!C75 - 8, 0),IF(thursday!J75 &lt;= reference!$C$4,0, thursday!J75))))</f>
        <v/>
      </c>
    </row>
    <row r="77" spans="1:11">
      <c r="J77" s="5" t="s">
        <v>72</v>
      </c>
      <c r="K77" s="9">
        <f>SUM(thursday!K40:thursday!K75)</f>
        <v/>
      </c>
    </row>
    <row r="79" spans="1:11">
      <c r="J79" s="5" t="s">
        <v>73</v>
      </c>
      <c r="K79" s="9">
        <f>SUM(thursday!K77 + thursday!K36)</f>
        <v/>
      </c>
    </row>
    <row r="81" spans="1:11">
      <c r="A81" s="4" t="s">
        <v>74</v>
      </c>
    </row>
    <row r="82" spans="1:11">
      <c r="E82" s="5" t="s">
        <v>75</v>
      </c>
    </row>
    <row r="83" spans="1:11">
      <c r="A83" s="5" t="s">
        <v>8</v>
      </c>
      <c r="B83" s="5" t="s">
        <v>9</v>
      </c>
      <c r="C83" s="5" t="s">
        <v>10</v>
      </c>
      <c r="D83" s="5" t="s">
        <v>11</v>
      </c>
      <c r="E83" s="5" t="s">
        <v>76</v>
      </c>
      <c r="F83" s="5" t="s">
        <v>77</v>
      </c>
    </row>
    <row r="84" spans="1:11">
      <c r="A84" s="6" t="s">
        <v>78</v>
      </c>
      <c r="B84" s="7" t="s"/>
      <c r="C84" s="8" t="n">
        <v>12</v>
      </c>
      <c r="D84" s="8" t="n">
        <v>20.48</v>
      </c>
      <c r="E84" s="9">
        <f>IF(OR(thursday!B84 = "light",thursday!B84 = "excused", thursday!B84 = "sch chg", thursday!B84 = "annual", thursday!B84 = "sick", thursday!C84 &gt;= 10 - reference!$C$5),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reference!$C$5), 0, IF(thursday!B84 = "no call", 12, IF(thursday!C84 = 0, 0, MAX(12 - thursday!C84, 0))))</f>
        <v/>
      </c>
    </row>
    <row r="85" spans="1:11">
      <c r="A85" s="6" t="s">
        <v>79</v>
      </c>
      <c r="B85" s="7" t="s"/>
      <c r="C85" s="8" t="n">
        <v>12.75</v>
      </c>
      <c r="D85" s="8" t="n">
        <v>20.57</v>
      </c>
      <c r="E85" s="9">
        <f>IF(OR(thursday!B85 = "light",thursday!B85 = "excused", thursday!B85 = "sch chg", thursday!B85 = "annual", thursday!B85 = "sick", thursday!C85 &gt;= 10 - reference!$C$5),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reference!$C$5), 0, IF(thursday!B85 = "no call", 12, IF(thursday!C85 = 0, 0, MAX(12 - thursday!C85, 0))))</f>
        <v/>
      </c>
    </row>
    <row r="86" spans="1:11">
      <c r="A86" s="6" t="s">
        <v>80</v>
      </c>
      <c r="B86" s="7" t="s"/>
      <c r="C86" s="8" t="n">
        <v>12.08</v>
      </c>
      <c r="D86" s="8" t="n">
        <v>20.55</v>
      </c>
      <c r="E86" s="9">
        <f>IF(OR(thursday!B86 = "light",thursday!B86 = "excused", thursday!B86 = "sch chg", thursday!B86 = "annual", thursday!B86 = "sick", thursday!C86 &gt;= 10 - reference!$C$5),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reference!$C$5), 0, IF(thursday!B86 = "no call", 12, IF(thursday!C86 = 0, 0, MAX(12 - thursday!C86, 0))))</f>
        <v/>
      </c>
    </row>
    <row r="87" spans="1:11">
      <c r="A87" s="6" t="s">
        <v>81</v>
      </c>
      <c r="B87" s="7" t="s">
        <v>92</v>
      </c>
      <c r="C87" s="8" t="s"/>
      <c r="D87" s="8" t="n">
        <v>0</v>
      </c>
      <c r="E87" s="9">
        <f>IF(OR(thursday!B87 = "light",thursday!B87 = "excused", thursday!B87 = "sch chg", thursday!B87 = "annual", thursday!B87 = "sick", thursday!C87 &gt;= 10 - reference!$C$5),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reference!$C$5), 0, IF(thursday!B87 = "no call", 12, IF(thursday!C87 = 0, 0, MAX(12 - thursday!C87, 0))))</f>
        <v/>
      </c>
    </row>
    <row r="88" spans="1:11">
      <c r="A88" s="6" t="s">
        <v>82</v>
      </c>
      <c r="B88" s="7" t="s"/>
      <c r="C88" s="8" t="n">
        <v>12.45</v>
      </c>
      <c r="D88" s="8" t="n">
        <v>0</v>
      </c>
      <c r="E88" s="9">
        <f>IF(OR(thursday!B88 = "light",thursday!B88 = "excused", thursday!B88 = "sch chg", thursday!B88 = "annual", thursday!B88 = "sick", thursday!C88 &gt;= 10 - reference!$C$5),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reference!$C$5), 0, IF(thursday!B88 = "no call", 12, IF(thursday!C88 = 0, 0, MAX(12 - thursday!C88, 0))))</f>
        <v/>
      </c>
    </row>
    <row r="89" spans="1:11">
      <c r="A89" s="6" t="s">
        <v>83</v>
      </c>
      <c r="B89" s="7" t="s"/>
      <c r="C89" s="8" t="n">
        <v>9.23</v>
      </c>
      <c r="D89" s="8" t="n">
        <v>17.15</v>
      </c>
      <c r="E89" s="9">
        <f>IF(OR(thursday!B89 = "light",thursday!B89 = "excused", thursday!B89 = "sch chg", thursday!B89 = "annual", thursday!B89 = "sick", thursday!C89 &gt;= 10 - reference!$C$5),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reference!$C$5), 0, IF(thursday!B89 = "no call", 12, IF(thursday!C89 = 0, 0, MAX(12 - thursday!C89, 0))))</f>
        <v/>
      </c>
    </row>
    <row r="90" spans="1:11">
      <c r="A90" s="6" t="s">
        <v>84</v>
      </c>
      <c r="B90" s="7" t="s"/>
      <c r="C90" s="8" t="n">
        <v>12.08</v>
      </c>
      <c r="D90" s="8" t="n">
        <v>20.48</v>
      </c>
      <c r="E90" s="9">
        <f>IF(OR(thursday!B90 = "light",thursday!B90 = "excused", thursday!B90 = "sch chg", thursday!B90 = "annual", thursday!B90 = "sick", thursday!C90 &gt;= 10 - reference!$C$5),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reference!$C$5), 0, IF(thursday!B90 = "no call", 12, IF(thursday!C90 = 0, 0, MAX(12 - thursday!C90, 0))))</f>
        <v/>
      </c>
    </row>
    <row r="91" spans="1:11">
      <c r="A91" s="6" t="s">
        <v>85</v>
      </c>
      <c r="B91" s="7" t="s"/>
      <c r="C91" s="8" t="n">
        <v>12</v>
      </c>
      <c r="D91" s="8" t="n">
        <v>20.58</v>
      </c>
      <c r="E91" s="9">
        <f>IF(OR(thursday!B91 = "light",thursday!B91 = "excused", thursday!B91 = "sch chg", thursday!B91 = "annual", thursday!B91 = "sick", thursday!C91 &gt;= 10 - reference!$C$5),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reference!$C$5), 0, IF(thursday!B91 = "no call", 12, IF(thursday!C91 = 0, 0, MAX(12 - thursday!C91, 0))))</f>
        <v/>
      </c>
    </row>
    <row r="92" spans="1:11">
      <c r="A92" s="6" t="s">
        <v>86</v>
      </c>
      <c r="B92" s="7" t="s"/>
      <c r="C92" s="8" t="n">
        <v>11.95</v>
      </c>
      <c r="D92" s="8" t="n">
        <v>20.4</v>
      </c>
      <c r="E92" s="9">
        <f>IF(OR(thursday!B92 = "light",thursday!B92 = "excused", thursday!B92 = "sch chg", thursday!B92 = "annual", thursday!B92 = "sick", thursday!C92 &gt;= 10 - reference!$C$5),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reference!$C$5), 0, IF(thursday!B92 = "no call", 12, IF(thursday!C92 = 0, 0, MAX(12 - thursday!C92, 0))))</f>
        <v/>
      </c>
    </row>
    <row r="93" spans="1:11">
      <c r="A93" s="6" t="s">
        <v>87</v>
      </c>
      <c r="B93" s="7" t="s"/>
      <c r="C93" s="8" t="n">
        <v>11.5</v>
      </c>
      <c r="D93" s="8" t="n">
        <v>19.46</v>
      </c>
      <c r="E93" s="9">
        <f>IF(OR(thursday!B93 = "light",thursday!B93 = "excused", thursday!B93 = "sch chg", thursday!B93 = "annual", thursday!B93 = "sick", thursday!C93 &gt;= 10 - reference!$C$5),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reference!$C$5),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11.62</v>
      </c>
      <c r="D94" s="8" t="n">
        <v>19.93</v>
      </c>
      <c r="E94" s="9">
        <f>IF(OR(thursday!B94 = "light",thursday!B94 = "excused", thursday!B94 = "sch chg", thursday!B94 = "annual", thursday!B94 = "sick", thursday!C94 &gt;= 10 - reference!$C$5),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reference!$C$5), 0, IF(thursday!B94 = "no call", 12, IF(thursday!C94 = 0, 0, MAX(12 - thursday!C94, 0))))</f>
        <v/>
      </c>
    </row>
    <row r="95" spans="1:11">
      <c r="A95" s="6" t="s">
        <v>89</v>
      </c>
      <c r="B95" s="7" t="s">
        <v>92</v>
      </c>
      <c r="C95" s="8" t="s"/>
      <c r="D95" s="8" t="n">
        <v>0</v>
      </c>
      <c r="E95" s="9">
        <f>IF(OR(thursday!B95 = "light",thursday!B95 = "excused", thursday!B95 = "sch chg", thursday!B95 = "annual", thursday!B95 = "sick", thursday!C95 &gt;= 10 - reference!$C$5),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reference!$C$5),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11.5</v>
      </c>
      <c r="D96" s="8" t="n">
        <v>19.44</v>
      </c>
      <c r="E96" s="9">
        <f>IF(OR(thursday!B96 = "light",thursday!B96 = "excused", thursday!B96 = "sch chg", thursday!B96 = "annual", thursday!B96 = "sick", thursday!C96 &gt;= 10 - reference!$C$5),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reference!$C$5), 0, IF(thursday!B96 = "no call", 12, IF(thursday!C96 = 0, 0, MAX(12 - thursday!C96, 0))))</f>
        <v/>
      </c>
    </row>
    <row r="97" spans="1:11">
      <c r="A97" s="6" t="s">
        <v>91</v>
      </c>
      <c r="B97" s="8" t="n"/>
      <c r="C97" s="8" t="n"/>
      <c r="D97" s="8" t="n"/>
      <c r="E97" s="9">
        <f>IF(OR(thursday!B97 = "light",thursday!B97 = "excused", thursday!B97 = "sch chg", thursday!B97 = "annual", thursday!B97 = "sick", thursday!C97 &gt;= 10 - reference!$C$5),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reference!$C$5), 0, IF(thursday!B97 = "no call", 12, IF(thursday!C97 = 0, 0, MAX(12 - thursday!C97, 0))))</f>
        <v/>
      </c>
    </row>
    <row r="98" spans="1:11">
      <c r="A98" s="6" t="s">
        <v>93</v>
      </c>
      <c r="B98" s="7" t="s"/>
      <c r="C98" s="8" t="n">
        <v>10.5</v>
      </c>
      <c r="D98" s="8" t="n">
        <v>18.43</v>
      </c>
      <c r="E98" s="9">
        <f>IF(OR(thursday!B98 = "light",thursday!B98 = "excused", thursday!B98 = "sch chg", thursday!B98 = "annual", thursday!B98 = "sick", thursday!C98 &gt;= 10 - reference!$C$5),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reference!$C$5), 0, IF(thursday!B98 = "no call", 12, IF(thursday!C98 = 0, 0, MAX(12 - thursday!C98, 0))))</f>
        <v/>
      </c>
    </row>
    <row r="99" spans="1:11">
      <c r="A99" s="6" t="s">
        <v>94</v>
      </c>
      <c r="B99" s="7" t="s"/>
      <c r="C99" s="8" t="n">
        <v>10.98</v>
      </c>
      <c r="D99" s="8" t="n">
        <v>19.31</v>
      </c>
      <c r="E99" s="9">
        <f>IF(OR(thursday!B99 = "light",thursday!B99 = "excused", thursday!B99 = "sch chg", thursday!B99 = "annual", thursday!B99 = "sick", thursday!C99 &gt;= 10 - reference!$C$5),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reference!$C$5), 0, IF(thursday!B99 = "no call", 12, IF(thursday!C99 = 0, 0, MAX(12 - thursday!C99, 0))))</f>
        <v/>
      </c>
    </row>
    <row r="100" spans="1:11">
      <c r="A100" s="6" t="s">
        <v>95</v>
      </c>
      <c r="B100" s="7" t="s"/>
      <c r="C100" s="8" t="n">
        <v>12.42</v>
      </c>
      <c r="D100" s="8" t="n">
        <v>20.88</v>
      </c>
      <c r="E100" s="9">
        <f>IF(OR(thursday!B100 = "light",thursday!B100 = "excused", thursday!B100 = "sch chg", thursday!B100 = "annual", thursday!B100 = "sick", thursday!C100 &gt;= 10 - reference!$C$5),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reference!$C$5),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9">
        <f>IF(OR(thursday!B101 = "light",thursday!B101 = "excused", thursday!B101 = "sch chg", thursday!B101 = "annual", thursday!B101 = "sick", thursday!C101 &gt;= 10 - reference!$C$5),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reference!$C$5),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9">
        <f>IF(OR(thursday!B102 = "light",thursday!B102 = "excused", thursday!B102 = "sch chg", thursday!B102 = "annual", thursday!B102 = "sick", thursday!C102 &gt;= 10 - reference!$C$5),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reference!$C$5),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9">
        <f>IF(OR(thursday!B103 = "light",thursday!B103 = "excused", thursday!B103 = "sch chg", thursday!B103 = "annual", thursday!B103 = "sick", thursday!C103 &gt;= 10 - reference!$C$5),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reference!$C$5),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9">
        <f>IF(OR(thursday!B104 = "light",thursday!B104 = "excused", thursday!B104 = "sch chg", thursday!B104 = "annual", thursday!B104 = "sick", thursday!C104 &gt;= 10 - reference!$C$5),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reference!$C$5),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9">
        <f>IF(OR(thursday!B105 = "light",thursday!B105 = "excused", thursday!B105 = "sch chg", thursday!B105 = "annual", thursday!B105 = "sick", thursday!C105 &gt;= 10 - reference!$C$5),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reference!$C$5),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9">
        <f>IF(OR(thursday!B106 = "light",thursday!B106 = "excused", thursday!B106 = "sch chg", thursday!B106 = "annual", thursday!B106 = "sick", thursday!C106 &gt;= 10 - reference!$C$5),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reference!$C$5),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9">
        <f>IF(OR(thursday!B107 = "light",thursday!B107 = "excused", thursday!B107 = "sch chg", thursday!B107 = "annual", thursday!B107 = "sick", thursday!C107 &gt;= 10 - reference!$C$5),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reference!$C$5),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9">
        <f>IF(OR(thursday!B108 = "light",thursday!B108 = "excused", thursday!B108 = "sch chg", thursday!B108 = "annual", thursday!B108 = "sick", thursday!C108 &gt;= 10 - reference!$C$5),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reference!$C$5), 0, IF(thursday!B108 = "no call", 12, IF(thursday!C108 = 0, 0, MAX(12 - thursday!C108, 0))))</f>
        <v/>
      </c>
    </row>
    <row r="110" spans="1:11">
      <c r="D110" s="5" t="s">
        <v>96</v>
      </c>
      <c r="E110" s="9">
        <f>SUM(thursday!E84:thursday!E108)</f>
        <v/>
      </c>
      <c r="F110" s="9">
        <f>SUM(thursday!F84:thursday!F108)</f>
        <v/>
      </c>
    </row>
    <row r="112" spans="1:11">
      <c r="A112" s="4" t="s">
        <v>97</v>
      </c>
    </row>
    <row r="113" spans="1:11">
      <c r="E113" s="5" t="s">
        <v>75</v>
      </c>
    </row>
    <row r="114" spans="1:11">
      <c r="A114" s="5" t="s">
        <v>8</v>
      </c>
      <c r="B114" s="5" t="s">
        <v>9</v>
      </c>
      <c r="C114" s="5" t="s">
        <v>10</v>
      </c>
      <c r="D114" s="5" t="s">
        <v>11</v>
      </c>
      <c r="E114" s="5" t="s">
        <v>76</v>
      </c>
      <c r="F114" s="5" t="s">
        <v>98</v>
      </c>
    </row>
    <row r="115" spans="1:11">
      <c r="A115" s="6" t="s">
        <v>99</v>
      </c>
      <c r="B115" s="7" t="s"/>
      <c r="C115" s="8" t="n">
        <v>12.13</v>
      </c>
      <c r="D115" s="8" t="n">
        <v>20.99</v>
      </c>
      <c r="E115" s="9">
        <f>IF(OR(thursday!B115 = "light",thursday!B115 = "excused", thursday!B115 = "sch chg", thursday!B115 = "annual", thursday!B115 = "sick", thursday!C115 &gt;= 10 - reference!$C$5),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11.5 - reference!$C$5), 0, IF(thursday!B115 = "no call", 11.5, IF(thursday!C115 = 0, 0, MAX(11.5 - thursday!C115, 0))))</f>
        <v/>
      </c>
    </row>
    <row r="116" spans="1:11">
      <c r="A116" s="6" t="s">
        <v>100</v>
      </c>
      <c r="B116" s="7" t="s"/>
      <c r="C116" s="8" t="n">
        <v>8.18</v>
      </c>
      <c r="D116" s="8" t="n">
        <v>0</v>
      </c>
      <c r="E116" s="9">
        <f>IF(OR(thursday!B116 = "light",thursday!B116 = "excused", thursday!B116 = "sch chg", thursday!B116 = "annual", thursday!B116 = "sick", thursday!C116 &gt;= 10 - reference!$C$5),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11.5 - reference!$C$5), 0, IF(thursday!B116 = "no call", 11.5, IF(thursday!C116 = 0, 0, MAX(11.5 - thursday!C116, 0))))</f>
        <v/>
      </c>
    </row>
    <row r="117" spans="1:11">
      <c r="A117" s="6" t="s">
        <v>101</v>
      </c>
      <c r="B117" s="8" t="n"/>
      <c r="C117" s="8" t="n"/>
      <c r="D117" s="8" t="n"/>
      <c r="E117" s="9">
        <f>IF(OR(thursday!B117 = "light",thursday!B117 = "excused", thursday!B117 = "sch chg", thursday!B117 = "annual", thursday!B117 = "sick", thursday!C117 &gt;= 10 - reference!$C$5),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11.5 - reference!$C$5), 0, IF(thursday!B117 = "no call", 11.5, IF(thursday!C117 = 0, 0, MAX(11.5 - thursday!C117, 0))))</f>
        <v/>
      </c>
    </row>
    <row r="118" spans="1:11">
      <c r="A118" s="6" t="s">
        <v>102</v>
      </c>
      <c r="B118" s="8" t="n"/>
      <c r="C118" s="8" t="n"/>
      <c r="D118" s="8" t="n"/>
      <c r="E118" s="9">
        <f>IF(OR(thursday!B118 = "light",thursday!B118 = "excused", thursday!B118 = "sch chg", thursday!B118 = "annual", thursday!B118 = "sick", thursday!C118 &gt;= 10 - reference!$C$5),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11.5 - reference!$C$5), 0, IF(thursday!B118 = "no call", 11.5, IF(thursday!C118 = 0, 0, MAX(11.5 - thursday!C118, 0))))</f>
        <v/>
      </c>
    </row>
    <row r="119" spans="1:11">
      <c r="A119" s="6" t="s">
        <v>103</v>
      </c>
      <c r="B119" s="7" t="s"/>
      <c r="C119" s="8" t="n">
        <v>11.06</v>
      </c>
      <c r="D119" s="8" t="n">
        <v>0</v>
      </c>
      <c r="E119" s="9">
        <f>IF(OR(thursday!B119 = "light",thursday!B119 = "excused", thursday!B119 = "sch chg", thursday!B119 = "annual", thursday!B119 = "sick", thursday!C119 &gt;= 10 - reference!$C$5),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reference!$C$5), 0, IF(thursday!B119 = "no call", 11.5, IF(thursday!C119 = 0, 0, MAX(11.5 - thursday!C119, 0))))</f>
        <v/>
      </c>
    </row>
    <row r="120" spans="1:11">
      <c r="A120" s="6" t="s">
        <v>104</v>
      </c>
      <c r="B120" s="8" t="n"/>
      <c r="C120" s="8" t="n"/>
      <c r="D120" s="8" t="n"/>
      <c r="E120" s="9">
        <f>IF(OR(thursday!B120 = "light",thursday!B120 = "excused", thursday!B120 = "sch chg", thursday!B120 = "annual", thursday!B120 = "sick", thursday!C120 &gt;= 10 - reference!$C$5),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reference!$C$5), 0, IF(thursday!B120 = "no call", 11.5, IF(thursday!C120 = 0, 0, MAX(11.5 - thursday!C120, 0))))</f>
        <v/>
      </c>
    </row>
    <row r="121" spans="1:11">
      <c r="A121" s="6" t="s">
        <v>105</v>
      </c>
      <c r="B121" s="7" t="s"/>
      <c r="C121" s="8" t="n">
        <v>2.11</v>
      </c>
      <c r="D121" s="8" t="n">
        <v>0</v>
      </c>
      <c r="E121" s="9">
        <f>IF(OR(thursday!B121 = "light",thursday!B121 = "excused", thursday!B121 = "sch chg", thursday!B121 = "annual", thursday!B121 = "sick", thursday!C121 &gt;= 10 - reference!$C$5),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11.5 - reference!$C$5), 0, IF(thursday!B121 = "no call", 11.5, IF(thursday!C121 = 0, 0, MAX(11.5 - thursday!C121, 0))))</f>
        <v/>
      </c>
    </row>
    <row r="122" spans="1:11">
      <c r="A122" s="6" t="s">
        <v>106</v>
      </c>
      <c r="B122" s="7" t="s"/>
      <c r="C122" s="8" t="n">
        <v>11.42</v>
      </c>
      <c r="D122" s="8" t="n">
        <v>0</v>
      </c>
      <c r="E122" s="9">
        <f>IF(OR(thursday!B122 = "light",thursday!B122 = "excused", thursday!B122 = "sch chg", thursday!B122 = "annual", thursday!B122 = "sick", thursday!C122 &gt;= 10 - reference!$C$5),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11.5 - reference!$C$5), 0, IF(thursday!B122 = "no call", 11.5, IF(thursday!C122 = 0, 0, MAX(11.5 - thursday!C122, 0))))</f>
        <v/>
      </c>
    </row>
    <row r="123" spans="1:11">
      <c r="A123" s="6" t="s"/>
      <c r="B123" s="8" t="n"/>
      <c r="C123" s="8" t="n"/>
      <c r="D123" s="8" t="n"/>
      <c r="E123" s="9">
        <f>IF(OR(thursday!B123 = "light",thursday!B123 = "excused", thursday!B123 = "sch chg", thursday!B123 = "annual", thursday!B123 = "sick", thursday!C123 &gt;= 10 - reference!$C$5),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reference!$C$5),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9">
        <f>IF(OR(thursday!B124 = "light",thursday!B124 = "excused", thursday!B124 = "sch chg", thursday!B124 = "annual", thursday!B124 = "sick", thursday!C124 &gt;= 10 - reference!$C$5),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reference!$C$5),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9">
        <f>IF(OR(thursday!B125 = "light",thursday!B125 = "excused", thursday!B125 = "sch chg", thursday!B125 = "annual", thursday!B125 = "sick", thursday!C125 &gt;= 10 - reference!$C$5),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reference!$C$5),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9">
        <f>IF(OR(thursday!B126 = "light",thursday!B126 = "excused", thursday!B126 = "sch chg", thursday!B126 = "annual", thursday!B126 = "sick", thursday!C126 &gt;= 10 - reference!$C$5),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reference!$C$5),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9">
        <f>IF(OR(thursday!B127 = "light",thursday!B127 = "excused", thursday!B127 = "sch chg", thursday!B127 = "annual", thursday!B127 = "sick", thursday!C127 &gt;= 10 - reference!$C$5),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reference!$C$5),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9">
        <f>IF(OR(thursday!B128 = "light",thursday!B128 = "excused", thursday!B128 = "sch chg", thursday!B128 = "annual", thursday!B128 = "sick", thursday!C128 &gt;= 10 - reference!$C$5),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reference!$C$5),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9">
        <f>IF(OR(thursday!B129 = "light",thursday!B129 = "excused", thursday!B129 = "sch chg", thursday!B129 = "annual", thursday!B129 = "sick", thursday!C129 &gt;= 10 - reference!$C$5),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reference!$C$5),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9">
        <f>IF(OR(thursday!B130 = "light",thursday!B130 = "excused", thursday!B130 = "sch chg", thursday!B130 = "annual", thursday!B130 = "sick", thursday!C130 &gt;= 10 - reference!$C$5),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reference!$C$5),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9">
        <f>IF(OR(thursday!B131 = "light",thursday!B131 = "excused", thursday!B131 = "sch chg", thursday!B131 = "annual", thursday!B131 = "sick", thursday!C131 &gt;= 10 - reference!$C$5),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reference!$C$5),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9">
        <f>IF(OR(thursday!B132 = "light",thursday!B132 = "excused", thursday!B132 = "sch chg", thursday!B132 = "annual", thursday!B132 = "sick", thursday!C132 &gt;= 10 - reference!$C$5),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reference!$C$5),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9">
        <f>IF(OR(thursday!B133 = "light",thursday!B133 = "excused", thursday!B133 = "sch chg", thursday!B133 = "annual", thursday!B133 = "sick", thursday!C133 &gt;= 10 - reference!$C$5),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reference!$C$5),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9">
        <f>IF(OR(thursday!B134 = "light",thursday!B134 = "excused", thursday!B134 = "sch chg", thursday!B134 = "annual", thursday!B134 = "sick", thursday!C134 &gt;= 10 - reference!$C$5),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reference!$C$5),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9">
        <f>IF(OR(thursday!B135 = "light",thursday!B135 = "excused", thursday!B135 = "sch chg", thursday!B135 = "annual", thursday!B135 = "sick", thursday!C135 &gt;= 10 - reference!$C$5),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reference!$C$5),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9">
        <f>IF(OR(thursday!B136 = "light",thursday!B136 = "excused", thursday!B136 = "sch chg", thursday!B136 = "annual", thursday!B136 = "sick", thursday!C136 &gt;= 10 - reference!$C$5),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reference!$C$5),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9">
        <f>IF(OR(thursday!B137 = "light",thursday!B137 = "excused", thursday!B137 = "sch chg", thursday!B137 = "annual", thursday!B137 = "sick", thursday!C137 &gt;= 10 - reference!$C$5),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reference!$C$5),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9">
        <f>IF(OR(thursday!B138 = "light",thursday!B138 = "excused", thursday!B138 = "sch chg", thursday!B138 = "annual", thursday!B138 = "sick", thursday!C138 &gt;= 10 - reference!$C$5),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reference!$C$5),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9">
        <f>IF(OR(thursday!B139 = "light",thursday!B139 = "excused", thursday!B139 = "sch chg", thursday!B139 = "annual", thursday!B139 = "sick", thursday!C139 &gt;= 10 - reference!$C$5),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reference!$C$5), 0, IF(thursday!B139 = "no call", 12, IF(thursday!C139 = 0, 0, MAX(12 - thursday!C139, 0))))</f>
        <v/>
      </c>
    </row>
    <row r="141" spans="1:11">
      <c r="D141" s="5" t="s">
        <v>107</v>
      </c>
      <c r="E141" s="9">
        <f>SUM(thursday!E115:thursday!E139)</f>
        <v/>
      </c>
      <c r="F141" s="9">
        <f>SUM(thursday!F115:thursday!F139)</f>
        <v/>
      </c>
    </row>
    <row r="143" spans="1:11">
      <c r="D143" s="5" t="s">
        <v>108</v>
      </c>
      <c r="E143" s="9">
        <f>SUM(thursday!E110 + thursday!E141)</f>
        <v/>
      </c>
      <c r="F143" s="9">
        <f>SUM(thursday!F110 + thursday!F141)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0" man="1" max="16383" min="0"/>
    <brk id="111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10.73</v>
      </c>
      <c r="D8" s="8" t="n">
        <v>19.93</v>
      </c>
      <c r="E8" s="8" t="n">
        <v>10</v>
      </c>
      <c r="F8" s="8" t="n">
        <v>12</v>
      </c>
      <c r="G8" s="10" t="n">
        <v>1005</v>
      </c>
      <c r="H8" s="8">
        <f>SUM(friday!F8 - friday!E8)</f>
        <v/>
      </c>
      <c r="I8" s="9">
        <f>IF(friday!B8 ="ns day", friday!C8,IF(friday!C8 &lt;= 8+ reference!$C$3, 0, MAX(friday!C8 - 8, 0)))</f>
        <v/>
      </c>
      <c r="J8" s="9">
        <f>SUM(friday!F8 - friday!E8)</f>
        <v/>
      </c>
      <c r="K8" s="9">
        <f>IF(friday!B8="ns day",friday!C8, IF(friday!C8 &lt;= 8 + reference!$C$4, 0, MIN(MAX(friday!C8 - 8, 0),IF(friday!J8 &lt;= reference!$C$4,0, friday!J8))))</f>
        <v/>
      </c>
    </row>
    <row r="9" spans="1:11">
      <c r="A9" s="6" t="s">
        <v>21</v>
      </c>
      <c r="B9" s="7" t="s"/>
      <c r="C9" s="8" t="n">
        <v>8.220000000000001</v>
      </c>
      <c r="D9" s="8" t="n">
        <v>17.35</v>
      </c>
      <c r="E9" s="8" t="s"/>
      <c r="F9" s="8" t="s"/>
      <c r="G9" s="10" t="s"/>
      <c r="H9" s="8">
        <f>SUM(friday!F9 - friday!E9)</f>
        <v/>
      </c>
      <c r="I9" s="9">
        <f>IF(friday!B9 ="ns day", friday!C9,IF(friday!C9 &lt;= 8+ reference!$C$3, 0, MAX(friday!C9 - 8, 0)))</f>
        <v/>
      </c>
      <c r="J9" s="9">
        <f>SUM(friday!F9 - friday!E9)</f>
        <v/>
      </c>
      <c r="K9" s="9">
        <f>IF(friday!B9="ns day",friday!C9, IF(friday!C9 &lt;= 8 + reference!$C$4, 0, MIN(MAX(friday!C9 - 8, 0),IF(friday!J9 &lt;= reference!$C$4,0, friday!J9))))</f>
        <v/>
      </c>
    </row>
    <row r="10" spans="1:11">
      <c r="A10" s="6" t="s">
        <v>22</v>
      </c>
      <c r="B10" s="7" t="s"/>
      <c r="C10" s="8" t="n">
        <v>9</v>
      </c>
      <c r="D10" s="8" t="n">
        <v>0</v>
      </c>
      <c r="E10" s="8" t="s"/>
      <c r="F10" s="8" t="s"/>
      <c r="G10" s="10" t="s"/>
      <c r="H10" s="8">
        <f>SUM(friday!F10 - friday!E10)</f>
        <v/>
      </c>
      <c r="I10" s="9">
        <f>IF(friday!B10 ="ns day", friday!C10,IF(friday!C10 &lt;= 8+ reference!$C$3, 0, MAX(friday!C10 - 8, 0)))</f>
        <v/>
      </c>
      <c r="J10" s="9">
        <f>SUM(friday!F10 - friday!E10)</f>
        <v/>
      </c>
      <c r="K10" s="9">
        <f>IF(friday!B10="ns day",friday!C10, IF(friday!C10 &lt;= 8 + reference!$C$4, 0, MIN(MAX(friday!C10 - 8, 0),IF(friday!J10 &lt;= reference!$C$4,0, friday!J10))))</f>
        <v/>
      </c>
    </row>
    <row r="11" spans="1:11">
      <c r="A11" s="6" t="s">
        <v>23</v>
      </c>
      <c r="B11" s="7" t="s"/>
      <c r="C11" s="8" t="n">
        <v>9.880000000000001</v>
      </c>
      <c r="D11" s="8" t="n">
        <v>18.77</v>
      </c>
      <c r="E11" s="8" t="n">
        <v>16.77</v>
      </c>
      <c r="F11" s="8" t="n">
        <v>18.77</v>
      </c>
      <c r="G11" s="10" t="n">
        <v>925</v>
      </c>
      <c r="H11" s="8">
        <f>SUM(friday!F11 - friday!E11)</f>
        <v/>
      </c>
      <c r="I11" s="9">
        <f>IF(friday!B11 ="ns day", friday!C11,IF(friday!C11 &lt;= 8+ reference!$C$3, 0, MAX(friday!C11 - 8, 0)))</f>
        <v/>
      </c>
      <c r="J11" s="9">
        <f>SUM(friday!F11 - friday!E11)</f>
        <v/>
      </c>
      <c r="K11" s="9">
        <f>IF(friday!B11="ns day",friday!C11, IF(friday!C11 &lt;= 8 + reference!$C$4, 0, MIN(MAX(friday!C11 - 8, 0),IF(friday!J11 &lt;= reference!$C$4,0, friday!J11))))</f>
        <v/>
      </c>
    </row>
    <row r="12" spans="1:11">
      <c r="A12" s="6" t="s">
        <v>24</v>
      </c>
      <c r="B12" s="7" t="s">
        <v>31</v>
      </c>
      <c r="C12" s="8" t="n">
        <v>11.5</v>
      </c>
      <c r="D12" s="8" t="n">
        <v>20.06</v>
      </c>
      <c r="E12" s="8" t="n">
        <v>16.3</v>
      </c>
      <c r="F12" s="8" t="n">
        <v>20.05</v>
      </c>
      <c r="G12" s="10" t="n">
        <v>1044</v>
      </c>
      <c r="H12" s="8">
        <f>SUM(friday!F12 - friday!E12)</f>
        <v/>
      </c>
      <c r="I12" s="9">
        <f>IF(friday!B12 ="ns day", friday!C12,IF(friday!C12 &lt;= 8+ reference!$C$3, 0, MAX(friday!C12 - 8, 0)))</f>
        <v/>
      </c>
      <c r="J12" s="9">
        <f>SUM(friday!F12 - friday!E12)</f>
        <v/>
      </c>
      <c r="K12" s="9">
        <f>IF(friday!B12="ns day",friday!C12, IF(friday!C12 &lt;= 8 + reference!$C$4, 0, MIN(MAX(friday!C12 - 8, 0),IF(friday!J12 &lt;= reference!$C$4,0, friday!J12))))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10" t="n"/>
      <c r="H13" s="8">
        <f>SUM(friday!F13 - friday!E13)</f>
        <v/>
      </c>
      <c r="I13" s="9">
        <f>IF(friday!B13 ="ns day", friday!C13,IF(friday!C13 &lt;= 8 + reference!$C$3, 0, MAX(friday!C13 - 8, 0)))</f>
        <v/>
      </c>
      <c r="J13" s="9">
        <f>SUM(friday!F13 - friday!E13)</f>
        <v/>
      </c>
      <c r="K13" s="9">
        <f>IF(friday!B13="ns day",friday!C13, IF(friday!C13 &lt;= 8 + reference!$C$4, 0, MIN(MAX(friday!C13 - 8, 0),IF(friday!J13 &lt;= reference!$C$4,0, friday!J13))))</f>
        <v/>
      </c>
    </row>
    <row r="14" spans="1:11">
      <c r="A14" s="6" t="s">
        <v>26</v>
      </c>
      <c r="B14" s="7" t="s"/>
      <c r="C14" s="8" t="n">
        <v>8</v>
      </c>
      <c r="D14" s="8" t="n">
        <v>16.94</v>
      </c>
      <c r="E14" s="8" t="s"/>
      <c r="F14" s="8" t="s"/>
      <c r="G14" s="10" t="s"/>
      <c r="H14" s="8">
        <f>SUM(friday!F14 - friday!E14)</f>
        <v/>
      </c>
      <c r="I14" s="9">
        <f>IF(friday!B14 ="ns day", friday!C14,IF(friday!C14 &lt;= 8+ reference!$C$3, 0, MAX(friday!C14 - 8, 0)))</f>
        <v/>
      </c>
      <c r="J14" s="9">
        <f>SUM(friday!F14 - friday!E14)</f>
        <v/>
      </c>
      <c r="K14" s="9">
        <f>IF(friday!B14="ns day",friday!C14, IF(friday!C14 &lt;= 8 + reference!$C$4, 0, MIN(MAX(friday!C14 - 8, 0),IF(friday!J14 &lt;= reference!$C$4,0, friday!J14))))</f>
        <v/>
      </c>
    </row>
    <row r="15" spans="1:11">
      <c r="A15" s="6" t="s">
        <v>27</v>
      </c>
      <c r="B15" s="7" t="s"/>
      <c r="C15" s="8" t="n">
        <v>8</v>
      </c>
      <c r="D15" s="8" t="n">
        <v>16.93</v>
      </c>
      <c r="E15" s="8" t="s"/>
      <c r="F15" s="8" t="s"/>
      <c r="G15" s="10" t="s"/>
      <c r="H15" s="8">
        <f>SUM(friday!F15 - friday!E15)</f>
        <v/>
      </c>
      <c r="I15" s="9">
        <f>IF(friday!B15 ="ns day", friday!C15,IF(friday!C15 &lt;= 8+ reference!$C$3, 0, MAX(friday!C15 - 8, 0)))</f>
        <v/>
      </c>
      <c r="J15" s="9">
        <f>SUM(friday!F15 - friday!E15)</f>
        <v/>
      </c>
      <c r="K15" s="9">
        <f>IF(friday!B15="ns day",friday!C15, IF(friday!C15 &lt;= 8 + reference!$C$4, 0, MIN(MAX(friday!C15 - 8, 0),IF(friday!J15 &lt;= reference!$C$4,0, friday!J15))))</f>
        <v/>
      </c>
    </row>
    <row r="16" spans="1:11">
      <c r="A16" s="6" t="s">
        <v>28</v>
      </c>
      <c r="B16" s="7" t="s"/>
      <c r="C16" s="8" t="n">
        <v>8.220000000000001</v>
      </c>
      <c r="D16" s="8" t="n">
        <v>17.18</v>
      </c>
      <c r="E16" s="8" t="s"/>
      <c r="F16" s="8" t="s"/>
      <c r="G16" s="10" t="s"/>
      <c r="H16" s="8">
        <f>SUM(friday!F16 - friday!E16)</f>
        <v/>
      </c>
      <c r="I16" s="9">
        <f>IF(friday!B16 ="ns day", friday!C16,IF(friday!C16 &lt;= 8+ reference!$C$3, 0, MAX(friday!C16 - 8, 0)))</f>
        <v/>
      </c>
      <c r="J16" s="9">
        <f>SUM(friday!F16 - friday!E16)</f>
        <v/>
      </c>
      <c r="K16" s="9">
        <f>IF(friday!B16="ns day",friday!C16, IF(friday!C16 &lt;= 8 + reference!$C$4, 0, MIN(MAX(friday!C16 - 8, 0),IF(friday!J16 &lt;= reference!$C$4,0, friday!J16))))</f>
        <v/>
      </c>
    </row>
    <row r="17" spans="1:11">
      <c r="A17" s="6" t="s">
        <v>29</v>
      </c>
      <c r="B17" s="7" t="s"/>
      <c r="C17" s="8" t="n">
        <v>8.33</v>
      </c>
      <c r="D17" s="8" t="n">
        <v>17</v>
      </c>
      <c r="E17" s="8" t="s"/>
      <c r="F17" s="8" t="s"/>
      <c r="G17" s="10" t="s"/>
      <c r="H17" s="8">
        <f>SUM(friday!F17 - friday!E17)</f>
        <v/>
      </c>
      <c r="I17" s="9">
        <f>IF(friday!B17 ="ns day", friday!C17,IF(friday!C17 &lt;= 8+ reference!$C$3, 0, MAX(friday!C17 - 8, 0)))</f>
        <v/>
      </c>
      <c r="J17" s="9">
        <f>SUM(friday!F17 - friday!E17)</f>
        <v/>
      </c>
      <c r="K17" s="9">
        <f>IF(friday!B17="ns day",friday!C17, IF(friday!C17 &lt;= 8 + reference!$C$4, 0, MIN(MAX(friday!C17 - 8, 0),IF(friday!J17 &lt;= reference!$C$4,0, friday!J17))))</f>
        <v/>
      </c>
    </row>
    <row r="18" spans="1:11">
      <c r="A18" s="6" t="s">
        <v>30</v>
      </c>
      <c r="B18" s="7" t="s"/>
      <c r="C18" s="8" t="n">
        <v>8.300000000000001</v>
      </c>
      <c r="D18" s="8" t="n">
        <v>17.3</v>
      </c>
      <c r="E18" s="8" t="s"/>
      <c r="F18" s="8" t="s"/>
      <c r="G18" s="10" t="s"/>
      <c r="H18" s="8">
        <f>SUM(friday!F18 - friday!E18)</f>
        <v/>
      </c>
      <c r="I18" s="9">
        <f>IF(friday!B18 ="ns day", friday!C18,IF(friday!C18 &lt;= 8+ reference!$C$3, 0, MAX(friday!C18 - 8, 0)))</f>
        <v/>
      </c>
      <c r="J18" s="9">
        <f>SUM(friday!F18 - friday!E18)</f>
        <v/>
      </c>
      <c r="K18" s="9">
        <f>IF(friday!B18="ns day",friday!C18, IF(friday!C18 &lt;= 8 + reference!$C$4, 0, MIN(MAX(friday!C18 - 8, 0),IF(friday!J18 &lt;= reference!$C$4,0, friday!J18))))</f>
        <v/>
      </c>
    </row>
    <row r="19" spans="1:11">
      <c r="A19" s="6" t="s">
        <v>32</v>
      </c>
      <c r="B19" s="7" t="s"/>
      <c r="C19" s="8" t="n">
        <v>10</v>
      </c>
      <c r="D19" s="8" t="n">
        <v>18.93</v>
      </c>
      <c r="E19" s="8" t="n">
        <v>16.57</v>
      </c>
      <c r="F19" s="8" t="n">
        <v>18.93</v>
      </c>
      <c r="G19" s="10" t="n">
        <v>928</v>
      </c>
      <c r="H19" s="8">
        <f>SUM(friday!F19 - friday!E19)</f>
        <v/>
      </c>
      <c r="I19" s="9">
        <f>IF(friday!B19 ="ns day", friday!C19,IF(friday!C19 &lt;= 8+ reference!$C$3, 0, MAX(friday!C19 - 8, 0)))</f>
        <v/>
      </c>
      <c r="J19" s="9">
        <f>SUM(friday!F19 - friday!E19)</f>
        <v/>
      </c>
      <c r="K19" s="9">
        <f>IF(friday!B19="ns day",friday!C19, IF(friday!C19 &lt;= 8 + reference!$C$4, 0, MIN(MAX(friday!C19 - 8, 0),IF(friday!J19 &lt;= reference!$C$4,0, friday!J19))))</f>
        <v/>
      </c>
    </row>
    <row r="20" spans="1:11">
      <c r="A20" s="6" t="s">
        <v>33</v>
      </c>
      <c r="B20" s="7" t="s"/>
      <c r="C20" s="8" t="n">
        <v>1.01</v>
      </c>
      <c r="D20" s="8" t="n">
        <v>0</v>
      </c>
      <c r="E20" s="8" t="n">
        <v>11</v>
      </c>
      <c r="F20" s="8" t="n">
        <v>12.01</v>
      </c>
      <c r="G20" s="10" t="n">
        <v>0</v>
      </c>
      <c r="H20" s="8">
        <f>SUM(friday!F20 - friday!E20)</f>
        <v/>
      </c>
      <c r="I20" s="9">
        <f>IF(friday!B20 ="ns day", friday!C20,IF(friday!C20 &lt;= 8+ reference!$C$3, 0, MAX(friday!C20 - 8, 0)))</f>
        <v/>
      </c>
      <c r="J20" s="9">
        <f>SUM(friday!F20 - friday!E20)</f>
        <v/>
      </c>
      <c r="K20" s="9">
        <f>IF(friday!B20="ns day",friday!C20, IF(friday!C20 &lt;= 8 + reference!$C$4, 0, MIN(MAX(friday!C20 - 8, 0),IF(friday!J20 &lt;= reference!$C$4,0, friday!J20))))</f>
        <v/>
      </c>
    </row>
    <row r="21" spans="1:11">
      <c r="A21" s="6" t="s"/>
      <c r="B21" s="8" t="n"/>
      <c r="C21" s="8" t="n"/>
      <c r="D21" s="8" t="n"/>
      <c r="E21" s="8" t="n"/>
      <c r="F21" s="8" t="n"/>
      <c r="G21" s="10" t="n"/>
      <c r="H21" s="8">
        <f>SUM(friday!F21 - friday!E21)</f>
        <v/>
      </c>
      <c r="I21" s="9">
        <f>IF(friday!B21 ="ns day", friday!C21,IF(friday!C21 &lt;= 8 + reference!$C$3, 0, MAX(friday!C21 - 8, 0)))</f>
        <v/>
      </c>
      <c r="J21" s="9">
        <f>SUM(friday!F21 - friday!E21)</f>
        <v/>
      </c>
      <c r="K21" s="9">
        <f>IF(friday!B21="ns day",friday!C21, IF(friday!C21 &lt;= 8 + reference!$C$4, 0, MIN(MAX(friday!C21 - 8, 0),IF(friday!J21 &lt;= reference!$C$4,0, friday!J21))))</f>
        <v/>
      </c>
    </row>
    <row r="22" spans="1:11">
      <c r="A22" s="6" t="s"/>
      <c r="B22" s="8" t="n"/>
      <c r="C22" s="8" t="n"/>
      <c r="D22" s="8" t="n"/>
      <c r="E22" s="8" t="n"/>
      <c r="F22" s="8" t="n"/>
      <c r="G22" s="10" t="n"/>
      <c r="H22" s="8">
        <f>SUM(friday!F22 - friday!E22)</f>
        <v/>
      </c>
      <c r="I22" s="9">
        <f>IF(friday!B22 ="ns day", friday!C22,IF(friday!C22 &lt;= 8 + reference!$C$3, 0, MAX(friday!C22 - 8, 0)))</f>
        <v/>
      </c>
      <c r="J22" s="9">
        <f>SUM(friday!F22 - friday!E22)</f>
        <v/>
      </c>
      <c r="K22" s="9">
        <f>IF(friday!B22="ns day",friday!C22, IF(friday!C22 &lt;= 8 + reference!$C$4, 0, MIN(MAX(friday!C22 - 8, 0),IF(friday!J22 &lt;= reference!$C$4,0, friday!J22))))</f>
        <v/>
      </c>
    </row>
    <row r="23" spans="1:11">
      <c r="A23" s="6" t="s"/>
      <c r="B23" s="8" t="n"/>
      <c r="C23" s="8" t="n"/>
      <c r="D23" s="8" t="n"/>
      <c r="E23" s="8" t="n"/>
      <c r="F23" s="8" t="n"/>
      <c r="G23" s="10" t="n"/>
      <c r="H23" s="8">
        <f>SUM(friday!F23 - friday!E23)</f>
        <v/>
      </c>
      <c r="I23" s="9">
        <f>IF(friday!B23 ="ns day", friday!C23,IF(friday!C23 &lt;= 8 + reference!$C$3, 0, MAX(friday!C23 - 8, 0)))</f>
        <v/>
      </c>
      <c r="J23" s="9">
        <f>SUM(friday!F23 - friday!E23)</f>
        <v/>
      </c>
      <c r="K23" s="9">
        <f>IF(friday!B23="ns day",friday!C23, IF(friday!C23 &lt;= 8 + reference!$C$4, 0, MIN(MAX(friday!C23 - 8, 0),IF(friday!J23 &lt;= reference!$C$4,0, friday!J23))))</f>
        <v/>
      </c>
    </row>
    <row r="24" spans="1:11">
      <c r="A24" s="6" t="s"/>
      <c r="B24" s="8" t="n"/>
      <c r="C24" s="8" t="n"/>
      <c r="D24" s="8" t="n"/>
      <c r="E24" s="8" t="n"/>
      <c r="F24" s="8" t="n"/>
      <c r="G24" s="10" t="n"/>
      <c r="H24" s="8">
        <f>SUM(friday!F24 - friday!E24)</f>
        <v/>
      </c>
      <c r="I24" s="9">
        <f>IF(friday!B24 ="ns day", friday!C24,IF(friday!C24 &lt;= 8 + reference!$C$3, 0, MAX(friday!C24 - 8, 0)))</f>
        <v/>
      </c>
      <c r="J24" s="9">
        <f>SUM(friday!F24 - friday!E24)</f>
        <v/>
      </c>
      <c r="K24" s="9">
        <f>IF(friday!B24="ns day",friday!C24, IF(friday!C24 &lt;= 8 + reference!$C$4, 0, MIN(MAX(friday!C24 - 8, 0),IF(friday!J24 &lt;= reference!$C$4,0, friday!J24))))</f>
        <v/>
      </c>
    </row>
    <row r="25" spans="1:11">
      <c r="A25" s="6" t="s"/>
      <c r="B25" s="8" t="n"/>
      <c r="C25" s="8" t="n"/>
      <c r="D25" s="8" t="n"/>
      <c r="E25" s="8" t="n"/>
      <c r="F25" s="8" t="n"/>
      <c r="G25" s="10" t="n"/>
      <c r="H25" s="8">
        <f>SUM(friday!F25 - friday!E25)</f>
        <v/>
      </c>
      <c r="I25" s="9">
        <f>IF(friday!B25 ="ns day", friday!C25,IF(friday!C25 &lt;= 8 + reference!$C$3, 0, MAX(friday!C25 - 8, 0)))</f>
        <v/>
      </c>
      <c r="J25" s="9">
        <f>SUM(friday!F25 - friday!E25)</f>
        <v/>
      </c>
      <c r="K25" s="9">
        <f>IF(friday!B25="ns day",friday!C25, IF(friday!C25 &lt;= 8 + reference!$C$4, 0, MIN(MAX(friday!C25 - 8, 0),IF(friday!J25 &lt;= reference!$C$4,0, friday!J25))))</f>
        <v/>
      </c>
    </row>
    <row r="26" spans="1:11">
      <c r="A26" s="6" t="s"/>
      <c r="B26" s="8" t="n"/>
      <c r="C26" s="8" t="n"/>
      <c r="D26" s="8" t="n"/>
      <c r="E26" s="8" t="n"/>
      <c r="F26" s="8" t="n"/>
      <c r="G26" s="10" t="n"/>
      <c r="H26" s="8">
        <f>SUM(friday!F26 - friday!E26)</f>
        <v/>
      </c>
      <c r="I26" s="9">
        <f>IF(friday!B26 ="ns day", friday!C26,IF(friday!C26 &lt;= 8 + reference!$C$3, 0, MAX(friday!C26 - 8, 0)))</f>
        <v/>
      </c>
      <c r="J26" s="9">
        <f>SUM(friday!F26 - friday!E26)</f>
        <v/>
      </c>
      <c r="K26" s="9">
        <f>IF(friday!B26="ns day",friday!C26, IF(friday!C26 &lt;= 8 + reference!$C$4, 0, MIN(MAX(friday!C26 - 8, 0),IF(friday!J26 &lt;= reference!$C$4,0, friday!J26))))</f>
        <v/>
      </c>
    </row>
    <row r="27" spans="1:11">
      <c r="A27" s="6" t="s"/>
      <c r="B27" s="8" t="n"/>
      <c r="C27" s="8" t="n"/>
      <c r="D27" s="8" t="n"/>
      <c r="E27" s="8" t="n"/>
      <c r="F27" s="8" t="n"/>
      <c r="G27" s="10" t="n"/>
      <c r="H27" s="8">
        <f>SUM(friday!F27 - friday!E27)</f>
        <v/>
      </c>
      <c r="I27" s="9">
        <f>IF(friday!B27 ="ns day", friday!C27,IF(friday!C27 &lt;= 8 + reference!$C$3, 0, MAX(friday!C27 - 8, 0)))</f>
        <v/>
      </c>
      <c r="J27" s="9">
        <f>SUM(friday!F27 - friday!E27)</f>
        <v/>
      </c>
      <c r="K27" s="9">
        <f>IF(friday!B27="ns day",friday!C27, IF(friday!C27 &lt;= 8 + reference!$C$4, 0, MIN(MAX(friday!C27 - 8, 0),IF(friday!J27 &lt;= reference!$C$4,0,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10" t="n"/>
      <c r="H28" s="8">
        <f>SUM(friday!F28 - friday!E28)</f>
        <v/>
      </c>
      <c r="I28" s="9">
        <f>IF(friday!B28 ="ns day", friday!C28,IF(friday!C28 &lt;= 8 + reference!$C$3, 0, MAX(friday!C28 - 8, 0)))</f>
        <v/>
      </c>
      <c r="J28" s="9">
        <f>SUM(friday!F28 - friday!E28)</f>
        <v/>
      </c>
      <c r="K28" s="9">
        <f>IF(friday!B28="ns day",friday!C28, IF(friday!C28 &lt;= 8 + reference!$C$4, 0, MIN(MAX(friday!C28 - 8, 0),IF(friday!J28 &lt;= reference!$C$4,0,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10" t="n"/>
      <c r="H29" s="8">
        <f>SUM(friday!F29 - friday!E29)</f>
        <v/>
      </c>
      <c r="I29" s="9">
        <f>IF(friday!B29 ="ns day", friday!C29,IF(friday!C29 &lt;= 8 + reference!$C$3, 0, MAX(friday!C29 - 8, 0)))</f>
        <v/>
      </c>
      <c r="J29" s="9">
        <f>SUM(friday!F29 - friday!E29)</f>
        <v/>
      </c>
      <c r="K29" s="9">
        <f>IF(friday!B29="ns day",friday!C29, IF(friday!C29 &lt;= 8 + reference!$C$4, 0, MIN(MAX(friday!C29 - 8, 0),IF(friday!J29 &lt;= reference!$C$4,0,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10" t="n"/>
      <c r="H30" s="8">
        <f>SUM(friday!F30 - friday!E30)</f>
        <v/>
      </c>
      <c r="I30" s="9">
        <f>IF(friday!B30 ="ns day", friday!C30,IF(friday!C30 &lt;= 8 + reference!$C$3, 0, MAX(friday!C30 - 8, 0)))</f>
        <v/>
      </c>
      <c r="J30" s="9">
        <f>SUM(friday!F30 - friday!E30)</f>
        <v/>
      </c>
      <c r="K30" s="9">
        <f>IF(friday!B30="ns day",friday!C30, IF(friday!C30 &lt;= 8 + reference!$C$4, 0, MIN(MAX(friday!C30 - 8, 0),IF(friday!J30 &lt;= reference!$C$4,0,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10" t="n"/>
      <c r="H31" s="8">
        <f>SUM(friday!F31 - friday!E31)</f>
        <v/>
      </c>
      <c r="I31" s="9">
        <f>IF(friday!B31 ="ns day", friday!C31,IF(friday!C31 &lt;= 8 + reference!$C$3, 0, MAX(friday!C31 - 8, 0)))</f>
        <v/>
      </c>
      <c r="J31" s="9">
        <f>SUM(friday!F31 - friday!E31)</f>
        <v/>
      </c>
      <c r="K31" s="9">
        <f>IF(friday!B31="ns day",friday!C31, IF(friday!C31 &lt;= 8 + reference!$C$4, 0, MIN(MAX(friday!C31 - 8, 0),IF(friday!J31 &lt;= reference!$C$4,0,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10" t="n"/>
      <c r="H32" s="8">
        <f>SUM(friday!F32 - friday!E32)</f>
        <v/>
      </c>
      <c r="I32" s="9">
        <f>IF(friday!B32 ="ns day", friday!C32,IF(friday!C32 &lt;= 8 + reference!$C$3, 0, MAX(friday!C32 - 8, 0)))</f>
        <v/>
      </c>
      <c r="J32" s="9">
        <f>SUM(friday!F32 - friday!E32)</f>
        <v/>
      </c>
      <c r="K32" s="9">
        <f>IF(friday!B32="ns day",friday!C32, IF(friday!C32 &lt;= 8 + reference!$C$4, 0, MIN(MAX(friday!C32 - 8, 0),IF(friday!J32 &lt;= reference!$C$4,0, friday!J32))))</f>
        <v/>
      </c>
    </row>
    <row r="34" spans="1:11">
      <c r="H34" s="5" t="s">
        <v>34</v>
      </c>
      <c r="I34" s="9">
        <f>SUM(friday!I8:friday!I32)</f>
        <v/>
      </c>
    </row>
    <row r="36" spans="1:11">
      <c r="J36" s="5" t="s">
        <v>35</v>
      </c>
      <c r="K36" s="9">
        <f>SUM(friday!K8:friday!K32)</f>
        <v/>
      </c>
    </row>
    <row r="38" spans="1:11">
      <c r="A38" s="4" t="s">
        <v>36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37</v>
      </c>
      <c r="B40" s="7" t="s"/>
      <c r="C40" s="8" t="n">
        <v>8</v>
      </c>
      <c r="D40" s="8" t="n">
        <v>16.93</v>
      </c>
      <c r="E40" s="8" t="s"/>
      <c r="F40" s="8" t="s"/>
      <c r="G40" s="10" t="s"/>
      <c r="H40" s="8">
        <f>SUM(friday!F40 - friday!E40)</f>
        <v/>
      </c>
      <c r="I40" s="9">
        <f>IF(friday!B40 ="ns day", friday!C40, MAX(friday!C40 - 8, 0))</f>
        <v/>
      </c>
      <c r="J40" s="9">
        <f>SUM(friday!F40 - friday!E40)</f>
        <v/>
      </c>
      <c r="K40" s="9">
        <f>IF(friday!B40="ns day",friday!C40, IF(friday!C40 &lt;= 8 + reference!$C$4, 0, MIN(MAX(friday!C40 - 8, 0),IF(friday!J40 &lt;= reference!$C$4,0, friday!J40))))</f>
        <v/>
      </c>
    </row>
    <row r="41" spans="1:11">
      <c r="A41" s="6" t="s">
        <v>38</v>
      </c>
      <c r="B41" s="8" t="n"/>
      <c r="C41" s="8" t="n"/>
      <c r="D41" s="8" t="n"/>
      <c r="E41" s="8" t="n"/>
      <c r="F41" s="8" t="n"/>
      <c r="G41" s="10" t="n"/>
      <c r="H41" s="8">
        <f>SUM(friday!F41 - friday!E41)</f>
        <v/>
      </c>
      <c r="I41" s="9">
        <f>IF(friday!B41 ="ns day", friday!C41, MAX(friday!C41 - 8, 0))</f>
        <v/>
      </c>
      <c r="J41" s="9">
        <f>SUM(friday!F41 - friday!E41)</f>
        <v/>
      </c>
      <c r="K41" s="9">
        <f>IF(friday!B41="ns day",friday!C41, IF(friday!C41 &lt;= 8 + reference!$C$4, 0, MIN(MAX(friday!C41 - 8, 0),IF(friday!J41 &lt;= reference!$C$4,0, friday!J41))))</f>
        <v/>
      </c>
    </row>
    <row r="42" spans="1:11">
      <c r="A42" s="6" t="s">
        <v>39</v>
      </c>
      <c r="B42" s="7" t="s"/>
      <c r="C42" s="8" t="n">
        <v>9.48</v>
      </c>
      <c r="D42" s="8" t="n">
        <v>18.5</v>
      </c>
      <c r="E42" s="8" t="s"/>
      <c r="F42" s="8" t="s"/>
      <c r="G42" s="10" t="s"/>
      <c r="H42" s="8">
        <f>SUM(friday!F42 - friday!E42)</f>
        <v/>
      </c>
      <c r="I42" s="9">
        <f>IF(friday!B42 ="ns day", friday!C42, MAX(friday!C42 - 8, 0))</f>
        <v/>
      </c>
      <c r="J42" s="9">
        <f>SUM(friday!F42 - friday!E42)</f>
        <v/>
      </c>
      <c r="K42" s="9">
        <f>IF(friday!B42="ns day",friday!C42, IF(friday!C42 &lt;= 8 + reference!$C$4, 0, MIN(MAX(friday!C42 - 8, 0),IF(friday!J42 &lt;= reference!$C$4,0, friday!J42))))</f>
        <v/>
      </c>
    </row>
    <row r="43" spans="1:11">
      <c r="A43" s="6" t="s">
        <v>40</v>
      </c>
      <c r="B43" s="7" t="s"/>
      <c r="C43" s="8" t="n">
        <v>8</v>
      </c>
      <c r="D43" s="8" t="n">
        <v>16.77</v>
      </c>
      <c r="E43" s="8" t="s"/>
      <c r="F43" s="8" t="s"/>
      <c r="G43" s="10" t="s"/>
      <c r="H43" s="8">
        <f>SUM(friday!F43 - friday!E43)</f>
        <v/>
      </c>
      <c r="I43" s="9">
        <f>IF(friday!B43 ="ns day", friday!C43, MAX(friday!C43 - 8, 0))</f>
        <v/>
      </c>
      <c r="J43" s="9">
        <f>SUM(friday!F43 - friday!E43)</f>
        <v/>
      </c>
      <c r="K43" s="9">
        <f>IF(friday!B43="ns day",friday!C43, IF(friday!C43 &lt;= 8 + reference!$C$4, 0, MIN(MAX(friday!C43 - 8, 0),IF(friday!J43 &lt;= reference!$C$4,0, friday!J43))))</f>
        <v/>
      </c>
    </row>
    <row r="44" spans="1:11">
      <c r="A44" s="6" t="s">
        <v>41</v>
      </c>
      <c r="B44" s="7" t="s"/>
      <c r="C44" s="8" t="n">
        <v>8</v>
      </c>
      <c r="D44" s="8" t="n">
        <v>17.06</v>
      </c>
      <c r="E44" s="8" t="s"/>
      <c r="F44" s="8" t="s"/>
      <c r="G44" s="10" t="s"/>
      <c r="H44" s="8">
        <f>SUM(friday!F44 - friday!E44)</f>
        <v/>
      </c>
      <c r="I44" s="9">
        <f>IF(friday!B44 ="ns day", friday!C44, MAX(friday!C44 - 8, 0))</f>
        <v/>
      </c>
      <c r="J44" s="9">
        <f>SUM(friday!F44 - friday!E44)</f>
        <v/>
      </c>
      <c r="K44" s="9">
        <f>IF(friday!B44="ns day",friday!C44, IF(friday!C44 &lt;= 8 + reference!$C$4, 0, MIN(MAX(friday!C44 - 8, 0),IF(friday!J44 &lt;= reference!$C$4,0, friday!J44))))</f>
        <v/>
      </c>
    </row>
    <row r="45" spans="1:11">
      <c r="A45" s="6" t="s">
        <v>42</v>
      </c>
      <c r="B45" s="7" t="s"/>
      <c r="C45" s="8" t="n">
        <v>7.67</v>
      </c>
      <c r="D45" s="8" t="n">
        <v>16.81</v>
      </c>
      <c r="E45" s="8" t="s"/>
      <c r="F45" s="8" t="s"/>
      <c r="G45" s="10" t="s"/>
      <c r="H45" s="8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reference!$C$4, 0, MIN(MAX(friday!C45 - 8, 0),IF(friday!J45 &lt;= reference!$C$4,0, friday!J45))))</f>
        <v/>
      </c>
    </row>
    <row r="46" spans="1:11">
      <c r="A46" s="6" t="s">
        <v>43</v>
      </c>
      <c r="B46" s="8" t="n"/>
      <c r="C46" s="8" t="n"/>
      <c r="D46" s="8" t="n"/>
      <c r="E46" s="8" t="n"/>
      <c r="F46" s="8" t="n"/>
      <c r="G46" s="10" t="n"/>
      <c r="H46" s="8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reference!$C$4, 0, MIN(MAX(friday!C46 - 8, 0),IF(friday!J46 &lt;= reference!$C$4,0, friday!J46))))</f>
        <v/>
      </c>
    </row>
    <row r="47" spans="1:11">
      <c r="A47" s="6" t="s">
        <v>44</v>
      </c>
      <c r="B47" s="7" t="s"/>
      <c r="C47" s="8" t="n">
        <v>8</v>
      </c>
      <c r="D47" s="8" t="n">
        <v>16.95</v>
      </c>
      <c r="E47" s="8" t="s"/>
      <c r="F47" s="8" t="s"/>
      <c r="G47" s="10" t="s"/>
      <c r="H47" s="8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reference!$C$4, 0, MIN(MAX(friday!C47 - 8, 0),IF(friday!J47 &lt;= reference!$C$4,0, friday!J47))))</f>
        <v/>
      </c>
    </row>
    <row r="48" spans="1:11">
      <c r="A48" s="6" t="s">
        <v>45</v>
      </c>
      <c r="B48" s="7" t="s"/>
      <c r="C48" s="8" t="n">
        <v>11</v>
      </c>
      <c r="D48" s="8" t="n">
        <v>19.99</v>
      </c>
      <c r="E48" s="8" t="n">
        <v>17.05</v>
      </c>
      <c r="F48" s="8" t="n">
        <v>19.99</v>
      </c>
      <c r="G48" s="10" t="n">
        <v>1019</v>
      </c>
      <c r="H48" s="8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reference!$C$4, 0, MIN(MAX(friday!C48 - 8, 0),IF(friday!J48 &lt;= reference!$C$4,0, friday!J48))))</f>
        <v/>
      </c>
    </row>
    <row r="49" spans="1:11">
      <c r="A49" s="6" t="s">
        <v>46</v>
      </c>
      <c r="B49" s="7" t="s"/>
      <c r="C49" s="8" t="n">
        <v>8</v>
      </c>
      <c r="D49" s="8" t="n">
        <v>16.48</v>
      </c>
      <c r="E49" s="8" t="s"/>
      <c r="F49" s="8" t="s"/>
      <c r="G49" s="10" t="s"/>
      <c r="H49" s="8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reference!$C$4, 0, MIN(MAX(friday!C49 - 8, 0),IF(friday!J49 &lt;= reference!$C$4,0, friday!J49))))</f>
        <v/>
      </c>
    </row>
    <row r="50" spans="1:11">
      <c r="A50" s="6" t="s">
        <v>47</v>
      </c>
      <c r="B50" s="7" t="s"/>
      <c r="C50" s="8" t="n">
        <v>10.79</v>
      </c>
      <c r="D50" s="8" t="n">
        <v>0</v>
      </c>
      <c r="E50" s="8" t="n">
        <v>16.5</v>
      </c>
      <c r="F50" s="8" t="n">
        <v>19.31</v>
      </c>
      <c r="G50" s="10" t="n">
        <v>3797</v>
      </c>
      <c r="H50" s="8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reference!$C$4, 0, MIN(MAX(friday!C50 - 8, 0),IF(friday!J50 &lt;= reference!$C$4,0, friday!J50))))</f>
        <v/>
      </c>
    </row>
    <row r="51" spans="1:11">
      <c r="A51" s="6" t="s">
        <v>48</v>
      </c>
      <c r="B51" s="7" t="s"/>
      <c r="C51" s="8" t="n">
        <v>8</v>
      </c>
      <c r="D51" s="8" t="n">
        <v>16.49</v>
      </c>
      <c r="E51" s="8" t="s"/>
      <c r="F51" s="8" t="s"/>
      <c r="G51" s="10" t="s"/>
      <c r="H51" s="8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reference!$C$4, 0, MIN(MAX(friday!C51 - 8, 0),IF(friday!J51 &lt;= reference!$C$4,0, friday!J51))))</f>
        <v/>
      </c>
    </row>
    <row r="52" spans="1:11">
      <c r="A52" s="6" t="s">
        <v>49</v>
      </c>
      <c r="B52" s="8" t="n"/>
      <c r="C52" s="8" t="n"/>
      <c r="D52" s="8" t="n"/>
      <c r="E52" s="8" t="n"/>
      <c r="F52" s="8" t="n"/>
      <c r="G52" s="10" t="n"/>
      <c r="H52" s="8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reference!$C$4, 0, MIN(MAX(friday!C52 - 8, 0),IF(friday!J52 &lt;= reference!$C$4,0, friday!J52))))</f>
        <v/>
      </c>
    </row>
    <row r="53" spans="1:11">
      <c r="A53" s="6" t="s">
        <v>50</v>
      </c>
      <c r="B53" s="7" t="s"/>
      <c r="C53" s="8" t="n">
        <v>10.03</v>
      </c>
      <c r="D53" s="8" t="n">
        <v>19.24</v>
      </c>
      <c r="E53" s="8" t="s"/>
      <c r="F53" s="8" t="s"/>
      <c r="G53" s="10" t="s"/>
      <c r="H53" s="8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reference!$C$4, 0, MIN(MAX(friday!C53 - 8, 0),IF(friday!J53 &lt;= reference!$C$4,0, friday!J53))))</f>
        <v/>
      </c>
    </row>
    <row r="54" spans="1:11">
      <c r="A54" s="6" t="s">
        <v>52</v>
      </c>
      <c r="B54" s="7" t="s"/>
      <c r="C54" s="8" t="n">
        <v>8</v>
      </c>
      <c r="D54" s="8" t="n">
        <v>16.49</v>
      </c>
      <c r="E54" s="8" t="s"/>
      <c r="F54" s="8" t="s"/>
      <c r="G54" s="10" t="s"/>
      <c r="H54" s="8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reference!$C$4, 0, MIN(MAX(friday!C54 - 8, 0),IF(friday!J54 &lt;= reference!$C$4,0, friday!J54))))</f>
        <v/>
      </c>
    </row>
    <row r="55" spans="1:11">
      <c r="A55" s="6" t="s">
        <v>53</v>
      </c>
      <c r="B55" s="7" t="s"/>
      <c r="C55" s="8" t="n">
        <v>8.09</v>
      </c>
      <c r="D55" s="8" t="n">
        <v>16.97</v>
      </c>
      <c r="E55" s="8" t="s"/>
      <c r="F55" s="8" t="s"/>
      <c r="G55" s="10" t="s"/>
      <c r="H55" s="8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reference!$C$4, 0, MIN(MAX(friday!C55 - 8, 0),IF(friday!J55 &lt;= reference!$C$4,0, friday!J55))))</f>
        <v/>
      </c>
    </row>
    <row r="56" spans="1:11">
      <c r="A56" s="6" t="s">
        <v>54</v>
      </c>
      <c r="B56" s="7" t="s"/>
      <c r="C56" s="8" t="n">
        <v>9</v>
      </c>
      <c r="D56" s="8" t="n">
        <v>17.92</v>
      </c>
      <c r="E56" s="8" t="s"/>
      <c r="F56" s="8" t="s"/>
      <c r="G56" s="10" t="s"/>
      <c r="H56" s="8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reference!$C$4, 0, MIN(MAX(friday!C56 - 8, 0),IF(friday!J56 &lt;= reference!$C$4,0, friday!J56))))</f>
        <v/>
      </c>
    </row>
    <row r="57" spans="1:11">
      <c r="A57" s="6" t="s">
        <v>55</v>
      </c>
      <c r="B57" s="7" t="s"/>
      <c r="C57" s="8" t="n">
        <v>8</v>
      </c>
      <c r="D57" s="8" t="n">
        <v>16.99</v>
      </c>
      <c r="E57" s="8" t="s"/>
      <c r="F57" s="8" t="s"/>
      <c r="G57" s="10" t="s"/>
      <c r="H57" s="8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reference!$C$4, 0, MIN(MAX(friday!C57 - 8, 0),IF(friday!J57 &lt;= reference!$C$4,0, friday!J57))))</f>
        <v/>
      </c>
    </row>
    <row r="58" spans="1:11">
      <c r="A58" s="6" t="s">
        <v>56</v>
      </c>
      <c r="B58" s="7" t="s"/>
      <c r="C58" s="8" t="n">
        <v>8.5</v>
      </c>
      <c r="D58" s="8" t="n">
        <v>17.49</v>
      </c>
      <c r="E58" s="8" t="s"/>
      <c r="F58" s="8" t="s"/>
      <c r="G58" s="10" t="s"/>
      <c r="H58" s="8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reference!$C$4, 0, MIN(MAX(friday!C58 - 8, 0),IF(friday!J58 &lt;= reference!$C$4,0, friday!J58))))</f>
        <v/>
      </c>
    </row>
    <row r="59" spans="1:11">
      <c r="A59" s="6" t="s">
        <v>57</v>
      </c>
      <c r="B59" s="7" t="s"/>
      <c r="C59" s="8" t="n">
        <v>8.779999999999999</v>
      </c>
      <c r="D59" s="8" t="n">
        <v>17.69</v>
      </c>
      <c r="E59" s="8" t="n">
        <v>8.58</v>
      </c>
      <c r="F59" s="8" t="n">
        <v>17.86</v>
      </c>
      <c r="G59" s="10" t="n">
        <v>932</v>
      </c>
      <c r="H59" s="8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reference!$C$4, 0, MIN(MAX(friday!C59 - 8, 0),IF(friday!J59 &lt;= reference!$C$4,0, friday!J59))))</f>
        <v/>
      </c>
    </row>
    <row r="60" spans="1:11">
      <c r="A60" s="6" t="s">
        <v>58</v>
      </c>
      <c r="B60" s="7" t="s"/>
      <c r="C60" s="8" t="n">
        <v>9.220000000000001</v>
      </c>
      <c r="D60" s="8" t="n">
        <v>18.33</v>
      </c>
      <c r="E60" s="8" t="s"/>
      <c r="F60" s="8" t="s"/>
      <c r="G60" s="10" t="s"/>
      <c r="H60" s="8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reference!$C$4, 0, MIN(MAX(friday!C60 - 8, 0),IF(friday!J60 &lt;= reference!$C$4,0, friday!J60))))</f>
        <v/>
      </c>
    </row>
    <row r="61" spans="1:11">
      <c r="A61" s="6" t="s">
        <v>59</v>
      </c>
      <c r="B61" s="7" t="s"/>
      <c r="C61" s="8" t="n">
        <v>8.5</v>
      </c>
      <c r="D61" s="8" t="n">
        <v>17.49</v>
      </c>
      <c r="E61" s="8" t="s"/>
      <c r="F61" s="8" t="s"/>
      <c r="G61" s="10" t="s"/>
      <c r="H61" s="8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reference!$C$4, 0, MIN(MAX(friday!C61 - 8, 0),IF(friday!J61 &lt;= reference!$C$4,0, friday!J61))))</f>
        <v/>
      </c>
    </row>
    <row r="62" spans="1:11">
      <c r="A62" s="6" t="s">
        <v>60</v>
      </c>
      <c r="B62" s="7" t="s"/>
      <c r="C62" s="8" t="n">
        <v>8.27</v>
      </c>
      <c r="D62" s="8" t="n">
        <v>17.2</v>
      </c>
      <c r="E62" s="8" t="s"/>
      <c r="F62" s="8" t="s"/>
      <c r="G62" s="10" t="s"/>
      <c r="H62" s="8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reference!$C$4, 0, MIN(MAX(friday!C62 - 8, 0),IF(friday!J62 &lt;= reference!$C$4,0, friday!J62))))</f>
        <v/>
      </c>
    </row>
    <row r="63" spans="1:11">
      <c r="A63" s="6" t="s">
        <v>61</v>
      </c>
      <c r="B63" s="7" t="s"/>
      <c r="C63" s="8" t="n">
        <v>8</v>
      </c>
      <c r="D63" s="8" t="n">
        <v>16.49</v>
      </c>
      <c r="E63" s="8" t="s"/>
      <c r="F63" s="8" t="s"/>
      <c r="G63" s="10" t="s"/>
      <c r="H63" s="8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reference!$C$4, 0, MIN(MAX(friday!C63 - 8, 0),IF(friday!J63 &lt;= reference!$C$4,0, friday!J63))))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10" t="n"/>
      <c r="H64" s="8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reference!$C$4, 0, MIN(MAX(friday!C64 - 8, 0),IF(friday!J64 &lt;= reference!$C$4,0, friday!J64))))</f>
        <v/>
      </c>
    </row>
    <row r="65" spans="1:11">
      <c r="A65" s="6" t="s">
        <v>63</v>
      </c>
      <c r="B65" s="7" t="s"/>
      <c r="C65" s="8" t="n">
        <v>8.5</v>
      </c>
      <c r="D65" s="8" t="n">
        <v>17.47</v>
      </c>
      <c r="E65" s="8" t="s"/>
      <c r="F65" s="8" t="s"/>
      <c r="G65" s="10" t="s"/>
      <c r="H65" s="8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reference!$C$4, 0, MIN(MAX(friday!C65 - 8, 0),IF(friday!J65 &lt;= reference!$C$4,0, friday!J65))))</f>
        <v/>
      </c>
    </row>
    <row r="66" spans="1:11">
      <c r="A66" s="6" t="s">
        <v>64</v>
      </c>
      <c r="B66" s="8" t="n"/>
      <c r="C66" s="8" t="n"/>
      <c r="D66" s="8" t="n"/>
      <c r="E66" s="8" t="n"/>
      <c r="F66" s="8" t="n"/>
      <c r="G66" s="10" t="n"/>
      <c r="H66" s="8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reference!$C$4, 0, MIN(MAX(friday!C66 - 8, 0),IF(friday!J66 &lt;= reference!$C$4,0, friday!J66))))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10" t="n"/>
      <c r="H67" s="8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reference!$C$4, 0, MIN(MAX(friday!C67 - 8, 0),IF(friday!J67 &lt;= reference!$C$4,0, friday!J67))))</f>
        <v/>
      </c>
    </row>
    <row r="68" spans="1:11">
      <c r="A68" s="6" t="s">
        <v>66</v>
      </c>
      <c r="B68" s="7" t="s"/>
      <c r="C68" s="8" t="n">
        <v>8.51</v>
      </c>
      <c r="D68" s="8" t="n">
        <v>17.87</v>
      </c>
      <c r="E68" s="8" t="s"/>
      <c r="F68" s="8" t="s"/>
      <c r="G68" s="10" t="s"/>
      <c r="H68" s="8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reference!$C$4, 0, MIN(MAX(friday!C68 - 8, 0),IF(friday!J68 &lt;= reference!$C$4,0, friday!J68))))</f>
        <v/>
      </c>
    </row>
    <row r="69" spans="1:11">
      <c r="A69" s="6" t="s">
        <v>67</v>
      </c>
      <c r="B69" s="7" t="s"/>
      <c r="C69" s="8" t="n">
        <v>8</v>
      </c>
      <c r="D69" s="8" t="n">
        <v>16.92</v>
      </c>
      <c r="E69" s="8" t="s"/>
      <c r="F69" s="8" t="s"/>
      <c r="G69" s="10" t="s"/>
      <c r="H69" s="8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reference!$C$4, 0, MIN(MAX(friday!C69 - 8, 0),IF(friday!J69 &lt;= reference!$C$4,0, friday!J69))))</f>
        <v/>
      </c>
    </row>
    <row r="70" spans="1:11">
      <c r="A70" s="6" t="s">
        <v>68</v>
      </c>
      <c r="B70" s="8" t="n"/>
      <c r="C70" s="8" t="n"/>
      <c r="D70" s="8" t="n"/>
      <c r="E70" s="8" t="n"/>
      <c r="F70" s="8" t="n"/>
      <c r="G70" s="10" t="n"/>
      <c r="H70" s="8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reference!$C$4, 0, MIN(MAX(friday!C70 - 8, 0),IF(friday!J70 &lt;= reference!$C$4,0, friday!J70))))</f>
        <v/>
      </c>
    </row>
    <row r="71" spans="1:11">
      <c r="A71" s="6" t="s">
        <v>69</v>
      </c>
      <c r="B71" s="8" t="n"/>
      <c r="C71" s="8" t="n"/>
      <c r="D71" s="8" t="n"/>
      <c r="E71" s="8" t="n"/>
      <c r="F71" s="8" t="n"/>
      <c r="G71" s="10" t="n"/>
      <c r="H71" s="8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reference!$C$4, 0, MIN(MAX(friday!C71 - 8, 0),IF(friday!J71 &lt;= reference!$C$4,0, friday!J71))))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10" t="n"/>
      <c r="H72" s="8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reference!$C$4, 0, MIN(MAX(friday!C72 - 8, 0),IF(friday!J72 &lt;= reference!$C$4,0, friday!J72))))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10" t="n"/>
      <c r="H73" s="8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reference!$C$4, 0, MIN(MAX(friday!C73 - 8, 0),IF(friday!J73 &lt;= reference!$C$4,0, friday!J73))))</f>
        <v/>
      </c>
    </row>
    <row r="75" spans="1:11">
      <c r="J75" s="5" t="s">
        <v>72</v>
      </c>
      <c r="K75" s="9">
        <f>SUM(friday!K40:friday!K73)</f>
        <v/>
      </c>
    </row>
    <row r="77" spans="1:11">
      <c r="J77" s="5" t="s">
        <v>73</v>
      </c>
      <c r="K77" s="9">
        <f>SUM(friday!K75 + friday!K36)</f>
        <v/>
      </c>
    </row>
    <row r="79" spans="1:11">
      <c r="A79" s="4" t="s">
        <v>74</v>
      </c>
    </row>
    <row r="80" spans="1:11">
      <c r="E80" s="5" t="s">
        <v>75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76</v>
      </c>
      <c r="F81" s="5" t="s">
        <v>77</v>
      </c>
    </row>
    <row r="82" spans="1:11">
      <c r="A82" s="6" t="s">
        <v>78</v>
      </c>
      <c r="B82" s="7" t="s"/>
      <c r="C82" s="8" t="n">
        <v>11.52</v>
      </c>
      <c r="D82" s="8" t="n">
        <v>19.98</v>
      </c>
      <c r="E82" s="9">
        <f>IF(OR(friday!B82 = "light",friday!B82 = "excused", friday!B82 = "sch chg", friday!B82 = "annual", friday!B82 = "sick", friday!C82 &gt;= 10 - reference!$C$5), 0, IF(friday!B82 = "no call", 10, IF(friday!C82 = 0, 0, MAX(10 - friday!C82, 0))))</f>
        <v/>
      </c>
      <c r="F82" s="9">
        <f>IF(OR(friday!B82 = "light",friday!B82 = "excused", friday!B82 = "sch chg", friday!B82 = "annual", friday!B82 = "sick", friday!C82 &gt;= 12 - reference!$C$5), 0, IF(friday!B82 = "no call", 12, IF(friday!C82 = 0, 0, MAX(12 - friday!C82, 0))))</f>
        <v/>
      </c>
    </row>
    <row r="83" spans="1:11">
      <c r="A83" s="6" t="s">
        <v>79</v>
      </c>
      <c r="B83" s="7" t="s"/>
      <c r="C83" s="8" t="n">
        <v>12.38</v>
      </c>
      <c r="D83" s="8" t="n">
        <v>20.34</v>
      </c>
      <c r="E83" s="9">
        <f>IF(OR(friday!B83 = "light",friday!B83 = "excused", friday!B83 = "sch chg", friday!B83 = "annual", friday!B83 = "sick", friday!C83 &gt;= 10 - reference!$C$5), 0, IF(friday!B83 = "no call", 10, IF(friday!C83 = 0, 0, MAX(10 - friday!C83, 0))))</f>
        <v/>
      </c>
      <c r="F83" s="9">
        <f>IF(OR(friday!B83 = "light",friday!B83 = "excused", friday!B83 = "sch chg", friday!B83 = "annual", friday!B83 = "sick", friday!C83 &gt;= 12 - reference!$C$5), 0, IF(friday!B83 = "no call", 12, IF(friday!C83 = 0, 0, MAX(12 - friday!C83, 0))))</f>
        <v/>
      </c>
    </row>
    <row r="84" spans="1:11">
      <c r="A84" s="6" t="s">
        <v>80</v>
      </c>
      <c r="B84" s="7" t="s"/>
      <c r="C84" s="8" t="n">
        <v>11.74</v>
      </c>
      <c r="D84" s="8" t="n">
        <v>20.51</v>
      </c>
      <c r="E84" s="9">
        <f>IF(OR(friday!B84 = "light",friday!B84 = "excused", friday!B84 = "sch chg", friday!B84 = "annual", friday!B84 = "sick", friday!C84 &gt;= 10 - reference!$C$5), 0, IF(friday!B84 = "no call", 10, IF(friday!C84 = 0, 0, MAX(10 - friday!C84, 0))))</f>
        <v/>
      </c>
      <c r="F84" s="9">
        <f>IF(OR(friday!B84 = "light",friday!B84 = "excused", friday!B84 = "sch chg", friday!B84 = "annual", friday!B84 = "sick", friday!C84 &gt;= 12 - reference!$C$5), 0, IF(friday!B84 = "no call", 12, IF(friday!C84 = 0, 0, MAX(12 - friday!C84, 0))))</f>
        <v/>
      </c>
    </row>
    <row r="85" spans="1:11">
      <c r="A85" s="6" t="s">
        <v>81</v>
      </c>
      <c r="B85" s="7" t="s">
        <v>92</v>
      </c>
      <c r="C85" s="8" t="s"/>
      <c r="D85" s="8" t="n">
        <v>0</v>
      </c>
      <c r="E85" s="9">
        <f>IF(OR(friday!B85 = "light",friday!B85 = "excused", friday!B85 = "sch chg", friday!B85 = "annual", friday!B85 = "sick", friday!C85 &gt;= 10 - reference!$C$5),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reference!$C$5), 0, IF(friday!B85 = "no call", 12, IF(friday!C85 = 0, 0, MAX(12 - friday!C85, 0))))</f>
        <v/>
      </c>
    </row>
    <row r="86" spans="1:11">
      <c r="A86" s="6" t="s">
        <v>82</v>
      </c>
      <c r="B86" s="7" t="s"/>
      <c r="C86" s="8" t="n">
        <v>11.91</v>
      </c>
      <c r="D86" s="8" t="n">
        <v>20.37</v>
      </c>
      <c r="E86" s="9">
        <f>IF(OR(friday!B86 = "light",friday!B86 = "excused", friday!B86 = "sch chg", friday!B86 = "annual", friday!B86 = "sick", friday!C86 &gt;= 10 - reference!$C$5),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reference!$C$5), 0, IF(friday!B86 = "no call", 12, IF(friday!C86 = 0, 0, MAX(12 - friday!C86, 0))))</f>
        <v/>
      </c>
    </row>
    <row r="87" spans="1:11">
      <c r="A87" s="6" t="s">
        <v>83</v>
      </c>
      <c r="B87" s="7" t="s"/>
      <c r="C87" s="8" t="n">
        <v>12.17</v>
      </c>
      <c r="D87" s="8" t="n">
        <v>20.6</v>
      </c>
      <c r="E87" s="9">
        <f>IF(OR(friday!B87 = "light",friday!B87 = "excused", friday!B87 = "sch chg", friday!B87 = "annual", friday!B87 = "sick", friday!C87 &gt;= 10 - reference!$C$5),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reference!$C$5), 0, IF(friday!B87 = "no call", 12, IF(friday!C87 = 0, 0, MAX(12 - friday!C87, 0))))</f>
        <v/>
      </c>
    </row>
    <row r="88" spans="1:11">
      <c r="A88" s="6" t="s">
        <v>84</v>
      </c>
      <c r="B88" s="7" t="s"/>
      <c r="C88" s="8" t="n">
        <v>11.9</v>
      </c>
      <c r="D88" s="8" t="n">
        <v>20.29</v>
      </c>
      <c r="E88" s="9">
        <f>IF(OR(friday!B88 = "light",friday!B88 = "excused", friday!B88 = "sch chg", friday!B88 = "annual", friday!B88 = "sick", friday!C88 &gt;= 10 - reference!$C$5),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reference!$C$5), 0, IF(friday!B88 = "no call", 12, IF(friday!C88 = 0, 0, MAX(12 - friday!C88, 0))))</f>
        <v/>
      </c>
    </row>
    <row r="89" spans="1:11">
      <c r="A89" s="6" t="s">
        <v>85</v>
      </c>
      <c r="B89" s="7" t="s"/>
      <c r="C89" s="8" t="n">
        <v>11.92</v>
      </c>
      <c r="D89" s="8" t="n">
        <v>20.45</v>
      </c>
      <c r="E89" s="9">
        <f>IF(OR(friday!B89 = "light",friday!B89 = "excused", friday!B89 = "sch chg", friday!B89 = "annual", friday!B89 = "sick", friday!C89 &gt;= 10 - reference!$C$5),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reference!$C$5), 0, IF(friday!B89 = "no call", 12, IF(friday!C89 = 0, 0, MAX(12 - friday!C89, 0))))</f>
        <v/>
      </c>
    </row>
    <row r="90" spans="1:11">
      <c r="A90" s="6" t="s">
        <v>86</v>
      </c>
      <c r="B90" s="7" t="s"/>
      <c r="C90" s="8" t="n">
        <v>11.98</v>
      </c>
      <c r="D90" s="8" t="n">
        <v>20.48</v>
      </c>
      <c r="E90" s="9">
        <f>IF(OR(friday!B90 = "light",friday!B90 = "excused", friday!B90 = "sch chg", friday!B90 = "annual", friday!B90 = "sick", friday!C90 &gt;= 10 - reference!$C$5),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reference!$C$5), 0, IF(friday!B90 = "no call", 12, IF(friday!C90 = 0, 0, MAX(12 - friday!C90, 0))))</f>
        <v/>
      </c>
    </row>
    <row r="91" spans="1:11">
      <c r="A91" s="6" t="s">
        <v>87</v>
      </c>
      <c r="B91" s="7" t="s"/>
      <c r="C91" s="8" t="n">
        <v>11.62</v>
      </c>
      <c r="D91" s="8" t="n">
        <v>8.48</v>
      </c>
      <c r="E91" s="9">
        <f>IF(OR(friday!B91 = "light",friday!B91 = "excused", friday!B91 = "sch chg", friday!B91 = "annual", friday!B91 = "sick", friday!C91 &gt;= 10 - reference!$C$5),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reference!$C$5), 0, IF(friday!B91 = "no call", 12, IF(friday!C91 = 0, 0, MAX(12 - friday!C91, 0))))</f>
        <v/>
      </c>
    </row>
    <row r="92" spans="1:11">
      <c r="A92" s="6" t="s">
        <v>88</v>
      </c>
      <c r="B92" s="7" t="s"/>
      <c r="C92" s="8" t="n">
        <v>11.93</v>
      </c>
      <c r="D92" s="8" t="n">
        <v>20.42</v>
      </c>
      <c r="E92" s="9">
        <f>IF(OR(friday!B92 = "light",friday!B92 = "excused", friday!B92 = "sch chg", friday!B92 = "annual", friday!B92 = "sick", friday!C92 &gt;= 10 - reference!$C$5),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reference!$C$5), 0, IF(friday!B92 = "no call", 12, IF(friday!C92 = 0, 0, MAX(12 - friday!C92, 0))))</f>
        <v/>
      </c>
    </row>
    <row r="93" spans="1:11">
      <c r="A93" s="6" t="s">
        <v>89</v>
      </c>
      <c r="B93" s="8" t="n"/>
      <c r="C93" s="8" t="n"/>
      <c r="D93" s="8" t="n"/>
      <c r="E93" s="9">
        <f>IF(OR(friday!B93 = "light",friday!B93 = "excused", friday!B93 = "sch chg", friday!B93 = "annual", friday!B93 = "sick", friday!C93 &gt;= 10 - reference!$C$5),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reference!$C$5), 0, IF(friday!B93 = "no call", 12, IF(friday!C93 = 0, 0, MAX(12 - friday!C93, 0))))</f>
        <v/>
      </c>
    </row>
    <row r="94" spans="1:11">
      <c r="A94" s="6" t="s">
        <v>90</v>
      </c>
      <c r="B94" s="7" t="s"/>
      <c r="C94" s="8" t="n">
        <v>10.67</v>
      </c>
      <c r="D94" s="8" t="n">
        <v>18.43</v>
      </c>
      <c r="E94" s="9">
        <f>IF(OR(friday!B94 = "light",friday!B94 = "excused", friday!B94 = "sch chg", friday!B94 = "annual", friday!B94 = "sick", friday!C94 &gt;= 10 - reference!$C$5),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reference!$C$5), 0, IF(friday!B94 = "no call", 12, IF(friday!C94 = 0, 0, MAX(12 - friday!C94, 0))))</f>
        <v/>
      </c>
    </row>
    <row r="95" spans="1:11">
      <c r="A95" s="6" t="s">
        <v>91</v>
      </c>
      <c r="B95" s="7" t="s">
        <v>92</v>
      </c>
      <c r="C95" s="8" t="s"/>
      <c r="D95" s="8" t="n">
        <v>0</v>
      </c>
      <c r="E95" s="9">
        <f>IF(OR(friday!B95 = "light",friday!B95 = "excused", friday!B95 = "sch chg", friday!B95 = "annual", friday!B95 = "sick", friday!C95 &gt;= 10 - reference!$C$5),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reference!$C$5), 0, IF(friday!B95 = "no call", 12, IF(friday!C95 = 0, 0, MAX(12 - friday!C95, 0))))</f>
        <v/>
      </c>
    </row>
    <row r="96" spans="1:11">
      <c r="A96" s="6" t="s">
        <v>93</v>
      </c>
      <c r="B96" s="7" t="s"/>
      <c r="C96" s="8" t="n">
        <v>9.99</v>
      </c>
      <c r="D96" s="8" t="n">
        <v>17.93</v>
      </c>
      <c r="E96" s="9">
        <f>IF(OR(friday!B96 = "light",friday!B96 = "excused", friday!B96 = "sch chg", friday!B96 = "annual", friday!B96 = "sick", friday!C96 &gt;= 10 - reference!$C$5),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reference!$C$5), 0, IF(friday!B96 = "no call", 12, IF(friday!C96 = 0, 0, MAX(12 - friday!C96, 0))))</f>
        <v/>
      </c>
    </row>
    <row r="97" spans="1:11">
      <c r="A97" s="6" t="s">
        <v>94</v>
      </c>
      <c r="B97" s="7" t="s"/>
      <c r="C97" s="8" t="n">
        <v>10.79</v>
      </c>
      <c r="D97" s="8" t="n">
        <v>19.16</v>
      </c>
      <c r="E97" s="9">
        <f>IF(OR(friday!B97 = "light",friday!B97 = "excused", friday!B97 = "sch chg", friday!B97 = "annual", friday!B97 = "sick", friday!C97 &gt;= 10 - reference!$C$5),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reference!$C$5), 0, IF(friday!B97 = "no call", 12, IF(friday!C97 = 0, 0, MAX(12 - friday!C97, 0))))</f>
        <v/>
      </c>
    </row>
    <row r="98" spans="1:11">
      <c r="A98" s="6" t="s">
        <v>95</v>
      </c>
      <c r="B98" s="7" t="s"/>
      <c r="C98" s="8" t="n">
        <v>12.39</v>
      </c>
      <c r="D98" s="8" t="n">
        <v>20.78</v>
      </c>
      <c r="E98" s="9">
        <f>IF(OR(friday!B98 = "light",friday!B98 = "excused", friday!B98 = "sch chg", friday!B98 = "annual", friday!B98 = "sick", friday!C98 &gt;= 10 - reference!$C$5),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reference!$C$5),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9">
        <f>IF(OR(friday!B99 = "light",friday!B99 = "excused", friday!B99 = "sch chg", friday!B99 = "annual", friday!B99 = "sick", friday!C99 &gt;= 10 - reference!$C$5),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reference!$C$5),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9">
        <f>IF(OR(friday!B100 = "light",friday!B100 = "excused", friday!B100 = "sch chg", friday!B100 = "annual", friday!B100 = "sick", friday!C100 &gt;= 10 - reference!$C$5),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reference!$C$5),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9">
        <f>IF(OR(friday!B101 = "light",friday!B101 = "excused", friday!B101 = "sch chg", friday!B101 = "annual", friday!B101 = "sick", friday!C101 &gt;= 10 - reference!$C$5),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reference!$C$5),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9">
        <f>IF(OR(friday!B102 = "light",friday!B102 = "excused", friday!B102 = "sch chg", friday!B102 = "annual", friday!B102 = "sick", friday!C102 &gt;= 10 - reference!$C$5),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reference!$C$5),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9">
        <f>IF(OR(friday!B103 = "light",friday!B103 = "excused", friday!B103 = "sch chg", friday!B103 = "annual", friday!B103 = "sick", friday!C103 &gt;= 10 - reference!$C$5),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reference!$C$5),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9">
        <f>IF(OR(friday!B104 = "light",friday!B104 = "excused", friday!B104 = "sch chg", friday!B104 = "annual", friday!B104 = "sick", friday!C104 &gt;= 10 - reference!$C$5),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reference!$C$5),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9">
        <f>IF(OR(friday!B105 = "light",friday!B105 = "excused", friday!B105 = "sch chg", friday!B105 = "annual", friday!B105 = "sick", friday!C105 &gt;= 10 - reference!$C$5),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reference!$C$5),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9">
        <f>IF(OR(friday!B106 = "light",friday!B106 = "excused", friday!B106 = "sch chg", friday!B106 = "annual", friday!B106 = "sick", friday!C106 &gt;= 10 - reference!$C$5),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reference!$C$5), 0, IF(friday!B106 = "no call", 12, IF(friday!C106 = 0, 0, MAX(12 - friday!C106, 0))))</f>
        <v/>
      </c>
    </row>
    <row r="108" spans="1:11">
      <c r="D108" s="5" t="s">
        <v>96</v>
      </c>
      <c r="E108" s="9">
        <f>SUM(friday!E82:friday!E106)</f>
        <v/>
      </c>
      <c r="F108" s="9">
        <f>SUM(friday!F82:friday!F106)</f>
        <v/>
      </c>
    </row>
    <row r="110" spans="1:11">
      <c r="A110" s="4" t="s">
        <v>97</v>
      </c>
    </row>
    <row r="111" spans="1:11">
      <c r="E111" s="5" t="s">
        <v>75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76</v>
      </c>
      <c r="F112" s="5" t="s">
        <v>98</v>
      </c>
    </row>
    <row r="113" spans="1:11">
      <c r="A113" s="6" t="s">
        <v>99</v>
      </c>
      <c r="B113" s="7" t="s"/>
      <c r="C113" s="8" t="n">
        <v>11.89</v>
      </c>
      <c r="D113" s="8" t="n">
        <v>20.89</v>
      </c>
      <c r="E113" s="9">
        <f>IF(OR(friday!B113 = "light",friday!B113 = "excused", friday!B113 = "sch chg", friday!B113 = "annual", friday!B113 = "sick", friday!C113 &gt;= 10 - reference!$C$5),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11.5 - reference!$C$5), 0, IF(friday!B113 = "no call", 11.5, IF(friday!C113 = 0, 0, MAX(11.5 - friday!C113, 0))))</f>
        <v/>
      </c>
    </row>
    <row r="114" spans="1:11">
      <c r="A114" s="6" t="s">
        <v>100</v>
      </c>
      <c r="B114" s="7" t="s"/>
      <c r="C114" s="8" t="n">
        <v>9.619999999999999</v>
      </c>
      <c r="D114" s="8" t="n">
        <v>0</v>
      </c>
      <c r="E114" s="9">
        <f>IF(OR(friday!B114 = "light",friday!B114 = "excused", friday!B114 = "sch chg", friday!B114 = "annual", friday!B114 = "sick", friday!C114 &gt;= 10 - reference!$C$5),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11.5 - reference!$C$5), 0, IF(friday!B114 = "no call", 11.5, IF(friday!C114 = 0, 0, MAX(11.5 - friday!C114, 0))))</f>
        <v/>
      </c>
    </row>
    <row r="115" spans="1:11">
      <c r="A115" s="6" t="s">
        <v>101</v>
      </c>
      <c r="B115" s="7" t="s"/>
      <c r="C115" s="8" t="n">
        <v>5.38</v>
      </c>
      <c r="D115" s="8" t="n">
        <v>0</v>
      </c>
      <c r="E115" s="9">
        <f>IF(OR(friday!B115 = "light",friday!B115 = "excused", friday!B115 = "sch chg", friday!B115 = "annual", friday!B115 = "sick", friday!C115 &gt;= 10 - reference!$C$5),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11.5 - reference!$C$5), 0, IF(friday!B115 = "no call", 11.5, IF(friday!C115 = 0, 0, MAX(11.5 - friday!C115, 0))))</f>
        <v/>
      </c>
    </row>
    <row r="116" spans="1:11">
      <c r="A116" s="6" t="s">
        <v>102</v>
      </c>
      <c r="B116" s="8" t="n"/>
      <c r="C116" s="8" t="n"/>
      <c r="D116" s="8" t="n"/>
      <c r="E116" s="9">
        <f>IF(OR(friday!B116 = "light",friday!B116 = "excused", friday!B116 = "sch chg", friday!B116 = "annual", friday!B116 = "sick", friday!C116 &gt;= 10 - reference!$C$5),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11.5 - reference!$C$5), 0, IF(friday!B116 = "no call", 11.5, IF(friday!C116 = 0, 0, MAX(11.5 - friday!C116, 0))))</f>
        <v/>
      </c>
    </row>
    <row r="117" spans="1:11">
      <c r="A117" s="6" t="s">
        <v>103</v>
      </c>
      <c r="B117" s="7" t="s"/>
      <c r="C117" s="8" t="n">
        <v>10.24</v>
      </c>
      <c r="D117" s="8" t="n">
        <v>0</v>
      </c>
      <c r="E117" s="9">
        <f>IF(OR(friday!B117 = "light",friday!B117 = "excused", friday!B117 = "sch chg", friday!B117 = "annual", friday!B117 = "sick", friday!C117 &gt;= 10 - reference!$C$5),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11.5 - reference!$C$5), 0, IF(friday!B117 = "no call", 11.5, IF(friday!C117 = 0, 0, MAX(11.5 - friday!C117, 0))))</f>
        <v/>
      </c>
    </row>
    <row r="118" spans="1:11">
      <c r="A118" s="6" t="s">
        <v>104</v>
      </c>
      <c r="B118" s="8" t="n"/>
      <c r="C118" s="8" t="n"/>
      <c r="D118" s="8" t="n"/>
      <c r="E118" s="9">
        <f>IF(OR(friday!B118 = "light",friday!B118 = "excused", friday!B118 = "sch chg", friday!B118 = "annual", friday!B118 = "sick", friday!C118 &gt;= 10 - reference!$C$5),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11.5 - reference!$C$5), 0, IF(friday!B118 = "no call", 11.5, IF(friday!C118 = 0, 0, MAX(11.5 - friday!C118, 0))))</f>
        <v/>
      </c>
    </row>
    <row r="119" spans="1:11">
      <c r="A119" s="6" t="s">
        <v>105</v>
      </c>
      <c r="B119" s="7" t="s"/>
      <c r="C119" s="8" t="n">
        <v>1.67</v>
      </c>
      <c r="D119" s="8" t="n">
        <v>0</v>
      </c>
      <c r="E119" s="9">
        <f>IF(OR(friday!B119 = "light",friday!B119 = "excused", friday!B119 = "sch chg", friday!B119 = "annual", friday!B119 = "sick", friday!C119 &gt;= 10 - reference!$C$5),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reference!$C$5), 0, IF(friday!B119 = "no call", 11.5, IF(friday!C119 = 0, 0, MAX(11.5 - friday!C119, 0))))</f>
        <v/>
      </c>
    </row>
    <row r="120" spans="1:11">
      <c r="A120" s="6" t="s">
        <v>106</v>
      </c>
      <c r="B120" s="7" t="s"/>
      <c r="C120" s="8" t="n">
        <v>11.99</v>
      </c>
      <c r="D120" s="8" t="n">
        <v>20.97</v>
      </c>
      <c r="E120" s="9">
        <f>IF(OR(friday!B120 = "light",friday!B120 = "excused", friday!B120 = "sch chg", friday!B120 = "annual", friday!B120 = "sick", friday!C120 &gt;= 10 - reference!$C$5),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reference!$C$5), 0, IF(friday!B120 = "no call", 11.5, IF(friday!C120 = 0, 0, MAX(11.5 - friday!C120, 0))))</f>
        <v/>
      </c>
    </row>
    <row r="121" spans="1:11">
      <c r="A121" s="6" t="s"/>
      <c r="B121" s="8" t="n"/>
      <c r="C121" s="8" t="n"/>
      <c r="D121" s="8" t="n"/>
      <c r="E121" s="9">
        <f>IF(OR(friday!B121 = "light",friday!B121 = "excused", friday!B121 = "sch chg", friday!B121 = "annual", friday!B121 = "sick", friday!C121 &gt;= 10 - reference!$C$5),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reference!$C$5),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9">
        <f>IF(OR(friday!B122 = "light",friday!B122 = "excused", friday!B122 = "sch chg", friday!B122 = "annual", friday!B122 = "sick", friday!C122 &gt;= 10 - reference!$C$5),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reference!$C$5),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9">
        <f>IF(OR(friday!B123 = "light",friday!B123 = "excused", friday!B123 = "sch chg", friday!B123 = "annual", friday!B123 = "sick", friday!C123 &gt;= 10 - reference!$C$5),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reference!$C$5),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9">
        <f>IF(OR(friday!B124 = "light",friday!B124 = "excused", friday!B124 = "sch chg", friday!B124 = "annual", friday!B124 = "sick", friday!C124 &gt;= 10 - reference!$C$5),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reference!$C$5),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9">
        <f>IF(OR(friday!B125 = "light",friday!B125 = "excused", friday!B125 = "sch chg", friday!B125 = "annual", friday!B125 = "sick", friday!C125 &gt;= 10 - reference!$C$5),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reference!$C$5),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9">
        <f>IF(OR(friday!B126 = "light",friday!B126 = "excused", friday!B126 = "sch chg", friday!B126 = "annual", friday!B126 = "sick", friday!C126 &gt;= 10 - reference!$C$5),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reference!$C$5),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9">
        <f>IF(OR(friday!B127 = "light",friday!B127 = "excused", friday!B127 = "sch chg", friday!B127 = "annual", friday!B127 = "sick", friday!C127 &gt;= 10 - reference!$C$5),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reference!$C$5),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9">
        <f>IF(OR(friday!B128 = "light",friday!B128 = "excused", friday!B128 = "sch chg", friday!B128 = "annual", friday!B128 = "sick", friday!C128 &gt;= 10 - reference!$C$5),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reference!$C$5),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9">
        <f>IF(OR(friday!B129 = "light",friday!B129 = "excused", friday!B129 = "sch chg", friday!B129 = "annual", friday!B129 = "sick", friday!C129 &gt;= 10 - reference!$C$5),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reference!$C$5),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9">
        <f>IF(OR(friday!B130 = "light",friday!B130 = "excused", friday!B130 = "sch chg", friday!B130 = "annual", friday!B130 = "sick", friday!C130 &gt;= 10 - reference!$C$5),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reference!$C$5),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9">
        <f>IF(OR(friday!B131 = "light",friday!B131 = "excused", friday!B131 = "sch chg", friday!B131 = "annual", friday!B131 = "sick", friday!C131 &gt;= 10 - reference!$C$5),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reference!$C$5),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9">
        <f>IF(OR(friday!B132 = "light",friday!B132 = "excused", friday!B132 = "sch chg", friday!B132 = "annual", friday!B132 = "sick", friday!C132 &gt;= 10 - reference!$C$5),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reference!$C$5),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9">
        <f>IF(OR(friday!B133 = "light",friday!B133 = "excused", friday!B133 = "sch chg", friday!B133 = "annual", friday!B133 = "sick", friday!C133 &gt;= 10 - reference!$C$5),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reference!$C$5),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9">
        <f>IF(OR(friday!B134 = "light",friday!B134 = "excused", friday!B134 = "sch chg", friday!B134 = "annual", friday!B134 = "sick", friday!C134 &gt;= 10 - reference!$C$5),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reference!$C$5),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9">
        <f>IF(OR(friday!B135 = "light",friday!B135 = "excused", friday!B135 = "sch chg", friday!B135 = "annual", friday!B135 = "sick", friday!C135 &gt;= 10 - reference!$C$5),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reference!$C$5),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9">
        <f>IF(OR(friday!B136 = "light",friday!B136 = "excused", friday!B136 = "sch chg", friday!B136 = "annual", friday!B136 = "sick", friday!C136 &gt;= 10 - reference!$C$5),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reference!$C$5),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9">
        <f>IF(OR(friday!B137 = "light",friday!B137 = "excused", friday!B137 = "sch chg", friday!B137 = "annual", friday!B137 = "sick", friday!C137 &gt;= 10 - reference!$C$5),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reference!$C$5), 0, IF(friday!B137 = "no call", 12, IF(friday!C137 = 0, 0, MAX(12 - friday!C137, 0))))</f>
        <v/>
      </c>
    </row>
    <row r="139" spans="1:11">
      <c r="D139" s="5" t="s">
        <v>107</v>
      </c>
      <c r="E139" s="9">
        <f>SUM(friday!E113:friday!E137)</f>
        <v/>
      </c>
      <c r="F139" s="9">
        <f>SUM(friday!F113:friday!F137)</f>
        <v/>
      </c>
    </row>
    <row r="141" spans="1:11">
      <c r="D141" s="5" t="s">
        <v>108</v>
      </c>
      <c r="E141" s="9">
        <f>SUM(friday!E108 + friday!E139)</f>
        <v/>
      </c>
      <c r="F141" s="9">
        <f>SUM(friday!F108 + friday!F139)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115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116</v>
      </c>
      <c r="C8" s="2" t="s">
        <v>117</v>
      </c>
      <c r="F8" s="2" t="s">
        <v>116</v>
      </c>
      <c r="G8" s="2" t="s">
        <v>118</v>
      </c>
    </row>
    <row r="9" spans="1:8">
      <c r="B9" s="2" t="s">
        <v>76</v>
      </c>
      <c r="C9" s="2" t="s">
        <v>119</v>
      </c>
      <c r="D9" s="2" t="s">
        <v>120</v>
      </c>
      <c r="F9" s="2" t="s">
        <v>77</v>
      </c>
      <c r="G9" s="2" t="s">
        <v>121</v>
      </c>
      <c r="H9" s="2" t="s">
        <v>120</v>
      </c>
    </row>
    <row r="10" spans="1:8">
      <c r="A10" s="2" t="s">
        <v>122</v>
      </c>
      <c r="B10" s="7">
        <f>saturday!E141</f>
        <v/>
      </c>
      <c r="C10" s="7">
        <f>saturday!I34</f>
        <v/>
      </c>
      <c r="D10" s="11">
        <f>IF(summary!B10&lt;summary!C10,0,MIN(summary!B10-summary!C10,summary!C10))</f>
        <v/>
      </c>
      <c r="F10" s="7">
        <f>saturday!F141</f>
        <v/>
      </c>
      <c r="G10" s="7">
        <f>saturday!K77</f>
        <v/>
      </c>
      <c r="H10" s="11">
        <f>IF(summary!F10&lt;summary!G10,0,MIN(summary!F10-summary!G10,summary!G10))</f>
        <v/>
      </c>
    </row>
    <row r="12" spans="1:8">
      <c r="A12" s="2" t="s">
        <v>123</v>
      </c>
      <c r="B12" s="7">
        <f>sunday!E141</f>
        <v/>
      </c>
      <c r="C12" s="7">
        <f>sunday!I34</f>
        <v/>
      </c>
      <c r="D12" s="11">
        <f>IF(summary!B12&lt;summary!C12,0,MIN(summary!B12-summary!C12,summary!C12))</f>
        <v/>
      </c>
      <c r="F12" s="7">
        <f>sunday!F141</f>
        <v/>
      </c>
      <c r="G12" s="7">
        <f>sunday!K77</f>
        <v/>
      </c>
      <c r="H12" s="11">
        <f>IF(summary!F12&lt;summary!G12,0,MIN(summary!F12-summary!G12,summary!G12))</f>
        <v/>
      </c>
    </row>
    <row r="14" spans="1:8">
      <c r="A14" s="2" t="s">
        <v>124</v>
      </c>
      <c r="B14" s="7">
        <f>monday!E141</f>
        <v/>
      </c>
      <c r="C14" s="7">
        <f>monday!I34</f>
        <v/>
      </c>
      <c r="D14" s="11">
        <f>IF(summary!B14&lt;summary!C14,0,MIN(summary!B14-summary!C14,summary!C14))</f>
        <v/>
      </c>
      <c r="F14" s="7">
        <f>monday!F141</f>
        <v/>
      </c>
      <c r="G14" s="7">
        <f>monday!K77</f>
        <v/>
      </c>
      <c r="H14" s="11">
        <f>IF(summary!F14&lt;summary!G14,0,MIN(summary!F14-summary!G14,summary!G14))</f>
        <v/>
      </c>
    </row>
    <row r="16" spans="1:8">
      <c r="A16" s="2" t="s">
        <v>125</v>
      </c>
      <c r="B16" s="7">
        <f>tuesday!E141</f>
        <v/>
      </c>
      <c r="C16" s="7">
        <f>tuesday!I34</f>
        <v/>
      </c>
      <c r="D16" s="11">
        <f>IF(summary!B16&lt;summary!C16,0,MIN(summary!B16-summary!C16,summary!C16))</f>
        <v/>
      </c>
      <c r="F16" s="7">
        <f>tuesday!F141</f>
        <v/>
      </c>
      <c r="G16" s="7">
        <f>tuesday!K77</f>
        <v/>
      </c>
      <c r="H16" s="11">
        <f>IF(summary!F16&lt;summary!G16,0,MIN(summary!F16-summary!G16,summary!G16))</f>
        <v/>
      </c>
    </row>
    <row r="18" spans="1:8">
      <c r="A18" s="2" t="s">
        <v>126</v>
      </c>
      <c r="B18" s="7">
        <f>wednesday!E141</f>
        <v/>
      </c>
      <c r="C18" s="7">
        <f>wednesday!I34</f>
        <v/>
      </c>
      <c r="D18" s="11">
        <f>IF(summary!B18&lt;summary!C18,0,MIN(summary!B18-summary!C18,summary!C18))</f>
        <v/>
      </c>
      <c r="F18" s="7">
        <f>wednesday!F141</f>
        <v/>
      </c>
      <c r="G18" s="7">
        <f>wednesday!K77</f>
        <v/>
      </c>
      <c r="H18" s="11">
        <f>IF(summary!F18&lt;summary!G18,0,MIN(summary!F18-summary!G18,summary!G18))</f>
        <v/>
      </c>
    </row>
    <row r="20" spans="1:8">
      <c r="A20" s="2" t="s">
        <v>127</v>
      </c>
      <c r="B20" s="7">
        <f>thursday!E143</f>
        <v/>
      </c>
      <c r="C20" s="7">
        <f>thursday!I34</f>
        <v/>
      </c>
      <c r="D20" s="11">
        <f>IF(summary!B20&lt;summary!C20,0,MIN(summary!B20-summary!C20,summary!C20))</f>
        <v/>
      </c>
      <c r="F20" s="7">
        <f>thursday!F143</f>
        <v/>
      </c>
      <c r="G20" s="7">
        <f>thursday!K79</f>
        <v/>
      </c>
      <c r="H20" s="11">
        <f>IF(summary!F20&lt;summary!G20,0,MIN(summary!F20-summary!G20,summary!G20))</f>
        <v/>
      </c>
    </row>
    <row r="22" spans="1:8">
      <c r="A22" s="2" t="s">
        <v>128</v>
      </c>
      <c r="B22" s="7">
        <f>friday!E141</f>
        <v/>
      </c>
      <c r="C22" s="7">
        <f>friday!I34</f>
        <v/>
      </c>
      <c r="D22" s="11">
        <f>IF(summary!B22&lt;summary!C22,0,MIN(summary!B22-summary!C22,summary!C22))</f>
        <v/>
      </c>
      <c r="F22" s="7">
        <f>friday!F141</f>
        <v/>
      </c>
      <c r="G22" s="7">
        <f>friday!K77</f>
        <v/>
      </c>
      <c r="H22" s="11">
        <f>IF(summary!F22&lt;summary!G22,0,MIN(summary!F22-summary!G22,summary!G22))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129</v>
      </c>
    </row>
    <row r="3" spans="1:5">
      <c r="C3" s="8" t="n">
        <v>0.25</v>
      </c>
      <c r="E3" t="s">
        <v>130</v>
      </c>
    </row>
    <row r="4" spans="1:5">
      <c r="C4" s="8" t="n">
        <v>0.25</v>
      </c>
      <c r="E4" t="s">
        <v>131</v>
      </c>
    </row>
    <row r="5" spans="1:5">
      <c r="C5" s="8" t="n">
        <v>0.25</v>
      </c>
      <c r="E5" t="s">
        <v>132</v>
      </c>
    </row>
    <row r="7" spans="1:5">
      <c r="B7" s="4" t="s">
        <v>133</v>
      </c>
    </row>
    <row r="8" spans="1:5">
      <c r="C8" s="7" t="s">
        <v>31</v>
      </c>
      <c r="E8" t="s">
        <v>134</v>
      </c>
    </row>
    <row r="10" spans="1:5">
      <c r="C10" s="7" t="s">
        <v>135</v>
      </c>
      <c r="E10" t="s">
        <v>136</v>
      </c>
    </row>
    <row r="11" spans="1:5">
      <c r="C11" s="7" t="s">
        <v>137</v>
      </c>
      <c r="E11" t="s">
        <v>138</v>
      </c>
    </row>
    <row r="12" spans="1:5">
      <c r="C12" s="7" t="s">
        <v>139</v>
      </c>
      <c r="E12" t="s">
        <v>140</v>
      </c>
    </row>
    <row r="13" spans="1:5">
      <c r="C13" s="7" t="s">
        <v>92</v>
      </c>
      <c r="E13" t="s">
        <v>141</v>
      </c>
    </row>
    <row r="14" spans="1:5">
      <c r="C14" s="7" t="s">
        <v>51</v>
      </c>
      <c r="E14" t="s">
        <v>142</v>
      </c>
    </row>
    <row r="15" spans="1:5">
      <c r="C15" s="7" t="s">
        <v>143</v>
      </c>
      <c r="E15" t="s">
        <v>144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2019-04-24T01:55:32Z</dcterms:created>
  <dcterms:modified xsi:type="dcterms:W3CDTF">2019-04-24T01:55:32Z</dcterms:modified>
</cp:coreProperties>
</file>