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onday" sheetId="1" state="visible" r:id="rId1"/>
    <sheet name="summary" sheetId="2" state="visible" r:id="rId2"/>
    <sheet name="reference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<sst xmlns="http://schemas.openxmlformats.org/spreadsheetml/2006/main" uniqueCount="132">
  <si>
    <t>Improper Mandate Worksheet</t>
  </si>
  <si>
    <t xml:space="preserve">Date:  </t>
  </si>
  <si>
    <t>Monday  04/08/19</t>
  </si>
  <si>
    <t xml:space="preserve">Pay Period:  </t>
  </si>
  <si>
    <t>2019-08-2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</si>
  <si>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</si>
  <si>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</si>
  <si>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</si>
  <si>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</si>
  <si>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</si>
  <si>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</si>
  <si>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</si>
  <si>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</si>
  <si>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</si>
  <si>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</si>
  <si>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</si>
  <si>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</si>
  <si>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</si>
  <si>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</si>
  <si>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alhayali, a</t>
  </si>
  <si>
    <t>bonilla, g</t>
  </si>
  <si>
    <t>brown, a</t>
  </si>
  <si>
    <t>bustos, h</t>
  </si>
  <si>
    <t>henderson, j</t>
  </si>
  <si>
    <t>hunholz, k</t>
  </si>
  <si>
    <t>kefene, a</t>
  </si>
  <si>
    <t>mcmains, t</t>
  </si>
  <si>
    <t>mudesir sr, h</t>
  </si>
  <si>
    <t>murray, k</t>
  </si>
  <si>
    <t>osei tutu, m</t>
  </si>
  <si>
    <t>solof, e</t>
  </si>
  <si>
    <t>williams, l</t>
  </si>
  <si>
    <t>Total NL Overtime</t>
  </si>
  <si>
    <t>Total NL Mandates</t>
  </si>
  <si>
    <t>Work Assignment Carriers</t>
  </si>
  <si>
    <t>an, j</t>
  </si>
  <si>
    <t>babinskiy, m</t>
  </si>
  <si>
    <t>bassa, e</t>
  </si>
  <si>
    <t>chung, b</t>
  </si>
  <si>
    <t>custodio, t</t>
  </si>
  <si>
    <t>daylie, j</t>
  </si>
  <si>
    <t>driste, m</t>
  </si>
  <si>
    <t>edelman, c</t>
  </si>
  <si>
    <t>geffrso, t</t>
  </si>
  <si>
    <t>helmbold, a</t>
  </si>
  <si>
    <t>kennedy, j</t>
  </si>
  <si>
    <t>l huillier jr, w</t>
  </si>
  <si>
    <t>lopez, d</t>
  </si>
  <si>
    <t>mccoumb, s</t>
  </si>
  <si>
    <t>mcdonald, n</t>
  </si>
  <si>
    <t>mcneely, a</t>
  </si>
  <si>
    <t>miller, b</t>
  </si>
  <si>
    <t>moody, k</t>
  </si>
  <si>
    <t>nguyen, d</t>
  </si>
  <si>
    <t>rodriguez, a</t>
  </si>
  <si>
    <t>rose jr, a</t>
  </si>
  <si>
    <t>salih-mohamed, s</t>
  </si>
  <si>
    <t>sanchez, p</t>
  </si>
  <si>
    <t>shrestha, p</t>
  </si>
  <si>
    <t>steinke, s</t>
  </si>
  <si>
    <t>symons, s</t>
  </si>
  <si>
    <t>torpey, m</t>
  </si>
  <si>
    <t>trujillo, s</t>
  </si>
  <si>
    <t>walker, c</t>
  </si>
  <si>
    <t>weeks, t</t>
  </si>
  <si>
    <t>weyerman, t</t>
  </si>
  <si>
    <t>widmann, m</t>
  </si>
  <si>
    <t>wood, n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</si>
  <si>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</si>
  <si>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</si>
  <si>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</si>
  <si>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</si>
  <si>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</si>
  <si>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</si>
  <si>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</si>
  <si>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</si>
  <si>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</si>
  <si>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</si>
  <si>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dejesus vasquez, l</t>
  </si>
  <si>
    <t>annual</t>
  </si>
  <si>
    <t>fisher, c</t>
  </si>
  <si>
    <t>foster, p</t>
  </si>
  <si>
    <t>gross, j</t>
  </si>
  <si>
    <t>kitchen, d</t>
  </si>
  <si>
    <t>la, s</t>
  </si>
  <si>
    <t>manibusan, p</t>
  </si>
  <si>
    <t>mariami, a</t>
  </si>
  <si>
    <t>martines, j</t>
  </si>
  <si>
    <t>nelson, g</t>
  </si>
  <si>
    <t>pang, d</t>
  </si>
  <si>
    <t>robertson, c</t>
  </si>
  <si>
    <t>yates, l</t>
  </si>
  <si>
    <t>yeung, q</t>
  </si>
  <si>
    <t>Total OTDL Availability</t>
  </si>
  <si>
    <t>Auxiliary Assistance</t>
  </si>
  <si>
    <t>to 11.5</t>
  </si>
  <si>
    <t>aquino, s</t>
  </si>
  <si>
    <t>del toro, d</t>
  </si>
  <si>
    <t>flaig, b</t>
  </si>
  <si>
    <t>kelly, x</t>
  </si>
  <si>
    <t>morrison, m</t>
  </si>
  <si>
    <t>nelson, j</t>
  </si>
  <si>
    <t>payton, d</t>
  </si>
  <si>
    <t>stubbs, t</t>
  </si>
  <si>
    <t>Total AUX Availability</t>
  </si>
  <si>
    <t>Total Availability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</si>
  <si>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</si>
  <si>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</si>
  <si>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</si>
  <si>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</si>
  <si>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</si>
  <si>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</si>
  <si>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</si>
  <si>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04/08/19 Mon</t>
  </si>
  <si>
    <t>Tolerances</t>
  </si>
  <si>
    <t>overtime on own route</t>
  </si>
  <si>
    <t>overtime off own route</t>
  </si>
  <si>
    <t>availability tolerance</t>
  </si>
  <si>
    <t>Code Guide</t>
  </si>
  <si>
    <t>ns day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</si>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</sst>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1" fillId="0" fontId="3" numFmtId="0" pivotButton="0" quotePrefix="0" xfId="7">
      <alignment horizontal="right"/>
    </xf>
    <xf applyAlignment="1" borderId="1" fillId="2" fontId="3" numFmtId="0" pivotButton="0" quotePrefix="0" xfId="8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SUM(monday!F8 - monday!E8)</f>
        <v/>
      </c>
      <c r="I8" s="9">
        <f>IF(monday!B8 ="ns day", monday!C8,IF(monday!C8 &lt;= 8 + reference!$C$3, 0, MAX(monday!C8 - 8, 0)))</f>
        <v/>
      </c>
      <c r="J8" s="9">
        <f>SUM(monday!F8 - monday!E8)</f>
        <v/>
      </c>
      <c r="K8" s="9">
        <f>IF(monday!B8="ns day",monday!C8, IF(monday!C8 &lt;= 8 + reference!$C$4, 0, MIN(MAX(monday!C8 - 8, 0),IF(monday!J8 &lt;= reference!$C$4,0, monday!J8))))</f>
        <v/>
      </c>
    </row>
    <row r="9" spans="1:11">
      <c r="A9" s="6" t="s">
        <v>20</v>
      </c>
      <c r="B9" s="10" t="s"/>
      <c r="C9" s="7" t="n">
        <v>9.66</v>
      </c>
      <c r="D9" s="7" t="n">
        <v>18.7</v>
      </c>
      <c r="E9" s="7" t="s"/>
      <c r="F9" s="7" t="s"/>
      <c r="G9" s="8" t="s"/>
      <c r="H9" s="7">
        <f>SUM(monday!F9 - monday!E9)</f>
        <v/>
      </c>
      <c r="I9" s="9">
        <f>IF(monday!B9 ="ns day", monday!C9,IF(monday!C9 &lt;= 8+ reference!$C$3, 0, MAX(monday!C9 - 8, 0)))</f>
        <v/>
      </c>
      <c r="J9" s="9">
        <f>SUM(monday!F9 - monday!E9)</f>
        <v/>
      </c>
      <c r="K9" s="9">
        <f>IF(monday!B9="ns day",monday!C9, IF(monday!C9 &lt;= 8 + reference!$C$4, 0, MIN(MAX(monday!C9 - 8, 0),IF(monday!J9 &lt;= reference!$C$4,0, monday!J9))))</f>
        <v/>
      </c>
    </row>
    <row r="10" spans="1:11">
      <c r="A10" s="6" t="s">
        <v>21</v>
      </c>
      <c r="B10" s="10" t="s"/>
      <c r="C10" s="7" t="n">
        <v>11.68</v>
      </c>
      <c r="D10" s="7" t="n">
        <v>0</v>
      </c>
      <c r="E10" s="7" t="n">
        <v>17</v>
      </c>
      <c r="F10" s="7" t="n">
        <v>20.18</v>
      </c>
      <c r="G10" s="8" t="n">
        <v>1044</v>
      </c>
      <c r="H10" s="7">
        <f>SUM(monday!F10 - monday!E10)</f>
        <v/>
      </c>
      <c r="I10" s="9">
        <f>IF(monday!B10 ="ns day", monday!C10,IF(monday!C10 &lt;= 8+ reference!$C$3, 0, MAX(monday!C10 - 8, 0)))</f>
        <v/>
      </c>
      <c r="J10" s="9">
        <f>SUM(monday!F10 - monday!E10)</f>
        <v/>
      </c>
      <c r="K10" s="9">
        <f>IF(monday!B10="ns day",monday!C10, IF(monday!C10 &lt;= 8 + reference!$C$4, 0, MIN(MAX(monday!C10 - 8, 0),IF(monday!J10 &lt;= reference!$C$4,0, monday!J10))))</f>
        <v/>
      </c>
    </row>
    <row r="11" spans="1:11">
      <c r="A11" s="6" t="s">
        <v>22</v>
      </c>
      <c r="B11" s="10" t="s"/>
      <c r="C11" s="7" t="n">
        <v>8.59</v>
      </c>
      <c r="D11" s="7" t="n">
        <v>17.46</v>
      </c>
      <c r="E11" s="7" t="s"/>
      <c r="F11" s="7" t="s"/>
      <c r="G11" s="8" t="s"/>
      <c r="H11" s="7">
        <f>SUM(monday!F11 - monday!E11)</f>
        <v/>
      </c>
      <c r="I11" s="9">
        <f>IF(monday!B11 ="ns day", monday!C11,IF(monday!C11 &lt;= 8+ reference!$C$3, 0, MAX(monday!C11 - 8, 0)))</f>
        <v/>
      </c>
      <c r="J11" s="9">
        <f>SUM(monday!F11 - monday!E11)</f>
        <v/>
      </c>
      <c r="K11" s="9">
        <f>IF(monday!B11="ns day",monday!C11, IF(monday!C11 &lt;= 8 + reference!$C$4, 0, MIN(MAX(monday!C11 - 8, 0),IF(monday!J11 &lt;= reference!$C$4,0, monday!J11))))</f>
        <v/>
      </c>
    </row>
    <row r="12" spans="1:11">
      <c r="A12" s="6" t="s">
        <v>23</v>
      </c>
      <c r="B12" s="10" t="s"/>
      <c r="C12" s="7" t="n">
        <v>11.75</v>
      </c>
      <c r="D12" s="7" t="n">
        <v>0</v>
      </c>
      <c r="E12" s="7" t="n">
        <v>17</v>
      </c>
      <c r="F12" s="7" t="n">
        <v>19.78</v>
      </c>
      <c r="G12" s="8" t="n">
        <v>1015</v>
      </c>
      <c r="H12" s="7">
        <f>SUM(monday!F12 - monday!E12)</f>
        <v/>
      </c>
      <c r="I12" s="9">
        <f>IF(monday!B12 ="ns day", monday!C12,IF(monday!C12 &lt;= 8+ reference!$C$3, 0, MAX(monday!C12 - 8, 0)))</f>
        <v/>
      </c>
      <c r="J12" s="9">
        <f>SUM(monday!F12 - monday!E12)</f>
        <v/>
      </c>
      <c r="K12" s="9">
        <f>IF(monday!B12="ns day",monday!C12, IF(monday!C12 &lt;= 8 + reference!$C$4, 0, MIN(MAX(monday!C12 - 8, 0),IF(monday!J12 &lt;= reference!$C$4,0, monday!J12))))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SUM(monday!F13 - monday!E13)</f>
        <v/>
      </c>
      <c r="I13" s="9">
        <f>IF(monday!B13 ="ns day", monday!C13,IF(monday!C13 &lt;= 8 + reference!$C$3, 0, MAX(monday!C13 - 8, 0)))</f>
        <v/>
      </c>
      <c r="J13" s="9">
        <f>SUM(monday!F13 - monday!E13)</f>
        <v/>
      </c>
      <c r="K13" s="9">
        <f>IF(monday!B13="ns day",monday!C13, IF(monday!C13 &lt;= 8 + reference!$C$4, 0, MIN(MAX(monday!C13 - 8, 0),IF(monday!J13 &lt;= reference!$C$4,0, monday!J13))))</f>
        <v/>
      </c>
    </row>
    <row r="14" spans="1:11">
      <c r="A14" s="6" t="s">
        <v>25</v>
      </c>
      <c r="B14" s="10" t="s"/>
      <c r="C14" s="7" t="n">
        <v>10.63</v>
      </c>
      <c r="D14" s="7" t="n">
        <v>18.99</v>
      </c>
      <c r="E14" s="7" t="s"/>
      <c r="F14" s="7" t="s"/>
      <c r="G14" s="8" t="s"/>
      <c r="H14" s="7">
        <f>SUM(monday!F14 - monday!E14)</f>
        <v/>
      </c>
      <c r="I14" s="9">
        <f>IF(monday!B14 ="ns day", monday!C14,IF(monday!C14 &lt;= 8+ reference!$C$3, 0, MAX(monday!C14 - 8, 0)))</f>
        <v/>
      </c>
      <c r="J14" s="9">
        <f>SUM(monday!F14 - monday!E14)</f>
        <v/>
      </c>
      <c r="K14" s="9">
        <f>IF(monday!B14="ns day",monday!C14, IF(monday!C14 &lt;= 8 + reference!$C$4, 0, MIN(MAX(monday!C14 - 8, 0),IF(monday!J14 &lt;= reference!$C$4,0, monday!J14))))</f>
        <v/>
      </c>
    </row>
    <row r="15" spans="1:11">
      <c r="A15" s="6" t="s">
        <v>26</v>
      </c>
      <c r="B15" s="10" t="s"/>
      <c r="C15" s="7" t="n">
        <v>8</v>
      </c>
      <c r="D15" s="7" t="n">
        <v>17.02</v>
      </c>
      <c r="E15" s="7" t="s"/>
      <c r="F15" s="7" t="s"/>
      <c r="G15" s="8" t="s"/>
      <c r="H15" s="7">
        <f>SUM(monday!F15 - monday!E15)</f>
        <v/>
      </c>
      <c r="I15" s="9">
        <f>IF(monday!B15 ="ns day", monday!C15,IF(monday!C15 &lt;= 8+ reference!$C$3, 0, MAX(monday!C15 - 8, 0)))</f>
        <v/>
      </c>
      <c r="J15" s="9">
        <f>SUM(monday!F15 - monday!E15)</f>
        <v/>
      </c>
      <c r="K15" s="9">
        <f>IF(monday!B15="ns day",monday!C15, IF(monday!C15 &lt;= 8 + reference!$C$4, 0, MIN(MAX(monday!C15 - 8, 0),IF(monday!J15 &lt;= reference!$C$4,0, monday!J15))))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SUM(monday!F16 - monday!E16)</f>
        <v/>
      </c>
      <c r="I16" s="9">
        <f>IF(monday!B16 ="ns day", monday!C16,IF(monday!C16 &lt;= 8 + reference!$C$3, 0, MAX(monday!C16 - 8, 0)))</f>
        <v/>
      </c>
      <c r="J16" s="9">
        <f>SUM(monday!F16 - monday!E16)</f>
        <v/>
      </c>
      <c r="K16" s="9">
        <f>IF(monday!B16="ns day",monday!C16, IF(monday!C16 &lt;= 8 + reference!$C$4, 0, MIN(MAX(monday!C16 - 8, 0),IF(monday!J16 &lt;= reference!$C$4,0, monday!J16))))</f>
        <v/>
      </c>
    </row>
    <row r="17" spans="1:11">
      <c r="A17" s="6" t="s">
        <v>28</v>
      </c>
      <c r="B17" s="10" t="s"/>
      <c r="C17" s="7" t="n">
        <v>8</v>
      </c>
      <c r="D17" s="7" t="n">
        <v>17</v>
      </c>
      <c r="E17" s="7" t="s"/>
      <c r="F17" s="7" t="s"/>
      <c r="G17" s="8" t="s"/>
      <c r="H17" s="7">
        <f>SUM(monday!F17 - monday!E17)</f>
        <v/>
      </c>
      <c r="I17" s="9">
        <f>IF(monday!B17 ="ns day", monday!C17,IF(monday!C17 &lt;= 8+ reference!$C$3, 0, MAX(monday!C17 - 8, 0)))</f>
        <v/>
      </c>
      <c r="J17" s="9">
        <f>SUM(monday!F17 - monday!E17)</f>
        <v/>
      </c>
      <c r="K17" s="9">
        <f>IF(monday!B17="ns day",monday!C17, IF(monday!C17 &lt;= 8 + reference!$C$4, 0, MIN(MAX(monday!C17 - 8, 0),IF(monday!J17 &lt;= reference!$C$4,0, monday!J17))))</f>
        <v/>
      </c>
    </row>
    <row r="18" spans="1:11">
      <c r="A18" s="6" t="s">
        <v>29</v>
      </c>
      <c r="B18" s="10" t="s"/>
      <c r="C18" s="7" t="n">
        <v>11.23</v>
      </c>
      <c r="D18" s="7" t="n">
        <v>20.23</v>
      </c>
      <c r="E18" s="7" t="n">
        <v>9.050000000000001</v>
      </c>
      <c r="F18" s="7" t="n">
        <v>10.84</v>
      </c>
      <c r="G18" s="8" t="n">
        <v>1044</v>
      </c>
      <c r="H18" s="7">
        <f>SUM(monday!F18 - monday!E18)</f>
        <v/>
      </c>
      <c r="I18" s="9">
        <f>IF(monday!B18 ="ns day", monday!C18,IF(monday!C18 &lt;= 8+ reference!$C$3, 0, MAX(monday!C18 - 8, 0)))</f>
        <v/>
      </c>
      <c r="J18" s="9">
        <f>SUM(monday!F18 - monday!E18)</f>
        <v/>
      </c>
      <c r="K18" s="9">
        <f>IF(monday!B18="ns day",monday!C18, IF(monday!C18 &lt;= 8 + reference!$C$4, 0, MIN(MAX(monday!C18 - 8, 0),IF(monday!J18 &lt;= reference!$C$4,0, monday!J18))))</f>
        <v/>
      </c>
    </row>
    <row r="19" spans="1:11">
      <c r="A19" s="6" t="s">
        <v>30</v>
      </c>
      <c r="B19" s="10" t="s"/>
      <c r="C19" s="7" t="n">
        <v>8</v>
      </c>
      <c r="D19" s="7" t="n">
        <v>16.94</v>
      </c>
      <c r="E19" s="7" t="s"/>
      <c r="F19" s="7" t="s"/>
      <c r="G19" s="8" t="s"/>
      <c r="H19" s="7">
        <f>SUM(monday!F19 - monday!E19)</f>
        <v/>
      </c>
      <c r="I19" s="9">
        <f>IF(monday!B19 ="ns day", monday!C19,IF(monday!C19 &lt;= 8+ reference!$C$3, 0, MAX(monday!C19 - 8, 0)))</f>
        <v/>
      </c>
      <c r="J19" s="9">
        <f>SUM(monday!F19 - monday!E19)</f>
        <v/>
      </c>
      <c r="K19" s="9">
        <f>IF(monday!B19="ns day",monday!C19, IF(monday!C19 &lt;= 8 + reference!$C$4, 0, MIN(MAX(monday!C19 - 8, 0),IF(monday!J19 &lt;= reference!$C$4,0, monday!J19))))</f>
        <v/>
      </c>
    </row>
    <row r="20" spans="1:11">
      <c r="A20" s="6" t="s">
        <v>31</v>
      </c>
      <c r="B20" s="10" t="s"/>
      <c r="C20" s="7" t="n">
        <v>1</v>
      </c>
      <c r="D20" s="7" t="n">
        <v>0</v>
      </c>
      <c r="E20" s="7" t="n">
        <v>11</v>
      </c>
      <c r="F20" s="7" t="n">
        <v>12</v>
      </c>
      <c r="G20" s="8" t="n">
        <v>0</v>
      </c>
      <c r="H20" s="7">
        <f>SUM(monday!F20 - monday!E20)</f>
        <v/>
      </c>
      <c r="I20" s="9">
        <f>IF(monday!B20 ="ns day", monday!C20,IF(monday!C20 &lt;= 8+ reference!$C$3, 0, MAX(monday!C20 - 8, 0)))</f>
        <v/>
      </c>
      <c r="J20" s="9">
        <f>SUM(monday!F20 - monday!E20)</f>
        <v/>
      </c>
      <c r="K20" s="9">
        <f>IF(monday!B20="ns day",monday!C20, IF(monday!C20 &lt;= 8 + reference!$C$4, 0, MIN(MAX(monday!C20 - 8, 0),IF(monday!J20 &lt;= reference!$C$4,0, monday!J20))))</f>
        <v/>
      </c>
    </row>
    <row r="21" spans="1:11">
      <c r="A21" s="6" t="s"/>
      <c r="B21" s="7" t="n"/>
      <c r="C21" s="7" t="n"/>
      <c r="D21" s="7" t="n"/>
      <c r="E21" s="7" t="n"/>
      <c r="F21" s="7" t="n"/>
      <c r="G21" s="8" t="n"/>
      <c r="H21" s="7">
        <f>SUM(monday!F21 - monday!E21)</f>
        <v/>
      </c>
      <c r="I21" s="9">
        <f>IF(monday!B21 ="ns day", monday!C21,IF(monday!C21 &lt;= 8 + reference!$C$3, 0, MAX(monday!C21 - 8, 0)))</f>
        <v/>
      </c>
      <c r="J21" s="9">
        <f>SUM(monday!F21 - monday!E21)</f>
        <v/>
      </c>
      <c r="K21" s="9">
        <f>IF(monday!B21="ns day",monday!C21, IF(monday!C21 &lt;= 8 + reference!$C$4, 0, MIN(MAX(monday!C21 - 8, 0),IF(monday!J21 &lt;= reference!$C$4,0, monday!J21))))</f>
        <v/>
      </c>
    </row>
    <row r="22" spans="1:11">
      <c r="A22" s="6" t="s"/>
      <c r="B22" s="7" t="n"/>
      <c r="C22" s="7" t="n"/>
      <c r="D22" s="7" t="n"/>
      <c r="E22" s="7" t="n"/>
      <c r="F22" s="7" t="n"/>
      <c r="G22" s="8" t="n"/>
      <c r="H22" s="7">
        <f>SUM(monday!F22 - monday!E22)</f>
        <v/>
      </c>
      <c r="I22" s="9">
        <f>IF(monday!B22 ="ns day", monday!C22,IF(monday!C22 &lt;= 8 + reference!$C$3, 0, MAX(monday!C22 - 8, 0)))</f>
        <v/>
      </c>
      <c r="J22" s="9">
        <f>SUM(monday!F22 - monday!E22)</f>
        <v/>
      </c>
      <c r="K22" s="9">
        <f>IF(monday!B22="ns day",monday!C22, IF(monday!C22 &lt;= 8 + reference!$C$4, 0, MIN(MAX(monday!C22 - 8, 0),IF(monday!J22 &lt;= reference!$C$4,0, monday!J22))))</f>
        <v/>
      </c>
    </row>
    <row r="23" spans="1:11">
      <c r="A23" s="6" t="s"/>
      <c r="B23" s="7" t="n"/>
      <c r="C23" s="7" t="n"/>
      <c r="D23" s="7" t="n"/>
      <c r="E23" s="7" t="n"/>
      <c r="F23" s="7" t="n"/>
      <c r="G23" s="8" t="n"/>
      <c r="H23" s="7">
        <f>SUM(monday!F23 - monday!E23)</f>
        <v/>
      </c>
      <c r="I23" s="9">
        <f>IF(monday!B23 ="ns day", monday!C23,IF(monday!C23 &lt;= 8 + reference!$C$3, 0, MAX(monday!C23 - 8, 0)))</f>
        <v/>
      </c>
      <c r="J23" s="9">
        <f>SUM(monday!F23 - monday!E23)</f>
        <v/>
      </c>
      <c r="K23" s="9">
        <f>IF(monday!B23="ns day",monday!C23, IF(monday!C23 &lt;= 8 + reference!$C$4, 0, MIN(MAX(monday!C23 - 8, 0),IF(monday!J23 &lt;= reference!$C$4,0, monday!J23))))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SUM(monday!F24 - monday!E24)</f>
        <v/>
      </c>
      <c r="I24" s="9">
        <f>IF(monday!B24 ="ns day", monday!C24,IF(monday!C24 &lt;= 8 + reference!$C$3, 0, MAX(monday!C24 - 8, 0)))</f>
        <v/>
      </c>
      <c r="J24" s="9">
        <f>SUM(monday!F24 - monday!E24)</f>
        <v/>
      </c>
      <c r="K24" s="9">
        <f>IF(monday!B24="ns day",monday!C24, IF(monday!C24 &lt;= 8 + reference!$C$4, 0, MIN(MAX(monday!C24 - 8, 0),IF(monday!J24 &lt;= reference!$C$4,0, monday!J24))))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SUM(monday!F25 - monday!E25)</f>
        <v/>
      </c>
      <c r="I25" s="9">
        <f>IF(monday!B25 ="ns day", monday!C25,IF(monday!C25 &lt;= 8 + reference!$C$3, 0, MAX(monday!C25 - 8, 0)))</f>
        <v/>
      </c>
      <c r="J25" s="9">
        <f>SUM(monday!F25 - monday!E25)</f>
        <v/>
      </c>
      <c r="K25" s="9">
        <f>IF(monday!B25="ns day",monday!C25, IF(monday!C25 &lt;= 8 + reference!$C$4, 0, MIN(MAX(monday!C25 - 8, 0),IF(monday!J25 &lt;= reference!$C$4,0, monday!J25))))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SUM(monday!F26 - monday!E26)</f>
        <v/>
      </c>
      <c r="I26" s="9">
        <f>IF(monday!B26 ="ns day", monday!C26,IF(monday!C26 &lt;= 8 + reference!$C$3, 0, MAX(monday!C26 - 8, 0)))</f>
        <v/>
      </c>
      <c r="J26" s="9">
        <f>SUM(monday!F26 - monday!E26)</f>
        <v/>
      </c>
      <c r="K26" s="9">
        <f>IF(monday!B26="ns day",monday!C26, IF(monday!C26 &lt;= 8 + reference!$C$4, 0, MIN(MAX(monday!C26 - 8, 0),IF(monday!J26 &lt;= reference!$C$4,0, monday!J26))))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SUM(monday!F27 - monday!E27)</f>
        <v/>
      </c>
      <c r="I27" s="9">
        <f>IF(monday!B27 ="ns day", monday!C27,IF(monday!C27 &lt;= 8 + reference!$C$3, 0, MAX(monday!C27 - 8, 0)))</f>
        <v/>
      </c>
      <c r="J27" s="9">
        <f>SUM(monday!F27 - monday!E27)</f>
        <v/>
      </c>
      <c r="K27" s="9">
        <f>IF(monday!B27="ns day",monday!C27, IF(monday!C27 &lt;= 8 + reference!$C$4, 0, MIN(MAX(monday!C27 - 8, 0),IF(monday!J27 &lt;= reference!$C$4,0, monday!J27))))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SUM(monday!F28 - monday!E28)</f>
        <v/>
      </c>
      <c r="I28" s="9">
        <f>IF(monday!B28 ="ns day", monday!C28,IF(monday!C28 &lt;= 8 + reference!$C$3, 0, MAX(monday!C28 - 8, 0)))</f>
        <v/>
      </c>
      <c r="J28" s="9">
        <f>SUM(monday!F28 - monday!E28)</f>
        <v/>
      </c>
      <c r="K28" s="9">
        <f>IF(monday!B28="ns day",monday!C28, IF(monday!C28 &lt;= 8 + reference!$C$4, 0, MIN(MAX(monday!C28 - 8, 0),IF(monday!J28 &lt;= reference!$C$4,0, monday!J28))))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SUM(monday!F29 - monday!E29)</f>
        <v/>
      </c>
      <c r="I29" s="9">
        <f>IF(monday!B29 ="ns day", monday!C29,IF(monday!C29 &lt;= 8 + reference!$C$3, 0, MAX(monday!C29 - 8, 0)))</f>
        <v/>
      </c>
      <c r="J29" s="9">
        <f>SUM(monday!F29 - monday!E29)</f>
        <v/>
      </c>
      <c r="K29" s="9">
        <f>IF(monday!B29="ns day",monday!C29, IF(monday!C29 &lt;= 8 + reference!$C$4, 0, MIN(MAX(monday!C29 - 8, 0),IF(monday!J29 &lt;= reference!$C$4,0, monday!J29))))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SUM(monday!F30 - monday!E30)</f>
        <v/>
      </c>
      <c r="I30" s="9">
        <f>IF(monday!B30 ="ns day", monday!C30,IF(monday!C30 &lt;= 8 + reference!$C$3, 0, MAX(monday!C30 - 8, 0)))</f>
        <v/>
      </c>
      <c r="J30" s="9">
        <f>SUM(monday!F30 - monday!E30)</f>
        <v/>
      </c>
      <c r="K30" s="9">
        <f>IF(monday!B30="ns day",monday!C30, IF(monday!C30 &lt;= 8 + reference!$C$4, 0, MIN(MAX(monday!C30 - 8, 0),IF(monday!J30 &lt;= reference!$C$4,0, monday!J30))))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SUM(monday!F31 - monday!E31)</f>
        <v/>
      </c>
      <c r="I31" s="9">
        <f>IF(monday!B31 ="ns day", monday!C31,IF(monday!C31 &lt;= 8 + reference!$C$3, 0, MAX(monday!C31 - 8, 0)))</f>
        <v/>
      </c>
      <c r="J31" s="9">
        <f>SUM(monday!F31 - monday!E31)</f>
        <v/>
      </c>
      <c r="K31" s="9">
        <f>IF(monday!B31="ns day",monday!C31, IF(monday!C31 &lt;= 8 + reference!$C$4, 0, MIN(MAX(monday!C31 - 8, 0),IF(monday!J31 &lt;= reference!$C$4,0, monday!J31))))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SUM(monday!F32 - monday!E32)</f>
        <v/>
      </c>
      <c r="I32" s="9">
        <f>IF(monday!B32 ="ns day", monday!C32,IF(monday!C32 &lt;= 8 + reference!$C$3, 0, MAX(monday!C32 - 8, 0)))</f>
        <v/>
      </c>
      <c r="J32" s="9">
        <f>SUM(monday!F32 - monday!E32)</f>
        <v/>
      </c>
      <c r="K32" s="9">
        <f>IF(monday!B32="ns day",monday!C32, IF(monday!C32 &lt;= 8 + reference!$C$4, 0, MIN(MAX(monday!C32 - 8, 0),IF(monday!J32 &lt;= reference!$C$4,0, monday!J32))))</f>
        <v/>
      </c>
    </row>
    <row r="34" spans="1:11">
      <c r="H34" s="5" t="s">
        <v>32</v>
      </c>
      <c r="I34" s="9">
        <f>SUM(monday!I8:monday!I32)</f>
        <v/>
      </c>
    </row>
    <row r="36" spans="1:11">
      <c r="J36" s="5" t="s">
        <v>33</v>
      </c>
      <c r="K36" s="9">
        <f>SUM(monday!K8:monday!K32)</f>
        <v/>
      </c>
    </row>
    <row r="38" spans="1:11">
      <c r="A38" s="4" t="s">
        <v>34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35</v>
      </c>
      <c r="B40" s="10" t="s"/>
      <c r="C40" s="7" t="n">
        <v>8.85</v>
      </c>
      <c r="D40" s="7" t="n">
        <v>17.63</v>
      </c>
      <c r="E40" s="7" t="s"/>
      <c r="F40" s="7" t="s"/>
      <c r="G40" s="8" t="s"/>
      <c r="H40" s="7">
        <f>SUM(monday!F40 - monday!E40)</f>
        <v/>
      </c>
      <c r="I40" s="9">
        <f>IF(monday!B40 ="ns day", monday!C40, MAX(monday!C40 - 8, 0))</f>
        <v/>
      </c>
      <c r="J40" s="9">
        <f>SUM(monday!F40 - monday!E40)</f>
        <v/>
      </c>
      <c r="K40" s="9">
        <f>IF(monday!B40="ns day",monday!C40, IF(monday!C40 &lt;= 8 + reference!$C$4, 0, MIN(MAX(monday!C40 - 8, 0),IF(monday!J40 &lt;= reference!$C$4,0, monday!J40))))</f>
        <v/>
      </c>
    </row>
    <row r="41" spans="1:11">
      <c r="A41" s="6" t="s">
        <v>36</v>
      </c>
      <c r="B41" s="7" t="n"/>
      <c r="C41" s="7" t="n"/>
      <c r="D41" s="7" t="n"/>
      <c r="E41" s="7" t="n"/>
      <c r="F41" s="7" t="n"/>
      <c r="G41" s="8" t="n"/>
      <c r="H41" s="7">
        <f>SUM(monday!F41 - monday!E41)</f>
        <v/>
      </c>
      <c r="I41" s="9">
        <f>IF(monday!B41 ="ns day", monday!C41, MAX(monday!C41 - 8, 0))</f>
        <v/>
      </c>
      <c r="J41" s="9">
        <f>SUM(monday!F41 - monday!E41)</f>
        <v/>
      </c>
      <c r="K41" s="9">
        <f>IF(monday!B41="ns day",monday!C41, IF(monday!C41 &lt;= 8 + reference!$C$4, 0, MIN(MAX(monday!C41 - 8, 0),IF(monday!J41 &lt;= reference!$C$4,0, monday!J41))))</f>
        <v/>
      </c>
    </row>
    <row r="42" spans="1:11">
      <c r="A42" s="6" t="s">
        <v>37</v>
      </c>
      <c r="B42" s="10" t="s"/>
      <c r="C42" s="7" t="n">
        <v>9.98</v>
      </c>
      <c r="D42" s="7" t="n">
        <v>0</v>
      </c>
      <c r="E42" s="7" t="s"/>
      <c r="F42" s="7" t="s"/>
      <c r="G42" s="8" t="s"/>
      <c r="H42" s="7">
        <f>SUM(monday!F42 - monday!E42)</f>
        <v/>
      </c>
      <c r="I42" s="9">
        <f>IF(monday!B42 ="ns day", monday!C42, MAX(monday!C42 - 8, 0))</f>
        <v/>
      </c>
      <c r="J42" s="9">
        <f>SUM(monday!F42 - monday!E42)</f>
        <v/>
      </c>
      <c r="K42" s="9">
        <f>IF(monday!B42="ns day",monday!C42, IF(monday!C42 &lt;= 8 + reference!$C$4, 0, MIN(MAX(monday!C42 - 8, 0),IF(monday!J42 &lt;= reference!$C$4,0, monday!J42))))</f>
        <v/>
      </c>
    </row>
    <row r="43" spans="1:11">
      <c r="A43" s="6" t="s">
        <v>38</v>
      </c>
      <c r="B43" s="10" t="s"/>
      <c r="C43" s="7" t="n">
        <v>9.5</v>
      </c>
      <c r="D43" s="7" t="n">
        <v>18.32</v>
      </c>
      <c r="E43" s="7" t="s"/>
      <c r="F43" s="7" t="s"/>
      <c r="G43" s="8" t="s"/>
      <c r="H43" s="7">
        <f>SUM(monday!F43 - monday!E43)</f>
        <v/>
      </c>
      <c r="I43" s="9">
        <f>IF(monday!B43 ="ns day", monday!C43, MAX(monday!C43 - 8, 0))</f>
        <v/>
      </c>
      <c r="J43" s="9">
        <f>SUM(monday!F43 - monday!E43)</f>
        <v/>
      </c>
      <c r="K43" s="9">
        <f>IF(monday!B43="ns day",monday!C43, IF(monday!C43 &lt;= 8 + reference!$C$4, 0, MIN(MAX(monday!C43 - 8, 0),IF(monday!J43 &lt;= reference!$C$4,0, monday!J43))))</f>
        <v/>
      </c>
    </row>
    <row r="44" spans="1:11">
      <c r="A44" s="6" t="s">
        <v>39</v>
      </c>
      <c r="B44" s="10" t="s"/>
      <c r="C44" s="7" t="n">
        <v>8</v>
      </c>
      <c r="D44" s="7" t="n">
        <v>16.92</v>
      </c>
      <c r="E44" s="7" t="s"/>
      <c r="F44" s="7" t="s"/>
      <c r="G44" s="8" t="s"/>
      <c r="H44" s="7">
        <f>SUM(monday!F44 - monday!E44)</f>
        <v/>
      </c>
      <c r="I44" s="9">
        <f>IF(monday!B44 ="ns day", monday!C44, MAX(monday!C44 - 8, 0))</f>
        <v/>
      </c>
      <c r="J44" s="9">
        <f>SUM(monday!F44 - monday!E44)</f>
        <v/>
      </c>
      <c r="K44" s="9">
        <f>IF(monday!B44="ns day",monday!C44, IF(monday!C44 &lt;= 8 + reference!$C$4, 0, MIN(MAX(monday!C44 - 8, 0),IF(monday!J44 &lt;= reference!$C$4,0, monday!J44))))</f>
        <v/>
      </c>
    </row>
    <row r="45" spans="1:11">
      <c r="A45" s="6" t="s">
        <v>40</v>
      </c>
      <c r="B45" s="10" t="s"/>
      <c r="C45" s="7" t="n">
        <v>8.869999999999999</v>
      </c>
      <c r="D45" s="7" t="n">
        <v>18.03</v>
      </c>
      <c r="E45" s="7" t="s"/>
      <c r="F45" s="7" t="s"/>
      <c r="G45" s="8" t="s"/>
      <c r="H45" s="7">
        <f>SUM(monday!F45 - monday!E45)</f>
        <v/>
      </c>
      <c r="I45" s="9">
        <f>IF(monday!B45 ="ns day", monday!C45, MAX(monday!C45 - 8, 0))</f>
        <v/>
      </c>
      <c r="J45" s="9">
        <f>SUM(monday!F45 - monday!E45)</f>
        <v/>
      </c>
      <c r="K45" s="9">
        <f>IF(monday!B45="ns day",monday!C45, IF(monday!C45 &lt;= 8 + reference!$C$4, 0, MIN(MAX(monday!C45 - 8, 0),IF(monday!J45 &lt;= reference!$C$4,0, monday!J45))))</f>
        <v/>
      </c>
    </row>
    <row r="46" spans="1:11">
      <c r="A46" s="6" t="s">
        <v>41</v>
      </c>
      <c r="B46" s="7" t="n"/>
      <c r="C46" s="7" t="n"/>
      <c r="D46" s="7" t="n"/>
      <c r="E46" s="7" t="n"/>
      <c r="F46" s="7" t="n"/>
      <c r="G46" s="8" t="n"/>
      <c r="H46" s="7">
        <f>SUM(monday!F46 - monday!E46)</f>
        <v/>
      </c>
      <c r="I46" s="9">
        <f>IF(monday!B46 ="ns day", monday!C46, MAX(monday!C46 - 8, 0))</f>
        <v/>
      </c>
      <c r="J46" s="9">
        <f>SUM(monday!F46 - monday!E46)</f>
        <v/>
      </c>
      <c r="K46" s="9">
        <f>IF(monday!B46="ns day",monday!C46, IF(monday!C46 &lt;= 8 + reference!$C$4, 0, MIN(MAX(monday!C46 - 8, 0),IF(monday!J46 &lt;= reference!$C$4,0, monday!J46))))</f>
        <v/>
      </c>
    </row>
    <row r="47" spans="1:11">
      <c r="A47" s="6" t="s">
        <v>42</v>
      </c>
      <c r="B47" s="10" t="s"/>
      <c r="C47" s="7" t="n">
        <v>8.74</v>
      </c>
      <c r="D47" s="7" t="n">
        <v>16.96</v>
      </c>
      <c r="E47" s="7" t="n">
        <v>17.02</v>
      </c>
      <c r="F47" s="7" t="n">
        <v>17.75</v>
      </c>
      <c r="G47" s="8" t="n">
        <v>0</v>
      </c>
      <c r="H47" s="7">
        <f>SUM(monday!F47 - monday!E47)</f>
        <v/>
      </c>
      <c r="I47" s="9">
        <f>IF(monday!B47 ="ns day", monday!C47, MAX(monday!C47 - 8, 0))</f>
        <v/>
      </c>
      <c r="J47" s="9">
        <f>SUM(monday!F47 - monday!E47)</f>
        <v/>
      </c>
      <c r="K47" s="9">
        <f>IF(monday!B47="ns day",monday!C47, IF(monday!C47 &lt;= 8 + reference!$C$4, 0, MIN(MAX(monday!C47 - 8, 0),IF(monday!J47 &lt;= reference!$C$4,0, monday!J47))))</f>
        <v/>
      </c>
    </row>
    <row r="48" spans="1:11">
      <c r="A48" s="6" t="s">
        <v>43</v>
      </c>
      <c r="B48" s="10" t="s"/>
      <c r="C48" s="7" t="n">
        <v>9.460000000000001</v>
      </c>
      <c r="D48" s="7" t="n">
        <v>18.47</v>
      </c>
      <c r="E48" s="7" t="s"/>
      <c r="F48" s="7" t="s"/>
      <c r="G48" s="8" t="s"/>
      <c r="H48" s="7">
        <f>SUM(monday!F48 - monday!E48)</f>
        <v/>
      </c>
      <c r="I48" s="9">
        <f>IF(monday!B48 ="ns day", monday!C48, MAX(monday!C48 - 8, 0))</f>
        <v/>
      </c>
      <c r="J48" s="9">
        <f>SUM(monday!F48 - monday!E48)</f>
        <v/>
      </c>
      <c r="K48" s="9">
        <f>IF(monday!B48="ns day",monday!C48, IF(monday!C48 &lt;= 8 + reference!$C$4, 0, MIN(MAX(monday!C48 - 8, 0),IF(monday!J48 &lt;= reference!$C$4,0, monday!J48))))</f>
        <v/>
      </c>
    </row>
    <row r="49" spans="1:11">
      <c r="A49" s="6" t="s">
        <v>44</v>
      </c>
      <c r="B49" s="10" t="s"/>
      <c r="C49" s="7" t="n">
        <v>8</v>
      </c>
      <c r="D49" s="7" t="n">
        <v>16.37</v>
      </c>
      <c r="E49" s="7" t="s"/>
      <c r="F49" s="7" t="s"/>
      <c r="G49" s="8" t="s"/>
      <c r="H49" s="7">
        <f>SUM(monday!F49 - monday!E49)</f>
        <v/>
      </c>
      <c r="I49" s="9">
        <f>IF(monday!B49 ="ns day", monday!C49, MAX(monday!C49 - 8, 0))</f>
        <v/>
      </c>
      <c r="J49" s="9">
        <f>SUM(monday!F49 - monday!E49)</f>
        <v/>
      </c>
      <c r="K49" s="9">
        <f>IF(monday!B49="ns day",monday!C49, IF(monday!C49 &lt;= 8 + reference!$C$4, 0, MIN(MAX(monday!C49 - 8, 0),IF(monday!J49 &lt;= reference!$C$4,0, monday!J49))))</f>
        <v/>
      </c>
    </row>
    <row r="50" spans="1:11">
      <c r="A50" s="6" t="s">
        <v>45</v>
      </c>
      <c r="B50" s="10" t="s"/>
      <c r="C50" s="7" t="n">
        <v>10.26</v>
      </c>
      <c r="D50" s="7" t="n">
        <v>19.1</v>
      </c>
      <c r="E50" s="7" t="n">
        <v>17.25</v>
      </c>
      <c r="F50" s="7" t="n">
        <v>19.1</v>
      </c>
      <c r="G50" s="8" t="n">
        <v>3166</v>
      </c>
      <c r="H50" s="7">
        <f>SUM(monday!F50 - monday!E50)</f>
        <v/>
      </c>
      <c r="I50" s="9">
        <f>IF(monday!B50 ="ns day", monday!C50, MAX(monday!C50 - 8, 0))</f>
        <v/>
      </c>
      <c r="J50" s="9">
        <f>SUM(monday!F50 - monday!E50)</f>
        <v/>
      </c>
      <c r="K50" s="9">
        <f>IF(monday!B50="ns day",monday!C50, IF(monday!C50 &lt;= 8 + reference!$C$4, 0, MIN(MAX(monday!C50 - 8, 0),IF(monday!J50 &lt;= reference!$C$4,0, monday!J50))))</f>
        <v/>
      </c>
    </row>
    <row r="51" spans="1:11">
      <c r="A51" s="6" t="s">
        <v>46</v>
      </c>
      <c r="B51" s="7" t="n"/>
      <c r="C51" s="7" t="n"/>
      <c r="D51" s="7" t="n"/>
      <c r="E51" s="7" t="n"/>
      <c r="F51" s="7" t="n"/>
      <c r="G51" s="8" t="n"/>
      <c r="H51" s="7">
        <f>SUM(monday!F51 - monday!E51)</f>
        <v/>
      </c>
      <c r="I51" s="9">
        <f>IF(monday!B51 ="ns day", monday!C51, MAX(monday!C51 - 8, 0))</f>
        <v/>
      </c>
      <c r="J51" s="9">
        <f>SUM(monday!F51 - monday!E51)</f>
        <v/>
      </c>
      <c r="K51" s="9">
        <f>IF(monday!B51="ns day",monday!C51, IF(monday!C51 &lt;= 8 + reference!$C$4, 0, MIN(MAX(monday!C51 - 8, 0),IF(monday!J51 &lt;= reference!$C$4,0, monday!J51))))</f>
        <v/>
      </c>
    </row>
    <row r="52" spans="1:11">
      <c r="A52" s="6" t="s">
        <v>47</v>
      </c>
      <c r="B52" s="10" t="s"/>
      <c r="C52" s="7" t="n">
        <v>9</v>
      </c>
      <c r="D52" s="7" t="n">
        <v>17.65</v>
      </c>
      <c r="E52" s="7" t="s"/>
      <c r="F52" s="7" t="s"/>
      <c r="G52" s="8" t="s"/>
      <c r="H52" s="7">
        <f>SUM(monday!F52 - monday!E52)</f>
        <v/>
      </c>
      <c r="I52" s="9">
        <f>IF(monday!B52 ="ns day", monday!C52, MAX(monday!C52 - 8, 0))</f>
        <v/>
      </c>
      <c r="J52" s="9">
        <f>SUM(monday!F52 - monday!E52)</f>
        <v/>
      </c>
      <c r="K52" s="9">
        <f>IF(monday!B52="ns day",monday!C52, IF(monday!C52 &lt;= 8 + reference!$C$4, 0, MIN(MAX(monday!C52 - 8, 0),IF(monday!J52 &lt;= reference!$C$4,0, monday!J52))))</f>
        <v/>
      </c>
    </row>
    <row r="53" spans="1:11">
      <c r="A53" s="6" t="s">
        <v>48</v>
      </c>
      <c r="B53" s="10" t="s"/>
      <c r="C53" s="7" t="n">
        <v>12.11</v>
      </c>
      <c r="D53" s="7" t="n">
        <v>20.96</v>
      </c>
      <c r="E53" s="7" t="s"/>
      <c r="F53" s="7" t="s"/>
      <c r="G53" s="8" t="s"/>
      <c r="H53" s="7">
        <f>SUM(monday!F53 - monday!E53)</f>
        <v/>
      </c>
      <c r="I53" s="9">
        <f>IF(monday!B53 ="ns day", monday!C53, MAX(monday!C53 - 8, 0))</f>
        <v/>
      </c>
      <c r="J53" s="9">
        <f>SUM(monday!F53 - monday!E53)</f>
        <v/>
      </c>
      <c r="K53" s="9">
        <f>IF(monday!B53="ns day",monday!C53, IF(monday!C53 &lt;= 8 + reference!$C$4, 0, MIN(MAX(monday!C53 - 8, 0),IF(monday!J53 &lt;= reference!$C$4,0, monday!J53))))</f>
        <v/>
      </c>
    </row>
    <row r="54" spans="1:11">
      <c r="A54" s="6" t="s">
        <v>49</v>
      </c>
      <c r="B54" s="10" t="s"/>
      <c r="C54" s="7" t="n">
        <v>9</v>
      </c>
      <c r="D54" s="7" t="n">
        <v>17.89</v>
      </c>
      <c r="E54" s="7" t="s"/>
      <c r="F54" s="7" t="s"/>
      <c r="G54" s="8" t="s"/>
      <c r="H54" s="7">
        <f>SUM(monday!F54 - monday!E54)</f>
        <v/>
      </c>
      <c r="I54" s="9">
        <f>IF(monday!B54 ="ns day", monday!C54, MAX(monday!C54 - 8, 0))</f>
        <v/>
      </c>
      <c r="J54" s="9">
        <f>SUM(monday!F54 - monday!E54)</f>
        <v/>
      </c>
      <c r="K54" s="9">
        <f>IF(monday!B54="ns day",monday!C54, IF(monday!C54 &lt;= 8 + reference!$C$4, 0, MIN(MAX(monday!C54 - 8, 0),IF(monday!J54 &lt;= reference!$C$4,0, monday!J54))))</f>
        <v/>
      </c>
    </row>
    <row r="55" spans="1:11">
      <c r="A55" s="6" t="s">
        <v>50</v>
      </c>
      <c r="B55" s="10" t="s"/>
      <c r="C55" s="7" t="n">
        <v>8.109999999999999</v>
      </c>
      <c r="D55" s="7" t="n">
        <v>16.56</v>
      </c>
      <c r="E55" s="7" t="s"/>
      <c r="F55" s="7" t="s"/>
      <c r="G55" s="8" t="s"/>
      <c r="H55" s="7">
        <f>SUM(monday!F55 - monday!E55)</f>
        <v/>
      </c>
      <c r="I55" s="9">
        <f>IF(monday!B55 ="ns day", monday!C55, MAX(monday!C55 - 8, 0))</f>
        <v/>
      </c>
      <c r="J55" s="9">
        <f>SUM(monday!F55 - monday!E55)</f>
        <v/>
      </c>
      <c r="K55" s="9">
        <f>IF(monday!B55="ns day",monday!C55, IF(monday!C55 &lt;= 8 + reference!$C$4, 0, MIN(MAX(monday!C55 - 8, 0),IF(monday!J55 &lt;= reference!$C$4,0, monday!J55))))</f>
        <v/>
      </c>
    </row>
    <row r="56" spans="1:11">
      <c r="A56" s="6" t="s">
        <v>51</v>
      </c>
      <c r="B56" s="10" t="s"/>
      <c r="C56" s="7" t="n">
        <v>8</v>
      </c>
      <c r="D56" s="7" t="n">
        <v>16.98</v>
      </c>
      <c r="E56" s="7" t="s"/>
      <c r="F56" s="7" t="s"/>
      <c r="G56" s="8" t="s"/>
      <c r="H56" s="7">
        <f>SUM(monday!F56 - monday!E56)</f>
        <v/>
      </c>
      <c r="I56" s="9">
        <f>IF(monday!B56 ="ns day", monday!C56, MAX(monday!C56 - 8, 0))</f>
        <v/>
      </c>
      <c r="J56" s="9">
        <f>SUM(monday!F56 - monday!E56)</f>
        <v/>
      </c>
      <c r="K56" s="9">
        <f>IF(monday!B56="ns day",monday!C56, IF(monday!C56 &lt;= 8 + reference!$C$4, 0, MIN(MAX(monday!C56 - 8, 0),IF(monday!J56 &lt;= reference!$C$4,0, monday!J56))))</f>
        <v/>
      </c>
    </row>
    <row r="57" spans="1:11">
      <c r="A57" s="6" t="s">
        <v>52</v>
      </c>
      <c r="B57" s="7" t="n"/>
      <c r="C57" s="7" t="n"/>
      <c r="D57" s="7" t="n"/>
      <c r="E57" s="7" t="n"/>
      <c r="F57" s="7" t="n"/>
      <c r="G57" s="8" t="n"/>
      <c r="H57" s="7">
        <f>SUM(monday!F57 - monday!E57)</f>
        <v/>
      </c>
      <c r="I57" s="9">
        <f>IF(monday!B57 ="ns day", monday!C57, MAX(monday!C57 - 8, 0))</f>
        <v/>
      </c>
      <c r="J57" s="9">
        <f>SUM(monday!F57 - monday!E57)</f>
        <v/>
      </c>
      <c r="K57" s="9">
        <f>IF(monday!B57="ns day",monday!C57, IF(monday!C57 &lt;= 8 + reference!$C$4, 0, MIN(MAX(monday!C57 - 8, 0),IF(monday!J57 &lt;= reference!$C$4,0, monday!J57))))</f>
        <v/>
      </c>
    </row>
    <row r="58" spans="1:11">
      <c r="A58" s="6" t="s">
        <v>53</v>
      </c>
      <c r="B58" s="10" t="s"/>
      <c r="C58" s="7" t="n">
        <v>9.15</v>
      </c>
      <c r="D58" s="7" t="n">
        <v>18.13</v>
      </c>
      <c r="E58" s="7" t="s"/>
      <c r="F58" s="7" t="s"/>
      <c r="G58" s="8" t="s"/>
      <c r="H58" s="7">
        <f>SUM(monday!F58 - monday!E58)</f>
        <v/>
      </c>
      <c r="I58" s="9">
        <f>IF(monday!B58 ="ns day", monday!C58, MAX(monday!C58 - 8, 0))</f>
        <v/>
      </c>
      <c r="J58" s="9">
        <f>SUM(monday!F58 - monday!E58)</f>
        <v/>
      </c>
      <c r="K58" s="9">
        <f>IF(monday!B58="ns day",monday!C58, IF(monday!C58 &lt;= 8 + reference!$C$4, 0, MIN(MAX(monday!C58 - 8, 0),IF(monday!J58 &lt;= reference!$C$4,0, monday!J58))))</f>
        <v/>
      </c>
    </row>
    <row r="59" spans="1:11">
      <c r="A59" s="6" t="s">
        <v>54</v>
      </c>
      <c r="B59" s="7" t="n"/>
      <c r="C59" s="7" t="n"/>
      <c r="D59" s="7" t="n"/>
      <c r="E59" s="7" t="n"/>
      <c r="F59" s="7" t="n"/>
      <c r="G59" s="8" t="n"/>
      <c r="H59" s="7">
        <f>SUM(monday!F59 - monday!E59)</f>
        <v/>
      </c>
      <c r="I59" s="9">
        <f>IF(monday!B59 ="ns day", monday!C59, MAX(monday!C59 - 8, 0))</f>
        <v/>
      </c>
      <c r="J59" s="9">
        <f>SUM(monday!F59 - monday!E59)</f>
        <v/>
      </c>
      <c r="K59" s="9">
        <f>IF(monday!B59="ns day",monday!C59, IF(monday!C59 &lt;= 8 + reference!$C$4, 0, MIN(MAX(monday!C59 - 8, 0),IF(monday!J59 &lt;= reference!$C$4,0, monday!J59))))</f>
        <v/>
      </c>
    </row>
    <row r="60" spans="1:11">
      <c r="A60" s="6" t="s">
        <v>55</v>
      </c>
      <c r="B60" s="10" t="s"/>
      <c r="C60" s="7" t="n">
        <v>9.42</v>
      </c>
      <c r="D60" s="7" t="n">
        <v>18.65</v>
      </c>
      <c r="E60" s="7" t="s"/>
      <c r="F60" s="7" t="s"/>
      <c r="G60" s="8" t="s"/>
      <c r="H60" s="7">
        <f>SUM(monday!F60 - monday!E60)</f>
        <v/>
      </c>
      <c r="I60" s="9">
        <f>IF(monday!B60 ="ns day", monday!C60, MAX(monday!C60 - 8, 0))</f>
        <v/>
      </c>
      <c r="J60" s="9">
        <f>SUM(monday!F60 - monday!E60)</f>
        <v/>
      </c>
      <c r="K60" s="9">
        <f>IF(monday!B60="ns day",monday!C60, IF(monday!C60 &lt;= 8 + reference!$C$4, 0, MIN(MAX(monday!C60 - 8, 0),IF(monday!J60 &lt;= reference!$C$4,0, monday!J60))))</f>
        <v/>
      </c>
    </row>
    <row r="61" spans="1:11">
      <c r="A61" s="6" t="s">
        <v>56</v>
      </c>
      <c r="B61" s="7" t="n"/>
      <c r="C61" s="7" t="n"/>
      <c r="D61" s="7" t="n"/>
      <c r="E61" s="7" t="n"/>
      <c r="F61" s="7" t="n"/>
      <c r="G61" s="8" t="n"/>
      <c r="H61" s="7">
        <f>SUM(monday!F61 - monday!E61)</f>
        <v/>
      </c>
      <c r="I61" s="9">
        <f>IF(monday!B61 ="ns day", monday!C61, MAX(monday!C61 - 8, 0))</f>
        <v/>
      </c>
      <c r="J61" s="9">
        <f>SUM(monday!F61 - monday!E61)</f>
        <v/>
      </c>
      <c r="K61" s="9">
        <f>IF(monday!B61="ns day",monday!C61, IF(monday!C61 &lt;= 8 + reference!$C$4, 0, MIN(MAX(monday!C61 - 8, 0),IF(monday!J61 &lt;= reference!$C$4,0, monday!J61))))</f>
        <v/>
      </c>
    </row>
    <row r="62" spans="1:11">
      <c r="A62" s="6" t="s">
        <v>57</v>
      </c>
      <c r="B62" s="7" t="n"/>
      <c r="C62" s="7" t="n"/>
      <c r="D62" s="7" t="n"/>
      <c r="E62" s="7" t="n"/>
      <c r="F62" s="7" t="n"/>
      <c r="G62" s="8" t="n"/>
      <c r="H62" s="7">
        <f>SUM(monday!F62 - monday!E62)</f>
        <v/>
      </c>
      <c r="I62" s="9">
        <f>IF(monday!B62 ="ns day", monday!C62, MAX(monday!C62 - 8, 0))</f>
        <v/>
      </c>
      <c r="J62" s="9">
        <f>SUM(monday!F62 - monday!E62)</f>
        <v/>
      </c>
      <c r="K62" s="9">
        <f>IF(monday!B62="ns day",monday!C62, IF(monday!C62 &lt;= 8 + reference!$C$4, 0, MIN(MAX(monday!C62 - 8, 0),IF(monday!J62 &lt;= reference!$C$4,0, monday!J62))))</f>
        <v/>
      </c>
    </row>
    <row r="63" spans="1:11">
      <c r="A63" s="6" t="s">
        <v>58</v>
      </c>
      <c r="B63" s="10" t="s"/>
      <c r="C63" s="7" t="n">
        <v>8.92</v>
      </c>
      <c r="D63" s="7" t="n">
        <v>17.4</v>
      </c>
      <c r="E63" s="7" t="s"/>
      <c r="F63" s="7" t="s"/>
      <c r="G63" s="8" t="s"/>
      <c r="H63" s="7">
        <f>SUM(monday!F63 - monday!E63)</f>
        <v/>
      </c>
      <c r="I63" s="9">
        <f>IF(monday!B63 ="ns day", monday!C63, MAX(monday!C63 - 8, 0))</f>
        <v/>
      </c>
      <c r="J63" s="9">
        <f>SUM(monday!F63 - monday!E63)</f>
        <v/>
      </c>
      <c r="K63" s="9">
        <f>IF(monday!B63="ns day",monday!C63, IF(monday!C63 &lt;= 8 + reference!$C$4, 0, MIN(MAX(monday!C63 - 8, 0),IF(monday!J63 &lt;= reference!$C$4,0, monday!J63))))</f>
        <v/>
      </c>
    </row>
    <row r="64" spans="1:11">
      <c r="A64" s="6" t="s">
        <v>59</v>
      </c>
      <c r="B64" s="10" t="s"/>
      <c r="C64" s="7" t="n">
        <v>8</v>
      </c>
      <c r="D64" s="7" t="n">
        <v>16.94</v>
      </c>
      <c r="E64" s="7" t="s"/>
      <c r="F64" s="7" t="s"/>
      <c r="G64" s="8" t="s"/>
      <c r="H64" s="7">
        <f>SUM(monday!F64 - monday!E64)</f>
        <v/>
      </c>
      <c r="I64" s="9">
        <f>IF(monday!B64 ="ns day", monday!C64, MAX(monday!C64 - 8, 0))</f>
        <v/>
      </c>
      <c r="J64" s="9">
        <f>SUM(monday!F64 - monday!E64)</f>
        <v/>
      </c>
      <c r="K64" s="9">
        <f>IF(monday!B64="ns day",monday!C64, IF(monday!C64 &lt;= 8 + reference!$C$4, 0, MIN(MAX(monday!C64 - 8, 0),IF(monday!J64 &lt;= reference!$C$4,0, monday!J64))))</f>
        <v/>
      </c>
    </row>
    <row r="65" spans="1:11">
      <c r="A65" s="6" t="s">
        <v>60</v>
      </c>
      <c r="B65" s="10" t="s"/>
      <c r="C65" s="7" t="n">
        <v>8</v>
      </c>
      <c r="D65" s="7" t="n">
        <v>0</v>
      </c>
      <c r="E65" s="7" t="s"/>
      <c r="F65" s="7" t="s"/>
      <c r="G65" s="8" t="s"/>
      <c r="H65" s="7">
        <f>SUM(monday!F65 - monday!E65)</f>
        <v/>
      </c>
      <c r="I65" s="9">
        <f>IF(monday!B65 ="ns day", monday!C65, MAX(monday!C65 - 8, 0))</f>
        <v/>
      </c>
      <c r="J65" s="9">
        <f>SUM(monday!F65 - monday!E65)</f>
        <v/>
      </c>
      <c r="K65" s="9">
        <f>IF(monday!B65="ns day",monday!C65, IF(monday!C65 &lt;= 8 + reference!$C$4, 0, MIN(MAX(monday!C65 - 8, 0),IF(monday!J65 &lt;= reference!$C$4,0, monday!J65))))</f>
        <v/>
      </c>
    </row>
    <row r="66" spans="1:11">
      <c r="A66" s="6" t="s">
        <v>61</v>
      </c>
      <c r="B66" s="10" t="s"/>
      <c r="C66" s="7" t="n">
        <v>8</v>
      </c>
      <c r="D66" s="7" t="n">
        <v>16.46</v>
      </c>
      <c r="E66" s="7" t="s"/>
      <c r="F66" s="7" t="s"/>
      <c r="G66" s="8" t="s"/>
      <c r="H66" s="7">
        <f>SUM(monday!F66 - monday!E66)</f>
        <v/>
      </c>
      <c r="I66" s="9">
        <f>IF(monday!B66 ="ns day", monday!C66, MAX(monday!C66 - 8, 0))</f>
        <v/>
      </c>
      <c r="J66" s="9">
        <f>SUM(monday!F66 - monday!E66)</f>
        <v/>
      </c>
      <c r="K66" s="9">
        <f>IF(monday!B66="ns day",monday!C66, IF(monday!C66 &lt;= 8 + reference!$C$4, 0, MIN(MAX(monday!C66 - 8, 0),IF(monday!J66 &lt;= reference!$C$4,0, monday!J66))))</f>
        <v/>
      </c>
    </row>
    <row r="67" spans="1:11">
      <c r="A67" s="6" t="s">
        <v>62</v>
      </c>
      <c r="B67" s="10" t="s"/>
      <c r="C67" s="7" t="n">
        <v>9.109999999999999</v>
      </c>
      <c r="D67" s="7" t="n">
        <v>18.03</v>
      </c>
      <c r="E67" s="7" t="s"/>
      <c r="F67" s="7" t="s"/>
      <c r="G67" s="8" t="s"/>
      <c r="H67" s="7">
        <f>SUM(monday!F67 - monday!E67)</f>
        <v/>
      </c>
      <c r="I67" s="9">
        <f>IF(monday!B67 ="ns day", monday!C67, MAX(monday!C67 - 8, 0))</f>
        <v/>
      </c>
      <c r="J67" s="9">
        <f>SUM(monday!F67 - monday!E67)</f>
        <v/>
      </c>
      <c r="K67" s="9">
        <f>IF(monday!B67="ns day",monday!C67, IF(monday!C67 &lt;= 8 + reference!$C$4, 0, MIN(MAX(monday!C67 - 8, 0),IF(monday!J67 &lt;= reference!$C$4,0, monday!J67))))</f>
        <v/>
      </c>
    </row>
    <row r="68" spans="1:11">
      <c r="A68" s="6" t="s">
        <v>63</v>
      </c>
      <c r="B68" s="10" t="s"/>
      <c r="C68" s="7" t="n">
        <v>11.12</v>
      </c>
      <c r="D68" s="7" t="n">
        <v>20.2</v>
      </c>
      <c r="E68" s="7" t="s"/>
      <c r="F68" s="7" t="s"/>
      <c r="G68" s="8" t="s"/>
      <c r="H68" s="7">
        <f>SUM(monday!F68 - monday!E68)</f>
        <v/>
      </c>
      <c r="I68" s="9">
        <f>IF(monday!B68 ="ns day", monday!C68, MAX(monday!C68 - 8, 0))</f>
        <v/>
      </c>
      <c r="J68" s="9">
        <f>SUM(monday!F68 - monday!E68)</f>
        <v/>
      </c>
      <c r="K68" s="9">
        <f>IF(monday!B68="ns day",monday!C68, IF(monday!C68 &lt;= 8 + reference!$C$4, 0, MIN(MAX(monday!C68 - 8, 0),IF(monday!J68 &lt;= reference!$C$4,0, monday!J68))))</f>
        <v/>
      </c>
    </row>
    <row r="69" spans="1:11">
      <c r="A69" s="6" t="s">
        <v>64</v>
      </c>
      <c r="B69" s="10" t="s"/>
      <c r="C69" s="7" t="n">
        <v>8.470000000000001</v>
      </c>
      <c r="D69" s="7" t="n">
        <v>17.29</v>
      </c>
      <c r="E69" s="7" t="s"/>
      <c r="F69" s="7" t="s"/>
      <c r="G69" s="8" t="s"/>
      <c r="H69" s="7">
        <f>SUM(monday!F69 - monday!E69)</f>
        <v/>
      </c>
      <c r="I69" s="9">
        <f>IF(monday!B69 ="ns day", monday!C69, MAX(monday!C69 - 8, 0))</f>
        <v/>
      </c>
      <c r="J69" s="9">
        <f>SUM(monday!F69 - monday!E69)</f>
        <v/>
      </c>
      <c r="K69" s="9">
        <f>IF(monday!B69="ns day",monday!C69, IF(monday!C69 &lt;= 8 + reference!$C$4, 0, MIN(MAX(monday!C69 - 8, 0),IF(monday!J69 &lt;= reference!$C$4,0, monday!J69))))</f>
        <v/>
      </c>
    </row>
    <row r="70" spans="1:11">
      <c r="A70" s="6" t="s">
        <v>65</v>
      </c>
      <c r="B70" s="10" t="s"/>
      <c r="C70" s="7" t="n">
        <v>11.07</v>
      </c>
      <c r="D70" s="7" t="n">
        <v>19.94</v>
      </c>
      <c r="E70" s="7" t="n">
        <v>17.98</v>
      </c>
      <c r="F70" s="7" t="n">
        <v>19.94</v>
      </c>
      <c r="G70" s="8" t="n">
        <v>926</v>
      </c>
      <c r="H70" s="7">
        <f>SUM(monday!F70 - monday!E70)</f>
        <v/>
      </c>
      <c r="I70" s="9">
        <f>IF(monday!B70 ="ns day", monday!C70, MAX(monday!C70 - 8, 0))</f>
        <v/>
      </c>
      <c r="J70" s="9">
        <f>SUM(monday!F70 - monday!E70)</f>
        <v/>
      </c>
      <c r="K70" s="9">
        <f>IF(monday!B70="ns day",monday!C70, IF(monday!C70 &lt;= 8 + reference!$C$4, 0, MIN(MAX(monday!C70 - 8, 0),IF(monday!J70 &lt;= reference!$C$4,0, monday!J70))))</f>
        <v/>
      </c>
    </row>
    <row r="71" spans="1:11">
      <c r="A71" s="6" t="s">
        <v>66</v>
      </c>
      <c r="B71" s="10" t="s"/>
      <c r="C71" s="7" t="n">
        <v>8.51</v>
      </c>
      <c r="D71" s="7" t="n">
        <v>17.49</v>
      </c>
      <c r="E71" s="7" t="s"/>
      <c r="F71" s="7" t="s"/>
      <c r="G71" s="8" t="s"/>
      <c r="H71" s="7">
        <f>SUM(monday!F71 - monday!E71)</f>
        <v/>
      </c>
      <c r="I71" s="9">
        <f>IF(monday!B71 ="ns day", monday!C71, MAX(monday!C71 - 8, 0))</f>
        <v/>
      </c>
      <c r="J71" s="9">
        <f>SUM(monday!F71 - monday!E71)</f>
        <v/>
      </c>
      <c r="K71" s="9">
        <f>IF(monday!B71="ns day",monday!C71, IF(monday!C71 &lt;= 8 + reference!$C$4, 0, MIN(MAX(monday!C71 - 8, 0),IF(monday!J71 &lt;= reference!$C$4,0, monday!J71))))</f>
        <v/>
      </c>
    </row>
    <row r="72" spans="1:11">
      <c r="A72" s="6" t="s">
        <v>67</v>
      </c>
      <c r="B72" s="10" t="s"/>
      <c r="C72" s="7" t="n">
        <v>8.640000000000001</v>
      </c>
      <c r="D72" s="7" t="n">
        <v>16.49</v>
      </c>
      <c r="E72" s="7" t="s"/>
      <c r="F72" s="7" t="s"/>
      <c r="G72" s="8" t="s"/>
      <c r="H72" s="7">
        <f>SUM(monday!F72 - monday!E72)</f>
        <v/>
      </c>
      <c r="I72" s="9">
        <f>IF(monday!B72 ="ns day", monday!C72, MAX(monday!C72 - 8, 0))</f>
        <v/>
      </c>
      <c r="J72" s="9">
        <f>SUM(monday!F72 - monday!E72)</f>
        <v/>
      </c>
      <c r="K72" s="9">
        <f>IF(monday!B72="ns day",monday!C72, IF(monday!C72 &lt;= 8 + reference!$C$4, 0, MIN(MAX(monday!C72 - 8, 0),IF(monday!J72 &lt;= reference!$C$4,0, monday!J72))))</f>
        <v/>
      </c>
    </row>
    <row r="73" spans="1:11">
      <c r="A73" s="6" t="s">
        <v>68</v>
      </c>
      <c r="B73" s="7" t="n"/>
      <c r="C73" s="7" t="n"/>
      <c r="D73" s="7" t="n"/>
      <c r="E73" s="7" t="n"/>
      <c r="F73" s="7" t="n"/>
      <c r="G73" s="8" t="n"/>
      <c r="H73" s="7">
        <f>SUM(monday!F73 - monday!E73)</f>
        <v/>
      </c>
      <c r="I73" s="9">
        <f>IF(monday!B73 ="ns day", monday!C73, MAX(monday!C73 - 8, 0))</f>
        <v/>
      </c>
      <c r="J73" s="9">
        <f>SUM(monday!F73 - monday!E73)</f>
        <v/>
      </c>
      <c r="K73" s="9">
        <f>IF(monday!B73="ns day",monday!C73, IF(monday!C73 &lt;= 8 + reference!$C$4, 0, MIN(MAX(monday!C73 - 8, 0),IF(monday!J73 &lt;= reference!$C$4,0, monday!J73))))</f>
        <v/>
      </c>
    </row>
    <row r="75" spans="1:11">
      <c r="J75" s="5" t="s">
        <v>69</v>
      </c>
      <c r="K75" s="9">
        <f>SUM(monday!K40:monday!K73)</f>
        <v/>
      </c>
    </row>
    <row r="77" spans="1:11">
      <c r="J77" s="5" t="s">
        <v>70</v>
      </c>
      <c r="K77" s="9">
        <f>SUM(monday!K75 + monday!K36)</f>
        <v/>
      </c>
    </row>
    <row r="79" spans="1:11">
      <c r="A79" s="4" t="s">
        <v>71</v>
      </c>
    </row>
    <row r="80" spans="1:11">
      <c r="E80" s="5" t="s">
        <v>72</v>
      </c>
    </row>
    <row r="81" spans="1:11">
      <c r="A81" s="5" t="s">
        <v>8</v>
      </c>
      <c r="B81" s="5" t="s">
        <v>9</v>
      </c>
      <c r="C81" s="5" t="s">
        <v>10</v>
      </c>
      <c r="D81" s="5" t="s">
        <v>11</v>
      </c>
      <c r="E81" s="5" t="s">
        <v>73</v>
      </c>
      <c r="F81" s="5" t="s">
        <v>74</v>
      </c>
    </row>
    <row r="82" spans="1:11">
      <c r="A82" s="6" t="s">
        <v>75</v>
      </c>
      <c r="B82" s="10" t="s"/>
      <c r="C82" s="7" t="n">
        <v>11.04</v>
      </c>
      <c r="D82" s="7" t="n">
        <v>19.62</v>
      </c>
      <c r="E82" s="9">
        <f>IF(OR(monday!B82 = "light",monday!B82 = "excused", monday!B82 = "sch chg", monday!B82 = "annual", monday!B82 = "sick", monday!C82 &gt;= 10 - reference!$C$5), 0, IF(monday!B82 = "no call", 10, IF(monday!C82 = 0, 0, MAX(10 - monday!C82, 0))))</f>
        <v/>
      </c>
      <c r="F82" s="9">
        <f>IF(OR(monday!B82 = "light",monday!B82 = "excused", monday!B82 = "sch chg", monday!B82 = "annual", monday!B82 = "sick", monday!C82 &gt;= 12 - reference!$C$5), 0, IF(monday!B82 = "no call", 12, IF(monday!C82 = 0, 0, MAX(12 - monday!C82, 0))))</f>
        <v/>
      </c>
    </row>
    <row r="83" spans="1:11">
      <c r="A83" s="6" t="s">
        <v>76</v>
      </c>
      <c r="B83" s="10" t="s"/>
      <c r="C83" s="7" t="n">
        <v>13.12</v>
      </c>
      <c r="D83" s="7" t="n">
        <v>21.18</v>
      </c>
      <c r="E83" s="9">
        <f>IF(OR(monday!B83 = "light",monday!B83 = "excused", monday!B83 = "sch chg", monday!B83 = "annual", monday!B83 = "sick", monday!C83 &gt;= 10 - reference!$C$5), 0, IF(monday!B83 = "no call", 10, IF(monday!C83 = 0, 0, MAX(10 - monday!C83, 0))))</f>
        <v/>
      </c>
      <c r="F83" s="9">
        <f>IF(OR(monday!B83 = "light",monday!B83 = "excused", monday!B83 = "sch chg", monday!B83 = "annual", monday!B83 = "sick", monday!C83 &gt;= 12 - reference!$C$5), 0, IF(monday!B83 = "no call", 12, IF(monday!C83 = 0, 0, MAX(12 - monday!C83, 0))))</f>
        <v/>
      </c>
    </row>
    <row r="84" spans="1:11">
      <c r="A84" s="6" t="s">
        <v>77</v>
      </c>
      <c r="B84" s="10" t="s"/>
      <c r="C84" s="7" t="n">
        <v>12.01</v>
      </c>
      <c r="D84" s="7" t="n">
        <v>20.5</v>
      </c>
      <c r="E84" s="9">
        <f>IF(OR(monday!B84 = "light",monday!B84 = "excused", monday!B84 = "sch chg", monday!B84 = "annual", monday!B84 = "sick", monday!C84 &gt;= 10 - reference!$C$5), 0, IF(monday!B84 = "no call", 10, IF(monday!C84 = 0, 0, MAX(10 - monday!C84, 0))))</f>
        <v/>
      </c>
      <c r="F84" s="9">
        <f>IF(OR(monday!B84 = "light",monday!B84 = "excused", monday!B84 = "sch chg", monday!B84 = "annual", monday!B84 = "sick", monday!C84 &gt;= 12 - reference!$C$5), 0, IF(monday!B84 = "no call", 12, IF(monday!C84 = 0, 0, MAX(12 - monday!C84, 0))))</f>
        <v/>
      </c>
    </row>
    <row r="85" spans="1:11">
      <c r="A85" s="6" t="s">
        <v>78</v>
      </c>
      <c r="B85" s="10" t="s">
        <v>79</v>
      </c>
      <c r="C85" s="7" t="s"/>
      <c r="D85" s="7" t="n">
        <v>0</v>
      </c>
      <c r="E85" s="9">
        <f>IF(OR(monday!B85 = "light",monday!B85 = "excused", monday!B85 = "sch chg", monday!B85 = "annual", monday!B85 = "sick", monday!C85 &gt;= 10 - reference!$C$5), 0, IF(monday!B85 = "no call", 10, IF(monday!C85 = 0, 0, MAX(10 - monday!C85, 0))))</f>
        <v/>
      </c>
      <c r="F85" s="9">
        <f>IF(OR(monday!B85 = "light",monday!B85 = "excused", monday!B85 = "sch chg", monday!B85 = "annual", monday!B85 = "sick", monday!C85 &gt;= 12 - reference!$C$5), 0, IF(monday!B85 = "no call", 12, IF(monday!C85 = 0, 0, MAX(12 - monday!C85, 0))))</f>
        <v/>
      </c>
    </row>
    <row r="86" spans="1:11">
      <c r="A86" s="6" t="s">
        <v>80</v>
      </c>
      <c r="B86" s="10" t="s"/>
      <c r="C86" s="7" t="n">
        <v>12.74</v>
      </c>
      <c r="D86" s="7" t="n">
        <v>21.26</v>
      </c>
      <c r="E86" s="9">
        <f>IF(OR(monday!B86 = "light",monday!B86 = "excused", monday!B86 = "sch chg", monday!B86 = "annual", monday!B86 = "sick", monday!C86 &gt;= 10 - reference!$C$5), 0, IF(monday!B86 = "no call", 10, IF(monday!C86 = 0, 0, MAX(10 - monday!C86, 0))))</f>
        <v/>
      </c>
      <c r="F86" s="9">
        <f>IF(OR(monday!B86 = "light",monday!B86 = "excused", monday!B86 = "sch chg", monday!B86 = "annual", monday!B86 = "sick", monday!C86 &gt;= 12 - reference!$C$5), 0, IF(monday!B86 = "no call", 12, IF(monday!C86 = 0, 0, MAX(12 - monday!C86, 0))))</f>
        <v/>
      </c>
    </row>
    <row r="87" spans="1:11">
      <c r="A87" s="6" t="s">
        <v>81</v>
      </c>
      <c r="B87" s="10" t="s"/>
      <c r="C87" s="7" t="n">
        <v>12.16</v>
      </c>
      <c r="D87" s="7" t="n">
        <v>20.08</v>
      </c>
      <c r="E87" s="9">
        <f>IF(OR(monday!B87 = "light",monday!B87 = "excused", monday!B87 = "sch chg", monday!B87 = "annual", monday!B87 = "sick", monday!C87 &gt;= 10 - reference!$C$5), 0, IF(monday!B87 = "no call", 10, IF(monday!C87 = 0, 0, MAX(10 - monday!C87, 0))))</f>
        <v/>
      </c>
      <c r="F87" s="9">
        <f>IF(OR(monday!B87 = "light",monday!B87 = "excused", monday!B87 = "sch chg", monday!B87 = "annual", monday!B87 = "sick", monday!C87 &gt;= 12 - reference!$C$5), 0, IF(monday!B87 = "no call", 12, IF(monday!C87 = 0, 0, MAX(12 - monday!C87, 0))))</f>
        <v/>
      </c>
    </row>
    <row r="88" spans="1:11">
      <c r="A88" s="6" t="s">
        <v>82</v>
      </c>
      <c r="B88" s="10" t="s"/>
      <c r="C88" s="7" t="n">
        <v>11.17</v>
      </c>
      <c r="D88" s="7" t="n">
        <v>19.64</v>
      </c>
      <c r="E88" s="9">
        <f>IF(OR(monday!B88 = "light",monday!B88 = "excused", monday!B88 = "sch chg", monday!B88 = "annual", monday!B88 = "sick", monday!C88 &gt;= 10 - reference!$C$5), 0, IF(monday!B88 = "no call", 10, IF(monday!C88 = 0, 0, MAX(10 - monday!C88, 0))))</f>
        <v/>
      </c>
      <c r="F88" s="9">
        <f>IF(OR(monday!B88 = "light",monday!B88 = "excused", monday!B88 = "sch chg", monday!B88 = "annual", monday!B88 = "sick", monday!C88 &gt;= 12 - reference!$C$5), 0, IF(monday!B88 = "no call", 12, IF(monday!C88 = 0, 0, MAX(12 - monday!C88, 0))))</f>
        <v/>
      </c>
    </row>
    <row r="89" spans="1:11">
      <c r="A89" s="6" t="s">
        <v>83</v>
      </c>
      <c r="B89" s="10" t="s"/>
      <c r="C89" s="7" t="n">
        <v>11.79</v>
      </c>
      <c r="D89" s="7" t="n">
        <v>20.38</v>
      </c>
      <c r="E89" s="9">
        <f>IF(OR(monday!B89 = "light",monday!B89 = "excused", monday!B89 = "sch chg", monday!B89 = "annual", monday!B89 = "sick", monday!C89 &gt;= 10 - reference!$C$5), 0, IF(monday!B89 = "no call", 10, IF(monday!C89 = 0, 0, MAX(10 - monday!C89, 0))))</f>
        <v/>
      </c>
      <c r="F89" s="9">
        <f>IF(OR(monday!B89 = "light",monday!B89 = "excused", monday!B89 = "sch chg", monday!B89 = "annual", monday!B89 = "sick", monday!C89 &gt;= 12 - reference!$C$5), 0, IF(monday!B89 = "no call", 12, IF(monday!C89 = 0, 0, MAX(12 - monday!C89, 0))))</f>
        <v/>
      </c>
    </row>
    <row r="90" spans="1:11">
      <c r="A90" s="6" t="s">
        <v>84</v>
      </c>
      <c r="B90" s="10" t="s"/>
      <c r="C90" s="7" t="n">
        <v>12.2</v>
      </c>
      <c r="D90" s="7" t="n">
        <v>20.65</v>
      </c>
      <c r="E90" s="9">
        <f>IF(OR(monday!B90 = "light",monday!B90 = "excused", monday!B90 = "sch chg", monday!B90 = "annual", monday!B90 = "sick", monday!C90 &gt;= 10 - reference!$C$5), 0, IF(monday!B90 = "no call", 10, IF(monday!C90 = 0, 0, MAX(10 - monday!C90, 0))))</f>
        <v/>
      </c>
      <c r="F90" s="9">
        <f>IF(OR(monday!B90 = "light",monday!B90 = "excused", monday!B90 = "sch chg", monday!B90 = "annual", monday!B90 = "sick", monday!C90 &gt;= 12 - reference!$C$5), 0, IF(monday!B90 = "no call", 12, IF(monday!C90 = 0, 0, MAX(12 - monday!C90, 0))))</f>
        <v/>
      </c>
    </row>
    <row r="91" spans="1:11">
      <c r="A91" s="6" t="s">
        <v>85</v>
      </c>
      <c r="B91" s="10" t="s"/>
      <c r="C91" s="7" t="n">
        <v>13.13</v>
      </c>
      <c r="D91" s="7" t="n">
        <v>21.13</v>
      </c>
      <c r="E91" s="9">
        <f>IF(OR(monday!B91 = "light",monday!B91 = "excused", monday!B91 = "sch chg", monday!B91 = "annual", monday!B91 = "sick", monday!C91 &gt;= 10 - reference!$C$5), 0, IF(monday!B91 = "no call", 10, IF(monday!C91 = 0, 0, MAX(10 - monday!C91, 0))))</f>
        <v/>
      </c>
      <c r="F91" s="9">
        <f>IF(OR(monday!B91 = "light",monday!B91 = "excused", monday!B91 = "sch chg", monday!B91 = "annual", monday!B91 = "sick", monday!C91 &gt;= 12 - reference!$C$5), 0, IF(monday!B91 = "no call", 12, IF(monday!C91 = 0, 0, MAX(12 - monday!C91, 0))))</f>
        <v/>
      </c>
    </row>
    <row r="92" spans="1:11">
      <c r="A92" s="6" t="s">
        <v>86</v>
      </c>
      <c r="B92" s="10" t="s"/>
      <c r="C92" s="7" t="n">
        <v>12.34</v>
      </c>
      <c r="D92" s="7" t="n">
        <v>20.83</v>
      </c>
      <c r="E92" s="9">
        <f>IF(OR(monday!B92 = "light",monday!B92 = "excused", monday!B92 = "sch chg", monday!B92 = "annual", monday!B92 = "sick", monday!C92 &gt;= 10 - reference!$C$5), 0, IF(monday!B92 = "no call", 10, IF(monday!C92 = 0, 0, MAX(10 - monday!C92, 0))))</f>
        <v/>
      </c>
      <c r="F92" s="9">
        <f>IF(OR(monday!B92 = "light",monday!B92 = "excused", monday!B92 = "sch chg", monday!B92 = "annual", monday!B92 = "sick", monday!C92 &gt;= 12 - reference!$C$5), 0, IF(monday!B92 = "no call", 12, IF(monday!C92 = 0, 0, MAX(12 - monday!C92, 0))))</f>
        <v/>
      </c>
    </row>
    <row r="93" spans="1:11">
      <c r="A93" s="6" t="s">
        <v>87</v>
      </c>
      <c r="B93" s="10" t="s"/>
      <c r="C93" s="7" t="n">
        <v>11.56</v>
      </c>
      <c r="D93" s="7" t="n">
        <v>19.91</v>
      </c>
      <c r="E93" s="9">
        <f>IF(OR(monday!B93 = "light",monday!B93 = "excused", monday!B93 = "sch chg", monday!B93 = "annual", monday!B93 = "sick", monday!C93 &gt;= 10 - reference!$C$5), 0, IF(monday!B93 = "no call", 10, IF(monday!C93 = 0, 0, MAX(10 - monday!C93, 0))))</f>
        <v/>
      </c>
      <c r="F93" s="9">
        <f>IF(OR(monday!B93 = "light",monday!B93 = "excused", monday!B93 = "sch chg", monday!B93 = "annual", monday!B93 = "sick", monday!C93 &gt;= 12 - reference!$C$5), 0, IF(monday!B93 = "no call", 12, IF(monday!C93 = 0, 0, MAX(12 - monday!C93, 0))))</f>
        <v/>
      </c>
    </row>
    <row r="94" spans="1:11">
      <c r="A94" s="6" t="s">
        <v>88</v>
      </c>
      <c r="B94" s="10" t="s"/>
      <c r="C94" s="7" t="n">
        <v>12</v>
      </c>
      <c r="D94" s="7" t="n">
        <v>19.88</v>
      </c>
      <c r="E94" s="9">
        <f>IF(OR(monday!B94 = "light",monday!B94 = "excused", monday!B94 = "sch chg", monday!B94 = "annual", monday!B94 = "sick", monday!C94 &gt;= 10 - reference!$C$5), 0, IF(monday!B94 = "no call", 10, IF(monday!C94 = 0, 0, MAX(10 - monday!C94, 0))))</f>
        <v/>
      </c>
      <c r="F94" s="9">
        <f>IF(OR(monday!B94 = "light",monday!B94 = "excused", monday!B94 = "sch chg", monday!B94 = "annual", monday!B94 = "sick", monday!C94 &gt;= 12 - reference!$C$5), 0, IF(monday!B94 = "no call", 12, IF(monday!C94 = 0, 0, MAX(12 - monday!C94, 0))))</f>
        <v/>
      </c>
    </row>
    <row r="95" spans="1:11">
      <c r="A95" s="6" t="s">
        <v>89</v>
      </c>
      <c r="B95" s="10" t="s">
        <v>79</v>
      </c>
      <c r="C95" s="7" t="s"/>
      <c r="D95" s="7" t="n">
        <v>0</v>
      </c>
      <c r="E95" s="9">
        <f>IF(OR(monday!B95 = "light",monday!B95 = "excused", monday!B95 = "sch chg", monday!B95 = "annual", monday!B95 = "sick", monday!C95 &gt;= 10 - reference!$C$5), 0, IF(monday!B95 = "no call", 10, IF(monday!C95 = 0, 0, MAX(10 - monday!C95, 0))))</f>
        <v/>
      </c>
      <c r="F95" s="9">
        <f>IF(OR(monday!B95 = "light",monday!B95 = "excused", monday!B95 = "sch chg", monday!B95 = "annual", monday!B95 = "sick", monday!C95 &gt;= 12 - reference!$C$5), 0, IF(monday!B95 = "no call", 12, IF(monday!C95 = 0, 0, MAX(12 - monday!C95, 0))))</f>
        <v/>
      </c>
    </row>
    <row r="96" spans="1:11">
      <c r="A96" s="6" t="s">
        <v>90</v>
      </c>
      <c r="B96" s="10" t="s"/>
      <c r="C96" s="7" t="n">
        <v>7.98</v>
      </c>
      <c r="D96" s="7" t="n">
        <v>16.46</v>
      </c>
      <c r="E96" s="9">
        <f>IF(OR(monday!B96 = "light",monday!B96 = "excused", monday!B96 = "sch chg", monday!B96 = "annual", monday!B96 = "sick", monday!C96 &gt;= 10 - reference!$C$5),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reference!$C$5), 0, IF(monday!B96 = "no call", 12, IF(monday!C96 = 0, 0, MAX(12 - monday!C96, 0))))</f>
        <v/>
      </c>
    </row>
    <row r="97" spans="1:11">
      <c r="A97" s="6" t="s">
        <v>91</v>
      </c>
      <c r="B97" s="10" t="s"/>
      <c r="C97" s="7" t="n">
        <v>9.890000000000001</v>
      </c>
      <c r="D97" s="7" t="n">
        <v>18.12</v>
      </c>
      <c r="E97" s="9">
        <f>IF(OR(monday!B97 = "light",monday!B97 = "excused", monday!B97 = "sch chg", monday!B97 = "annual", monday!B97 = "sick", monday!C97 &gt;= 10 - reference!$C$5),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reference!$C$5), 0, IF(monday!B97 = "no call", 12, IF(monday!C97 = 0, 0, MAX(12 - monday!C97, 0))))</f>
        <v/>
      </c>
    </row>
    <row r="98" spans="1:11">
      <c r="A98" s="6" t="s">
        <v>92</v>
      </c>
      <c r="B98" s="10" t="s"/>
      <c r="C98" s="7" t="n">
        <v>12.6</v>
      </c>
      <c r="D98" s="7" t="n">
        <v>21.14</v>
      </c>
      <c r="E98" s="9">
        <f>IF(OR(monday!B98 = "light",monday!B98 = "excused", monday!B98 = "sch chg", monday!B98 = "annual", monday!B98 = "sick", monday!C98 &gt;= 10 - reference!$C$5),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reference!$C$5), 0, IF(monday!B98 = "no call", 12, IF(monday!C98 = 0, 0, MAX(12 - monday!C98, 0))))</f>
        <v/>
      </c>
    </row>
    <row r="99" spans="1:11">
      <c r="A99" s="6" t="s"/>
      <c r="B99" s="7" t="n"/>
      <c r="C99" s="7" t="n"/>
      <c r="D99" s="7" t="n"/>
      <c r="E99" s="9">
        <f>IF(OR(monday!B99 = "light",monday!B99 = "excused", monday!B99 = "sch chg", monday!B99 = "annual", monday!B99 = "sick", monday!C99 &gt;= 10 - reference!$C$5),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reference!$C$5), 0, IF(monday!B99 = "no call", 12, IF(monday!C99 = 0, 0, MAX(12 - monday!C99, 0))))</f>
        <v/>
      </c>
    </row>
    <row r="100" spans="1:11">
      <c r="A100" s="6" t="s"/>
      <c r="B100" s="7" t="n"/>
      <c r="C100" s="7" t="n"/>
      <c r="D100" s="7" t="n"/>
      <c r="E100" s="9">
        <f>IF(OR(monday!B100 = "light",monday!B100 = "excused", monday!B100 = "sch chg", monday!B100 = "annual", monday!B100 = "sick", monday!C100 &gt;= 10 - reference!$C$5),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reference!$C$5), 0, IF(monday!B100 = "no call", 12, IF(monday!C100 = 0, 0, MAX(12 - monday!C100, 0))))</f>
        <v/>
      </c>
    </row>
    <row r="101" spans="1:11">
      <c r="A101" s="6" t="s"/>
      <c r="B101" s="7" t="n"/>
      <c r="C101" s="7" t="n"/>
      <c r="D101" s="7" t="n"/>
      <c r="E101" s="9">
        <f>IF(OR(monday!B101 = "light",monday!B101 = "excused", monday!B101 = "sch chg", monday!B101 = "annual", monday!B101 = "sick", monday!C101 &gt;= 10 - reference!$C$5),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reference!$C$5), 0, IF(monday!B101 = "no call", 12, IF(monday!C101 = 0, 0, MAX(12 - monday!C101, 0))))</f>
        <v/>
      </c>
    </row>
    <row r="102" spans="1:11">
      <c r="A102" s="6" t="s"/>
      <c r="B102" s="7" t="n"/>
      <c r="C102" s="7" t="n"/>
      <c r="D102" s="7" t="n"/>
      <c r="E102" s="9">
        <f>IF(OR(monday!B102 = "light",monday!B102 = "excused", monday!B102 = "sch chg", monday!B102 = "annual", monday!B102 = "sick", monday!C102 &gt;= 10 - reference!$C$5),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reference!$C$5), 0, IF(monday!B102 = "no call", 12, IF(monday!C102 = 0, 0, MAX(12 - monday!C102, 0))))</f>
        <v/>
      </c>
    </row>
    <row r="103" spans="1:11">
      <c r="A103" s="6" t="s"/>
      <c r="B103" s="7" t="n"/>
      <c r="C103" s="7" t="n"/>
      <c r="D103" s="7" t="n"/>
      <c r="E103" s="9">
        <f>IF(OR(monday!B103 = "light",monday!B103 = "excused", monday!B103 = "sch chg", monday!B103 = "annual", monday!B103 = "sick", monday!C103 &gt;= 10 - reference!$C$5),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reference!$C$5), 0, IF(monday!B103 = "no call", 12, IF(monday!C103 = 0, 0, MAX(12 - monday!C103, 0))))</f>
        <v/>
      </c>
    </row>
    <row r="104" spans="1:11">
      <c r="A104" s="6" t="s"/>
      <c r="B104" s="7" t="n"/>
      <c r="C104" s="7" t="n"/>
      <c r="D104" s="7" t="n"/>
      <c r="E104" s="9">
        <f>IF(OR(monday!B104 = "light",monday!B104 = "excused", monday!B104 = "sch chg", monday!B104 = "annual", monday!B104 = "sick", monday!C104 &gt;= 10 - reference!$C$5),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reference!$C$5), 0, IF(monday!B104 = "no call", 12, IF(monday!C104 = 0, 0, MAX(12 - monday!C104, 0))))</f>
        <v/>
      </c>
    </row>
    <row r="105" spans="1:11">
      <c r="A105" s="6" t="s"/>
      <c r="B105" s="7" t="n"/>
      <c r="C105" s="7" t="n"/>
      <c r="D105" s="7" t="n"/>
      <c r="E105" s="9">
        <f>IF(OR(monday!B105 = "light",monday!B105 = "excused", monday!B105 = "sch chg", monday!B105 = "annual", monday!B105 = "sick", monday!C105 &gt;= 10 - reference!$C$5),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reference!$C$5), 0, IF(monday!B105 = "no call", 12, IF(monday!C105 = 0, 0, MAX(12 - monday!C105, 0))))</f>
        <v/>
      </c>
    </row>
    <row r="106" spans="1:11">
      <c r="A106" s="6" t="s"/>
      <c r="B106" s="7" t="n"/>
      <c r="C106" s="7" t="n"/>
      <c r="D106" s="7" t="n"/>
      <c r="E106" s="9">
        <f>IF(OR(monday!B106 = "light",monday!B106 = "excused", monday!B106 = "sch chg", monday!B106 = "annual", monday!B106 = "sick", monday!C106 &gt;= 10 - reference!$C$5), 0, IF(monday!B106 = "no call", 10, IF(monday!C106 = 0, 0, MAX(10 - monday!C106, 0))))</f>
        <v/>
      </c>
      <c r="F106" s="9">
        <f>IF(OR(monday!B106 = "light",monday!B106 = "excused", monday!B106 = "sch chg", monday!B106 = "annual", monday!B106 = "sick", monday!C106 &gt;= 12 - reference!$C$5), 0, IF(monday!B106 = "no call", 12, IF(monday!C106 = 0, 0, MAX(12 - monday!C106, 0))))</f>
        <v/>
      </c>
    </row>
    <row r="108" spans="1:11">
      <c r="D108" s="5" t="s">
        <v>93</v>
      </c>
      <c r="E108" s="9">
        <f>SUM(monday!E82:monday!E106)</f>
        <v/>
      </c>
      <c r="F108" s="9">
        <f>SUM(monday!F82:monday!F106)</f>
        <v/>
      </c>
    </row>
    <row r="110" spans="1:11">
      <c r="A110" s="4" t="s">
        <v>94</v>
      </c>
    </row>
    <row r="111" spans="1:11">
      <c r="E111" s="5" t="s">
        <v>72</v>
      </c>
    </row>
    <row r="112" spans="1:11">
      <c r="A112" s="5" t="s">
        <v>8</v>
      </c>
      <c r="B112" s="5" t="s">
        <v>9</v>
      </c>
      <c r="C112" s="5" t="s">
        <v>10</v>
      </c>
      <c r="D112" s="5" t="s">
        <v>11</v>
      </c>
      <c r="E112" s="5" t="s">
        <v>73</v>
      </c>
      <c r="F112" s="5" t="s">
        <v>95</v>
      </c>
    </row>
    <row r="113" spans="1:11">
      <c r="A113" s="6" t="s">
        <v>96</v>
      </c>
      <c r="B113" s="10" t="s"/>
      <c r="C113" s="7" t="n">
        <v>11.83</v>
      </c>
      <c r="D113" s="7" t="n">
        <v>20.52</v>
      </c>
      <c r="E113" s="9">
        <f>IF(OR(monday!B113 = "light",monday!B113 = "excused", monday!B113 = "sch chg", monday!B113 = "annual", monday!B113 = "sick", monday!C113 &gt;= 10 - reference!$C$5), 0, IF(monday!B113 = "no call", 10, IF(monday!C113 = 0, 0, MAX(10 - monday!C113, 0))))</f>
        <v/>
      </c>
      <c r="F113" s="9">
        <f>IF(OR(monday!B113 = "light",monday!B113 = "excused", monday!B113 = "sch chg", monday!B113 = "annual", monday!B113 = "sick", monday!C113 &gt;= 11.5 - reference!$C$5), 0, IF(monday!B113 = "no call", 11.5, IF(monday!C113 = 0, 0, MAX(11.5 - monday!C113, 0))))</f>
        <v/>
      </c>
    </row>
    <row r="114" spans="1:11">
      <c r="A114" s="6" t="s">
        <v>97</v>
      </c>
      <c r="B114" s="10" t="s"/>
      <c r="C114" s="7" t="n">
        <v>7.42</v>
      </c>
      <c r="D114" s="7" t="n">
        <v>16.27</v>
      </c>
      <c r="E114" s="9">
        <f>IF(OR(monday!B114 = "light",monday!B114 = "excused", monday!B114 = "sch chg", monday!B114 = "annual", monday!B114 = "sick", monday!C114 &gt;= 10 - reference!$C$5), 0, IF(monday!B114 = "no call", 10, IF(monday!C114 = 0, 0, MAX(10 - monday!C114, 0))))</f>
        <v/>
      </c>
      <c r="F114" s="9">
        <f>IF(OR(monday!B114 = "light",monday!B114 = "excused", monday!B114 = "sch chg", monday!B114 = "annual", monday!B114 = "sick", monday!C114 &gt;= 11.5 - reference!$C$5), 0, IF(monday!B114 = "no call", 11.5, IF(monday!C114 = 0, 0, MAX(11.5 - monday!C114, 0))))</f>
        <v/>
      </c>
    </row>
    <row r="115" spans="1:11">
      <c r="A115" s="6" t="s">
        <v>98</v>
      </c>
      <c r="B115" s="10" t="s"/>
      <c r="C115" s="7" t="n">
        <v>12.45</v>
      </c>
      <c r="D115" s="7" t="n">
        <v>0</v>
      </c>
      <c r="E115" s="9">
        <f>IF(OR(monday!B115 = "light",monday!B115 = "excused", monday!B115 = "sch chg", monday!B115 = "annual", monday!B115 = "sick", monday!C115 &gt;= 10 - reference!$C$5), 0, IF(monday!B115 = "no call", 10, IF(monday!C115 = 0, 0, MAX(10 - monday!C115, 0))))</f>
        <v/>
      </c>
      <c r="F115" s="9">
        <f>IF(OR(monday!B115 = "light",monday!B115 = "excused", monday!B115 = "sch chg", monday!B115 = "annual", monday!B115 = "sick", monday!C115 &gt;= 11.5 - reference!$C$5), 0, IF(monday!B115 = "no call", 11.5, IF(monday!C115 = 0, 0, MAX(11.5 - monday!C115, 0))))</f>
        <v/>
      </c>
    </row>
    <row r="116" spans="1:11">
      <c r="A116" s="6" t="s">
        <v>99</v>
      </c>
      <c r="B116" s="7" t="n"/>
      <c r="C116" s="7" t="n"/>
      <c r="D116" s="7" t="n"/>
      <c r="E116" s="9">
        <f>IF(OR(monday!B116 = "light",monday!B116 = "excused", monday!B116 = "sch chg", monday!B116 = "annual", monday!B116 = "sick", monday!C116 &gt;= 10 - reference!$C$5), 0, IF(monday!B116 = "no call", 10, IF(monday!C116 = 0, 0, MAX(10 - monday!C116, 0))))</f>
        <v/>
      </c>
      <c r="F116" s="9">
        <f>IF(OR(monday!B116 = "light",monday!B116 = "excused", monday!B116 = "sch chg", monday!B116 = "annual", monday!B116 = "sick", monday!C116 &gt;= 11.5 - reference!$C$5), 0, IF(monday!B116 = "no call", 11.5, IF(monday!C116 = 0, 0, MAX(11.5 - monday!C116, 0))))</f>
        <v/>
      </c>
    </row>
    <row r="117" spans="1:11">
      <c r="A117" s="6" t="s">
        <v>100</v>
      </c>
      <c r="B117" s="10" t="s"/>
      <c r="C117" s="7" t="n">
        <v>11.54</v>
      </c>
      <c r="D117" s="7" t="n">
        <v>0</v>
      </c>
      <c r="E117" s="9">
        <f>IF(OR(monday!B117 = "light",monday!B117 = "excused", monday!B117 = "sch chg", monday!B117 = "annual", monday!B117 = "sick", monday!C117 &gt;= 10 - reference!$C$5), 0, IF(monday!B117 = "no call", 10, IF(monday!C117 = 0, 0, MAX(10 - monday!C117, 0))))</f>
        <v/>
      </c>
      <c r="F117" s="9">
        <f>IF(OR(monday!B117 = "light",monday!B117 = "excused", monday!B117 = "sch chg", monday!B117 = "annual", monday!B117 = "sick", monday!C117 &gt;= 11.5 - reference!$C$5), 0, IF(monday!B117 = "no call", 11.5, IF(monday!C117 = 0, 0, MAX(11.5 - monday!C117, 0))))</f>
        <v/>
      </c>
    </row>
    <row r="118" spans="1:11">
      <c r="A118" s="6" t="s">
        <v>101</v>
      </c>
      <c r="B118" s="7" t="n"/>
      <c r="C118" s="7" t="n"/>
      <c r="D118" s="7" t="n"/>
      <c r="E118" s="9">
        <f>IF(OR(monday!B118 = "light",monday!B118 = "excused", monday!B118 = "sch chg", monday!B118 = "annual", monday!B118 = "sick", monday!C118 &gt;= 10 - reference!$C$5), 0, IF(monday!B118 = "no call", 10, IF(monday!C118 = 0, 0, MAX(10 - monday!C118, 0))))</f>
        <v/>
      </c>
      <c r="F118" s="9">
        <f>IF(OR(monday!B118 = "light",monday!B118 = "excused", monday!B118 = "sch chg", monday!B118 = "annual", monday!B118 = "sick", monday!C118 &gt;= 11.5 - reference!$C$5), 0, IF(monday!B118 = "no call", 11.5, IF(monday!C118 = 0, 0, MAX(11.5 - monday!C118, 0))))</f>
        <v/>
      </c>
    </row>
    <row r="119" spans="1:11">
      <c r="A119" s="6" t="s">
        <v>102</v>
      </c>
      <c r="B119" s="7" t="n"/>
      <c r="C119" s="7" t="n"/>
      <c r="D119" s="7" t="n"/>
      <c r="E119" s="9">
        <f>IF(OR(monday!B119 = "light",monday!B119 = "excused", monday!B119 = "sch chg", monday!B119 = "annual", monday!B119 = "sick", monday!C119 &gt;= 10 - reference!$C$5),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11.5 - reference!$C$5), 0, IF(monday!B119 = "no call", 11.5, IF(monday!C119 = 0, 0, MAX(11.5 - monday!C119, 0))))</f>
        <v/>
      </c>
    </row>
    <row r="120" spans="1:11">
      <c r="A120" s="6" t="s">
        <v>103</v>
      </c>
      <c r="B120" s="10" t="s"/>
      <c r="C120" s="7" t="n">
        <v>11.63</v>
      </c>
      <c r="D120" s="7" t="n">
        <v>0</v>
      </c>
      <c r="E120" s="9">
        <f>IF(OR(monday!B120 = "light",monday!B120 = "excused", monday!B120 = "sch chg", monday!B120 = "annual", monday!B120 = "sick", monday!C120 &gt;= 10 - reference!$C$5), 0, IF(monday!B120 = "no call", 10, IF(monday!C120 = 0, 0, MAX(10 - monday!C120, 0))))</f>
        <v/>
      </c>
      <c r="F120" s="9">
        <f>IF(OR(monday!B120 = "light",monday!B120 = "excused", monday!B120 = "sch chg", monday!B120 = "annual", monday!B120 = "sick", monday!C120 &gt;= 11.5 - reference!$C$5), 0, IF(monday!B120 = "no call", 11.5, IF(monday!C120 = 0, 0, MAX(11.5 - monday!C120, 0))))</f>
        <v/>
      </c>
    </row>
    <row r="121" spans="1:11">
      <c r="A121" s="6" t="s"/>
      <c r="B121" s="7" t="n"/>
      <c r="C121" s="7" t="n"/>
      <c r="D121" s="7" t="n"/>
      <c r="E121" s="9">
        <f>IF(OR(monday!B121 = "light",monday!B121 = "excused", monday!B121 = "sch chg", monday!B121 = "annual", monday!B121 = "sick", monday!C121 &gt;= 10 - reference!$C$5), 0, IF(monday!B121 = "no call", 10, IF(monday!C121 = 0, 0, MAX(10 - monday!C121, 0))))</f>
        <v/>
      </c>
      <c r="F121" s="9">
        <f>IF(OR(monday!B121 = "light",monday!B121 = "excused", monday!B121 = "sch chg", monday!B121 = "annual", monday!B121 = "sick", monday!C121 &gt;= 12 - reference!$C$5), 0, IF(monday!B121 = "no call", 12, IF(monday!C121 = 0, 0, MAX(12 - monday!C121, 0))))</f>
        <v/>
      </c>
    </row>
    <row r="122" spans="1:11">
      <c r="A122" s="6" t="s"/>
      <c r="B122" s="7" t="n"/>
      <c r="C122" s="7" t="n"/>
      <c r="D122" s="7" t="n"/>
      <c r="E122" s="9">
        <f>IF(OR(monday!B122 = "light",monday!B122 = "excused", monday!B122 = "sch chg", monday!B122 = "annual", monday!B122 = "sick", monday!C122 &gt;= 10 - reference!$C$5), 0, IF(monday!B122 = "no call", 10, IF(monday!C122 = 0, 0, MAX(10 - monday!C122, 0))))</f>
        <v/>
      </c>
      <c r="F122" s="9">
        <f>IF(OR(monday!B122 = "light",monday!B122 = "excused", monday!B122 = "sch chg", monday!B122 = "annual", monday!B122 = "sick", monday!C122 &gt;= 12 - reference!$C$5), 0, IF(monday!B122 = "no call", 12, IF(monday!C122 = 0, 0, MAX(12 - monday!C122, 0))))</f>
        <v/>
      </c>
    </row>
    <row r="123" spans="1:11">
      <c r="A123" s="6" t="s"/>
      <c r="B123" s="7" t="n"/>
      <c r="C123" s="7" t="n"/>
      <c r="D123" s="7" t="n"/>
      <c r="E123" s="9">
        <f>IF(OR(monday!B123 = "light",monday!B123 = "excused", monday!B123 = "sch chg", monday!B123 = "annual", monday!B123 = "sick", monday!C123 &gt;= 10 - reference!$C$5), 0, IF(monday!B123 = "no call", 10, IF(monday!C123 = 0, 0, MAX(10 - monday!C123, 0))))</f>
        <v/>
      </c>
      <c r="F123" s="9">
        <f>IF(OR(monday!B123 = "light",monday!B123 = "excused", monday!B123 = "sch chg", monday!B123 = "annual", monday!B123 = "sick", monday!C123 &gt;= 12 - reference!$C$5), 0, IF(monday!B123 = "no call", 12, IF(monday!C123 = 0, 0, MAX(12 - monday!C123, 0))))</f>
        <v/>
      </c>
    </row>
    <row r="124" spans="1:11">
      <c r="A124" s="6" t="s"/>
      <c r="B124" s="7" t="n"/>
      <c r="C124" s="7" t="n"/>
      <c r="D124" s="7" t="n"/>
      <c r="E124" s="9">
        <f>IF(OR(monday!B124 = "light",monday!B124 = "excused", monday!B124 = "sch chg", monday!B124 = "annual", monday!B124 = "sick", monday!C124 &gt;= 10 - reference!$C$5), 0, IF(monday!B124 = "no call", 10, IF(monday!C124 = 0, 0, MAX(10 - monday!C124, 0))))</f>
        <v/>
      </c>
      <c r="F124" s="9">
        <f>IF(OR(monday!B124 = "light",monday!B124 = "excused", monday!B124 = "sch chg", monday!B124 = "annual", monday!B124 = "sick", monday!C124 &gt;= 12 - reference!$C$5), 0, IF(monday!B124 = "no call", 12, IF(monday!C124 = 0, 0, MAX(12 - monday!C124, 0))))</f>
        <v/>
      </c>
    </row>
    <row r="125" spans="1:11">
      <c r="A125" s="6" t="s"/>
      <c r="B125" s="7" t="n"/>
      <c r="C125" s="7" t="n"/>
      <c r="D125" s="7" t="n"/>
      <c r="E125" s="9">
        <f>IF(OR(monday!B125 = "light",monday!B125 = "excused", monday!B125 = "sch chg", monday!B125 = "annual", monday!B125 = "sick", monday!C125 &gt;= 10 - reference!$C$5), 0, IF(monday!B125 = "no call", 10, IF(monday!C125 = 0, 0, MAX(10 - monday!C125, 0))))</f>
        <v/>
      </c>
      <c r="F125" s="9">
        <f>IF(OR(monday!B125 = "light",monday!B125 = "excused", monday!B125 = "sch chg", monday!B125 = "annual", monday!B125 = "sick", monday!C125 &gt;= 12 - reference!$C$5), 0, IF(monday!B125 = "no call", 12, IF(monday!C125 = 0, 0, MAX(12 - monday!C125, 0))))</f>
        <v/>
      </c>
    </row>
    <row r="126" spans="1:11">
      <c r="A126" s="6" t="s"/>
      <c r="B126" s="7" t="n"/>
      <c r="C126" s="7" t="n"/>
      <c r="D126" s="7" t="n"/>
      <c r="E126" s="9">
        <f>IF(OR(monday!B126 = "light",monday!B126 = "excused", monday!B126 = "sch chg", monday!B126 = "annual", monday!B126 = "sick", monday!C126 &gt;= 10 - reference!$C$5), 0, IF(monday!B126 = "no call", 10, IF(monday!C126 = 0, 0, MAX(10 - monday!C126, 0))))</f>
        <v/>
      </c>
      <c r="F126" s="9">
        <f>IF(OR(monday!B126 = "light",monday!B126 = "excused", monday!B126 = "sch chg", monday!B126 = "annual", monday!B126 = "sick", monday!C126 &gt;= 12 - reference!$C$5), 0, IF(monday!B126 = "no call", 12, IF(monday!C126 = 0, 0, MAX(12 - monday!C126, 0))))</f>
        <v/>
      </c>
    </row>
    <row r="127" spans="1:11">
      <c r="A127" s="6" t="s"/>
      <c r="B127" s="7" t="n"/>
      <c r="C127" s="7" t="n"/>
      <c r="D127" s="7" t="n"/>
      <c r="E127" s="9">
        <f>IF(OR(monday!B127 = "light",monday!B127 = "excused", monday!B127 = "sch chg", monday!B127 = "annual", monday!B127 = "sick", monday!C127 &gt;= 10 - reference!$C$5), 0, IF(monday!B127 = "no call", 10, IF(monday!C127 = 0, 0, MAX(10 - monday!C127, 0))))</f>
        <v/>
      </c>
      <c r="F127" s="9">
        <f>IF(OR(monday!B127 = "light",monday!B127 = "excused", monday!B127 = "sch chg", monday!B127 = "annual", monday!B127 = "sick", monday!C127 &gt;= 12 - reference!$C$5), 0, IF(monday!B127 = "no call", 12, IF(monday!C127 = 0, 0, MAX(12 - monday!C127, 0))))</f>
        <v/>
      </c>
    </row>
    <row r="128" spans="1:11">
      <c r="A128" s="6" t="s"/>
      <c r="B128" s="7" t="n"/>
      <c r="C128" s="7" t="n"/>
      <c r="D128" s="7" t="n"/>
      <c r="E128" s="9">
        <f>IF(OR(monday!B128 = "light",monday!B128 = "excused", monday!B128 = "sch chg", monday!B128 = "annual", monday!B128 = "sick", monday!C128 &gt;= 10 - reference!$C$5), 0, IF(monday!B128 = "no call", 10, IF(monday!C128 = 0, 0, MAX(10 - monday!C128, 0))))</f>
        <v/>
      </c>
      <c r="F128" s="9">
        <f>IF(OR(monday!B128 = "light",monday!B128 = "excused", monday!B128 = "sch chg", monday!B128 = "annual", monday!B128 = "sick", monday!C128 &gt;= 12 - reference!$C$5), 0, IF(monday!B128 = "no call", 12, IF(monday!C128 = 0, 0, MAX(12 - monday!C128, 0))))</f>
        <v/>
      </c>
    </row>
    <row r="129" spans="1:11">
      <c r="A129" s="6" t="s"/>
      <c r="B129" s="7" t="n"/>
      <c r="C129" s="7" t="n"/>
      <c r="D129" s="7" t="n"/>
      <c r="E129" s="9">
        <f>IF(OR(monday!B129 = "light",monday!B129 = "excused", monday!B129 = "sch chg", monday!B129 = "annual", monday!B129 = "sick", monday!C129 &gt;= 10 - reference!$C$5), 0, IF(monday!B129 = "no call", 10, IF(monday!C129 = 0, 0, MAX(10 - monday!C129, 0))))</f>
        <v/>
      </c>
      <c r="F129" s="9">
        <f>IF(OR(monday!B129 = "light",monday!B129 = "excused", monday!B129 = "sch chg", monday!B129 = "annual", monday!B129 = "sick", monday!C129 &gt;= 12 - reference!$C$5), 0, IF(monday!B129 = "no call", 12, IF(monday!C129 = 0, 0, MAX(12 - monday!C129, 0))))</f>
        <v/>
      </c>
    </row>
    <row r="130" spans="1:11">
      <c r="A130" s="6" t="s"/>
      <c r="B130" s="7" t="n"/>
      <c r="C130" s="7" t="n"/>
      <c r="D130" s="7" t="n"/>
      <c r="E130" s="9">
        <f>IF(OR(monday!B130 = "light",monday!B130 = "excused", monday!B130 = "sch chg", monday!B130 = "annual", monday!B130 = "sick", monday!C130 &gt;= 10 - reference!$C$5), 0, IF(monday!B130 = "no call", 10, IF(monday!C130 = 0, 0, MAX(10 - monday!C130, 0))))</f>
        <v/>
      </c>
      <c r="F130" s="9">
        <f>IF(OR(monday!B130 = "light",monday!B130 = "excused", monday!B130 = "sch chg", monday!B130 = "annual", monday!B130 = "sick", monday!C130 &gt;= 12 - reference!$C$5), 0, IF(monday!B130 = "no call", 12, IF(monday!C130 = 0, 0, MAX(12 - monday!C130, 0))))</f>
        <v/>
      </c>
    </row>
    <row r="131" spans="1:11">
      <c r="A131" s="6" t="s"/>
      <c r="B131" s="7" t="n"/>
      <c r="C131" s="7" t="n"/>
      <c r="D131" s="7" t="n"/>
      <c r="E131" s="9">
        <f>IF(OR(monday!B131 = "light",monday!B131 = "excused", monday!B131 = "sch chg", monday!B131 = "annual", monday!B131 = "sick", monday!C131 &gt;= 10 - reference!$C$5), 0, IF(monday!B131 = "no call", 10, IF(monday!C131 = 0, 0, MAX(10 - monday!C131, 0))))</f>
        <v/>
      </c>
      <c r="F131" s="9">
        <f>IF(OR(monday!B131 = "light",monday!B131 = "excused", monday!B131 = "sch chg", monday!B131 = "annual", monday!B131 = "sick", monday!C131 &gt;= 12 - reference!$C$5), 0, IF(monday!B131 = "no call", 12, IF(monday!C131 = 0, 0, MAX(12 - monday!C131, 0))))</f>
        <v/>
      </c>
    </row>
    <row r="132" spans="1:11">
      <c r="A132" s="6" t="s"/>
      <c r="B132" s="7" t="n"/>
      <c r="C132" s="7" t="n"/>
      <c r="D132" s="7" t="n"/>
      <c r="E132" s="9">
        <f>IF(OR(monday!B132 = "light",monday!B132 = "excused", monday!B132 = "sch chg", monday!B132 = "annual", monday!B132 = "sick", monday!C132 &gt;= 10 - reference!$C$5),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12 - reference!$C$5), 0, IF(monday!B132 = "no call", 12, IF(monday!C132 = 0, 0, MAX(12 - monday!C132, 0))))</f>
        <v/>
      </c>
    </row>
    <row r="133" spans="1:11">
      <c r="A133" s="6" t="s"/>
      <c r="B133" s="7" t="n"/>
      <c r="C133" s="7" t="n"/>
      <c r="D133" s="7" t="n"/>
      <c r="E133" s="9">
        <f>IF(OR(monday!B133 = "light",monday!B133 = "excused", monday!B133 = "sch chg", monday!B133 = "annual", monday!B133 = "sick", monday!C133 &gt;= 10 - reference!$C$5),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12 - reference!$C$5), 0, IF(monday!B133 = "no call", 12, IF(monday!C133 = 0, 0, MAX(12 - monday!C133, 0))))</f>
        <v/>
      </c>
    </row>
    <row r="134" spans="1:11">
      <c r="A134" s="6" t="s"/>
      <c r="B134" s="7" t="n"/>
      <c r="C134" s="7" t="n"/>
      <c r="D134" s="7" t="n"/>
      <c r="E134" s="9">
        <f>IF(OR(monday!B134 = "light",monday!B134 = "excused", monday!B134 = "sch chg", monday!B134 = "annual", monday!B134 = "sick", monday!C134 &gt;= 10 - reference!$C$5),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reference!$C$5), 0, IF(monday!B134 = "no call", 12, IF(monday!C134 = 0, 0, MAX(12 - monday!C134, 0))))</f>
        <v/>
      </c>
    </row>
    <row r="135" spans="1:11">
      <c r="A135" s="6" t="s"/>
      <c r="B135" s="7" t="n"/>
      <c r="C135" s="7" t="n"/>
      <c r="D135" s="7" t="n"/>
      <c r="E135" s="9">
        <f>IF(OR(monday!B135 = "light",monday!B135 = "excused", monday!B135 = "sch chg", monday!B135 = "annual", monday!B135 = "sick", monday!C135 &gt;= 10 - reference!$C$5),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reference!$C$5), 0, IF(monday!B135 = "no call", 12, IF(monday!C135 = 0, 0, MAX(12 - monday!C135, 0))))</f>
        <v/>
      </c>
    </row>
    <row r="136" spans="1:11">
      <c r="A136" s="6" t="s"/>
      <c r="B136" s="7" t="n"/>
      <c r="C136" s="7" t="n"/>
      <c r="D136" s="7" t="n"/>
      <c r="E136" s="9">
        <f>IF(OR(monday!B136 = "light",monday!B136 = "excused", monday!B136 = "sch chg", monday!B136 = "annual", monday!B136 = "sick", monday!C136 &gt;= 10 - reference!$C$5),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reference!$C$5), 0, IF(monday!B136 = "no call", 12, IF(monday!C136 = 0, 0, MAX(12 - monday!C136, 0))))</f>
        <v/>
      </c>
    </row>
    <row r="137" spans="1:11">
      <c r="A137" s="6" t="s"/>
      <c r="B137" s="7" t="n"/>
      <c r="C137" s="7" t="n"/>
      <c r="D137" s="7" t="n"/>
      <c r="E137" s="9">
        <f>IF(OR(monday!B137 = "light",monday!B137 = "excused", monday!B137 = "sch chg", monday!B137 = "annual", monday!B137 = "sick", monday!C137 &gt;= 10 - reference!$C$5),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reference!$C$5), 0, IF(monday!B137 = "no call", 12, IF(monday!C137 = 0, 0, MAX(12 - monday!C137, 0))))</f>
        <v/>
      </c>
    </row>
    <row r="139" spans="1:11">
      <c r="D139" s="5" t="s">
        <v>104</v>
      </c>
      <c r="E139" s="9">
        <f>SUM(monday!E113:monday!E137)</f>
        <v/>
      </c>
      <c r="F139" s="9">
        <f>SUM(monday!F113:monday!F137)</f>
        <v/>
      </c>
    </row>
    <row r="141" spans="1:11">
      <c r="D141" s="5" t="s">
        <v>105</v>
      </c>
      <c r="E141" s="9">
        <f>SUM(monday!E108 + monday!E139)</f>
        <v/>
      </c>
      <c r="F141" s="9">
        <f>SUM(monday!F108 + monday!F139)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8" man="1" max="16383" min="0"/>
    <brk id="109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106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107</v>
      </c>
      <c r="C8" s="2" t="s">
        <v>108</v>
      </c>
      <c r="F8" s="2" t="s">
        <v>107</v>
      </c>
      <c r="G8" s="2" t="s">
        <v>109</v>
      </c>
    </row>
    <row r="9" spans="1:8">
      <c r="B9" s="2" t="s">
        <v>73</v>
      </c>
      <c r="C9" s="2" t="s">
        <v>110</v>
      </c>
      <c r="D9" s="2" t="s">
        <v>111</v>
      </c>
      <c r="F9" s="2" t="s">
        <v>74</v>
      </c>
      <c r="G9" s="2" t="s">
        <v>112</v>
      </c>
      <c r="H9" s="2" t="s">
        <v>111</v>
      </c>
    </row>
    <row r="10" spans="1:8">
      <c r="A10" s="2" t="s">
        <v>113</v>
      </c>
      <c r="B10" s="10">
        <f>monday!E141</f>
        <v/>
      </c>
      <c r="C10" s="10">
        <f>monday!I34</f>
        <v/>
      </c>
      <c r="D10" s="11">
        <f>IF(summary!B10&lt;summary!C10,0,MIN(summary!B10-summary!C10,summary!C10))</f>
        <v/>
      </c>
      <c r="F10" s="10">
        <f>monday!F141</f>
        <v/>
      </c>
      <c r="G10" s="10">
        <f>monday!K77</f>
        <v/>
      </c>
      <c r="H10" s="11">
        <f>IF(summary!F10&lt;summary!G10,0,MIN(summary!F10-summary!G10,summary!G10))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114</v>
      </c>
    </row>
    <row r="3" spans="1:5">
      <c r="C3" s="7" t="n">
        <v>0.25</v>
      </c>
      <c r="E3" t="s">
        <v>115</v>
      </c>
    </row>
    <row r="4" spans="1:5">
      <c r="C4" s="7" t="n">
        <v>0.25</v>
      </c>
      <c r="E4" t="s">
        <v>116</v>
      </c>
    </row>
    <row r="5" spans="1:5">
      <c r="C5" s="7" t="n">
        <v>0.25</v>
      </c>
      <c r="E5" t="s">
        <v>117</v>
      </c>
    </row>
    <row r="7" spans="1:5">
      <c r="B7" s="4" t="s">
        <v>118</v>
      </c>
    </row>
    <row r="8" spans="1:5">
      <c r="C8" s="10" t="s">
        <v>119</v>
      </c>
      <c r="E8" t="s">
        <v>120</v>
      </c>
    </row>
    <row r="10" spans="1:5">
      <c r="C10" s="10" t="s">
        <v>121</v>
      </c>
      <c r="E10" t="s">
        <v>122</v>
      </c>
    </row>
    <row r="11" spans="1:5">
      <c r="C11" s="10" t="s">
        <v>123</v>
      </c>
      <c r="E11" t="s">
        <v>124</v>
      </c>
    </row>
    <row r="12" spans="1:5">
      <c r="C12" s="10" t="s">
        <v>125</v>
      </c>
      <c r="E12" t="s">
        <v>126</v>
      </c>
    </row>
    <row r="13" spans="1:5">
      <c r="C13" s="10" t="s">
        <v>79</v>
      </c>
      <c r="E13" t="s">
        <v>127</v>
      </c>
    </row>
    <row r="14" spans="1:5">
      <c r="C14" s="10" t="s">
        <v>128</v>
      </c>
      <c r="E14" t="s">
        <v>129</v>
      </c>
    </row>
    <row r="15" spans="1:5">
      <c r="C15" s="10" t="s">
        <v>130</v>
      </c>
      <c r="E15" t="s">
        <v>131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2019-04-24T02:00:46Z</dcterms:created>
  <dcterms:modified xsi:type="dcterms:W3CDTF">2019-04-24T02:00:46Z</dcterms:modified>
</cp:coreProperties>
</file>