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<sst xmlns="http://schemas.openxmlformats.org/spreadsheetml/2006/main" uniqueCount="148">
  <si>
    <t>Improper Mandate Worksheet</t>
  </si>
  <si>
    <t xml:space="preserve">Date:  </t>
  </si>
  <si>
    <t>Saturday  06/01/19</t>
  </si>
  <si>
    <t xml:space="preserve">Pay Period:  </t>
  </si>
  <si>
    <t>2019-12-2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</si>
  <si>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</si>
  <si>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</si>
  <si>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</si>
  <si>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</si>
  <si>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</si>
  <si>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</si>
  <si>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</si>
  <si>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</si>
  <si>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</si>
  <si>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</si>
  <si>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</si>
  <si>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</si>
  <si>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</si>
  <si>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</si>
  <si>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alhayali, a</t>
  </si>
  <si>
    <t>aquino, s</t>
  </si>
  <si>
    <t>bonilla, g</t>
  </si>
  <si>
    <t>brown, a</t>
  </si>
  <si>
    <t>bustos, h</t>
  </si>
  <si>
    <t>elamen, a</t>
  </si>
  <si>
    <t>giscombe jr, j</t>
  </si>
  <si>
    <t>henderson, j</t>
  </si>
  <si>
    <t>mcmains, t</t>
  </si>
  <si>
    <t>miena sobekela, r</t>
  </si>
  <si>
    <t>minaker, e</t>
  </si>
  <si>
    <t>mudesir sr, h</t>
  </si>
  <si>
    <t>murray, k</t>
  </si>
  <si>
    <t>osei tutu, m</t>
  </si>
  <si>
    <t>*</t>
  </si>
  <si>
    <t>stevens, a</t>
  </si>
  <si>
    <t>williams, l</t>
  </si>
  <si>
    <t>Total NL Overtime</t>
  </si>
  <si>
    <t>Total NL Mandates</t>
  </si>
  <si>
    <t>Work Assignment Carriers</t>
  </si>
  <si>
    <t>an, j</t>
  </si>
  <si>
    <t>babinskiy, m</t>
  </si>
  <si>
    <t>bassa, e</t>
  </si>
  <si>
    <t>chung, b</t>
  </si>
  <si>
    <t>custodio, t</t>
  </si>
  <si>
    <t>daylie, j</t>
  </si>
  <si>
    <t>driste, m</t>
  </si>
  <si>
    <t>edelman, c</t>
  </si>
  <si>
    <t>geffrso, t</t>
  </si>
  <si>
    <t>helmbold, a</t>
  </si>
  <si>
    <t>kennedy, j</t>
  </si>
  <si>
    <t>l huillier jr, w</t>
  </si>
  <si>
    <t>lopez, d</t>
  </si>
  <si>
    <t>mcdonald, n</t>
  </si>
  <si>
    <t>mcneely, a</t>
  </si>
  <si>
    <t>miller, b</t>
  </si>
  <si>
    <t>moody, k</t>
  </si>
  <si>
    <t>nguyen, d</t>
  </si>
  <si>
    <t>rodriguez, a</t>
  </si>
  <si>
    <t>rose jr, a</t>
  </si>
  <si>
    <t>salih-mohamed, s</t>
  </si>
  <si>
    <t>sanchez, p</t>
  </si>
  <si>
    <t>shrestha, p</t>
  </si>
  <si>
    <t>steinke, s</t>
  </si>
  <si>
    <t>symons, s</t>
  </si>
  <si>
    <t>torpey, m</t>
  </si>
  <si>
    <t>trujillo, s</t>
  </si>
  <si>
    <t>walker, c</t>
  </si>
  <si>
    <t>weeks, t</t>
  </si>
  <si>
    <t>weyerman, t</t>
  </si>
  <si>
    <t>widmann, m</t>
  </si>
  <si>
    <t>wood, n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</si>
  <si>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</si>
  <si>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</si>
  <si>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</si>
  <si>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</si>
  <si>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</si>
  <si>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</si>
  <si>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</si>
  <si>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</si>
  <si>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</si>
  <si>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</si>
  <si>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dejesus vasquez, l</t>
  </si>
  <si>
    <t>fisher, c</t>
  </si>
  <si>
    <t>foster, p</t>
  </si>
  <si>
    <t>annual</t>
  </si>
  <si>
    <t>gross, j</t>
  </si>
  <si>
    <t>kitchen, d</t>
  </si>
  <si>
    <t>la, s</t>
  </si>
  <si>
    <t>manibusan, p</t>
  </si>
  <si>
    <t>mariami, a</t>
  </si>
  <si>
    <t>martines, j</t>
  </si>
  <si>
    <t>mccoumb, s</t>
  </si>
  <si>
    <t>nelson, g</t>
  </si>
  <si>
    <t>pang, d</t>
  </si>
  <si>
    <t>robertson, c</t>
  </si>
  <si>
    <t>yates, l</t>
  </si>
  <si>
    <t>yeung, q</t>
  </si>
  <si>
    <t>Total OTDL Availability</t>
  </si>
  <si>
    <t>Auxiliary Assistance</t>
  </si>
  <si>
    <t>to 11.5</t>
  </si>
  <si>
    <t>corothers, y</t>
  </si>
  <si>
    <t>del toro, d</t>
  </si>
  <si>
    <t>flaig, b</t>
  </si>
  <si>
    <t>kelly, x</t>
  </si>
  <si>
    <t>morrison, m</t>
  </si>
  <si>
    <t>nelson, j</t>
  </si>
  <si>
    <t>payton, d</t>
  </si>
  <si>
    <t>stubbs, t</t>
  </si>
  <si>
    <t>Total AUX Availability</t>
  </si>
  <si>
    <t>Total Availability</t>
  </si>
  <si>
    <t>Sunday  06/02/19</t>
  </si>
  <si>
    <t>Monday  06/03/19</t>
  </si>
  <si>
    <t>ns day</t>
  </si>
  <si>
    <t>Tuesday  06/04/19</t>
  </si>
  <si>
    <t>Wednesday  06/05/19</t>
  </si>
  <si>
    <t>Thursday  06/06/19</t>
  </si>
  <si>
    <t>Friday  06/07/19</t>
  </si>
  <si>
    <t>sick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</si>
  <si>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</si>
  <si>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</si>
  <si>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</si>
  <si>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</si>
  <si>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</si>
  <si>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</si>
  <si>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</si>
  <si>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06/01/19 Sat</t>
  </si>
  <si>
    <t>06/02/19 Sun</t>
  </si>
  <si>
    <t>06/03/19 Mon</t>
  </si>
  <si>
    <t>06/04/19 Tue</t>
  </si>
  <si>
    <t>06/05/19 Wed</t>
  </si>
  <si>
    <t>06/06/19 Thu</t>
  </si>
  <si>
    <t>06/07/19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</si>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</sst>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10.9</v>
      </c>
      <c r="D8" s="8" t="n">
        <v>19.99</v>
      </c>
      <c r="E8" s="8" t="n">
        <v>19</v>
      </c>
      <c r="F8" s="8" t="n">
        <v>19.99</v>
      </c>
      <c r="G8" s="9" t="n">
        <v>1033</v>
      </c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s"/>
      <c r="C9" s="8" t="n">
        <v>9.75</v>
      </c>
      <c r="D9" s="8" t="n">
        <v>18.55</v>
      </c>
      <c r="E9" s="8" t="n">
        <v>16.5</v>
      </c>
      <c r="F9" s="8" t="n">
        <v>18.55</v>
      </c>
      <c r="G9" s="9" t="n">
        <v>913</v>
      </c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SUM(saturday!F10 - saturday!E10)</f>
        <v/>
      </c>
      <c r="I10" s="10">
        <f>IF(saturday!B10 ="ns day", saturday!C10,IF(saturday!C10 &lt;= 8 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7" t="s"/>
      <c r="C11" s="8" t="n">
        <v>9</v>
      </c>
      <c r="D11" s="8" t="n">
        <v>16.94</v>
      </c>
      <c r="E11" s="8" t="n">
        <v>15.95</v>
      </c>
      <c r="F11" s="8" t="n">
        <v>16.94</v>
      </c>
      <c r="G11" s="9" t="n">
        <v>937</v>
      </c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SUM(saturday!F12 - saturday!E12)</f>
        <v/>
      </c>
      <c r="I12" s="10">
        <f>IF(saturday!B12 ="ns day", saturday!C12,IF(saturday!C12 &lt;= 8 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7" t="s"/>
      <c r="C13" s="8" t="n">
        <v>10.02</v>
      </c>
      <c r="D13" s="8" t="n">
        <v>18.75</v>
      </c>
      <c r="E13" s="8" t="s"/>
      <c r="F13" s="8" t="s"/>
      <c r="G13" s="9" t="s"/>
      <c r="H13" s="8">
        <f>SUM(saturday!F13 - saturday!E13)</f>
        <v/>
      </c>
      <c r="I13" s="10">
        <f>IF(saturday!B13 ="ns day", saturday!C13,IF(saturday!C13 &lt;= 8+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s"/>
      <c r="C14" s="8" t="n">
        <v>0.13</v>
      </c>
      <c r="D14" s="8" t="n">
        <v>0</v>
      </c>
      <c r="E14" s="8" t="s"/>
      <c r="F14" s="8" t="s"/>
      <c r="G14" s="9" t="s"/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7" t="s"/>
      <c r="C15" s="8" t="n">
        <v>8</v>
      </c>
      <c r="D15" s="8" t="n">
        <v>16.96</v>
      </c>
      <c r="E15" s="8" t="n">
        <v>13</v>
      </c>
      <c r="F15" s="8" t="n">
        <v>16.96</v>
      </c>
      <c r="G15" s="9" t="n">
        <v>1023</v>
      </c>
      <c r="H15" s="8">
        <f>SUM(saturday!F15 - saturday!E15)</f>
        <v/>
      </c>
      <c r="I15" s="10">
        <f>IF(saturday!B15 ="ns day", saturday!C15,IF(saturday!C15 &lt;= 8+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SUM(saturday!F16 - saturday!E16)</f>
        <v/>
      </c>
      <c r="I16" s="10">
        <f>IF(saturday!B16 ="ns day", saturday!C16,IF(saturday!C16 &lt;= 8 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7" t="s"/>
      <c r="C17" s="8" t="n">
        <v>11.7</v>
      </c>
      <c r="D17" s="8" t="n">
        <v>20.02</v>
      </c>
      <c r="E17" s="8" t="s"/>
      <c r="F17" s="8" t="s"/>
      <c r="G17" s="9" t="s"/>
      <c r="H17" s="8">
        <f>SUM(saturday!F17 - saturday!E17)</f>
        <v/>
      </c>
      <c r="I17" s="10">
        <f>IF(saturday!B17 ="ns day", saturday!C17,IF(saturday!C17 &lt;= 8+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7" t="s"/>
      <c r="C18" s="8" t="n">
        <v>9.67</v>
      </c>
      <c r="D18" s="8" t="n">
        <v>18.49</v>
      </c>
      <c r="E18" s="8" t="n">
        <v>16.15</v>
      </c>
      <c r="F18" s="8" t="n">
        <v>18.49</v>
      </c>
      <c r="G18" s="9" t="n">
        <v>905</v>
      </c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7" t="s"/>
      <c r="C19" s="8" t="n">
        <v>8.35</v>
      </c>
      <c r="D19" s="8" t="n">
        <v>16.45</v>
      </c>
      <c r="E19" s="8" t="s"/>
      <c r="F19" s="8" t="s"/>
      <c r="G19" s="9" t="s"/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SUM(saturday!F20 - saturday!E20)</f>
        <v/>
      </c>
      <c r="I20" s="10">
        <f>IF(saturday!B20 ="ns day", saturday!C20,IF(saturday!C20 &lt;= 8 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32</v>
      </c>
      <c r="B21" s="7" t="s"/>
      <c r="C21" s="8" t="n">
        <v>11.02</v>
      </c>
      <c r="D21" s="8" t="n">
        <v>19.49</v>
      </c>
      <c r="E21" s="7" t="s">
        <v>33</v>
      </c>
      <c r="F21" s="7" t="s">
        <v>33</v>
      </c>
      <c r="G21" s="7" t="s">
        <v>33</v>
      </c>
      <c r="H21" s="8">
        <f>SUM(saturday!H24:saturday!H22)</f>
        <v/>
      </c>
      <c r="I21" s="10">
        <f>IF(saturday!B21 ="ns day", saturday!C21,IF(saturday!C21 &lt;= 8 + reference!C3, 0, MAX(saturday!C21 - 8, 0)))</f>
        <v/>
      </c>
      <c r="J21" s="10">
        <f>saturday!H21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E22" s="8" t="n">
        <v>8.029999999999999</v>
      </c>
      <c r="F22" s="8" t="n">
        <v>9.17</v>
      </c>
      <c r="G22" s="9" t="n">
        <v>1013</v>
      </c>
      <c r="H22" s="8">
        <f>SUM(saturday!F22 - saturday!E22)</f>
        <v/>
      </c>
    </row>
    <row r="23" spans="1:11">
      <c r="E23" s="8" t="n">
        <v>9.539999999999999</v>
      </c>
      <c r="F23" s="8" t="n">
        <v>11.22</v>
      </c>
      <c r="G23" s="9" t="n">
        <v>1033</v>
      </c>
      <c r="H23" s="8">
        <f>SUM(saturday!F23 - saturday!E23)</f>
        <v/>
      </c>
    </row>
    <row r="24" spans="1:11">
      <c r="E24" s="8" t="n">
        <v>19.49</v>
      </c>
      <c r="F24" s="8" t="n">
        <v>19.54</v>
      </c>
      <c r="G24" s="9" t="n">
        <v>1033</v>
      </c>
      <c r="H24" s="8">
        <f>SUM(saturday!F24 - saturday!E24)</f>
        <v/>
      </c>
    </row>
    <row r="25" spans="1:11">
      <c r="A25" s="6" t="s">
        <v>34</v>
      </c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35</v>
      </c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4" spans="1:11">
      <c r="H34" s="5" t="s">
        <v>36</v>
      </c>
      <c r="I34" s="10">
        <f>SUM(saturday!I8:saturday!I32)</f>
        <v/>
      </c>
    </row>
    <row r="36" spans="1:11">
      <c r="J36" s="5" t="s">
        <v>37</v>
      </c>
      <c r="K36" s="10">
        <f>SUM(saturday!K8:saturday!K32)</f>
        <v/>
      </c>
    </row>
    <row r="38" spans="1:11">
      <c r="A38" s="4" t="s">
        <v>38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39</v>
      </c>
      <c r="B40" s="8" t="n"/>
      <c r="C40" s="8" t="n"/>
      <c r="D40" s="8" t="n"/>
      <c r="E40" s="8" t="n"/>
      <c r="F40" s="8" t="n"/>
      <c r="G40" s="9" t="n"/>
      <c r="H40" s="8">
        <f>SUM(saturday!F40 - saturday!E40)</f>
        <v/>
      </c>
      <c r="I40" s="10">
        <f>IF(saturday!B40 ="ns day", saturday!C40, MAX(saturday!C40 - 8, 0))</f>
        <v/>
      </c>
      <c r="J40" s="10">
        <f>SUM(saturday!F40 - saturday!E40)</f>
        <v/>
      </c>
      <c r="K40" s="10">
        <f>IF(saturday!B40="ns day",saturday!C40, IF(saturday!C40 &lt;= 8 + reference!C4, 0, MIN(MAX(saturday!C40 - 8, 0),IF(saturday!J40 &lt;= reference!C4,0, saturday!J40))))</f>
        <v/>
      </c>
    </row>
    <row r="41" spans="1:11">
      <c r="A41" s="6" t="s">
        <v>40</v>
      </c>
      <c r="B41" s="7" t="s"/>
      <c r="C41" s="8" t="n">
        <v>10</v>
      </c>
      <c r="D41" s="8" t="n">
        <v>18.93</v>
      </c>
      <c r="E41" s="8" t="n">
        <v>17.5</v>
      </c>
      <c r="F41" s="8" t="n">
        <v>18.93</v>
      </c>
      <c r="G41" s="9" t="n">
        <v>1025</v>
      </c>
      <c r="H41" s="8">
        <f>SUM(saturday!F41 - saturday!E41)</f>
        <v/>
      </c>
      <c r="I41" s="10">
        <f>IF(saturday!B41 ="ns day", saturday!C41, MAX(saturday!C41 - 8, 0))</f>
        <v/>
      </c>
      <c r="J41" s="10">
        <f>SUM(saturday!F41 - saturday!E41)</f>
        <v/>
      </c>
      <c r="K41" s="10">
        <f>IF(saturday!B41="ns day",saturday!C41, IF(saturday!C41 &lt;= 8 + reference!C4, 0, MIN(MAX(saturday!C41 - 8, 0),IF(saturday!J41 &lt;= reference!C4,0, saturday!J41))))</f>
        <v/>
      </c>
    </row>
    <row r="42" spans="1:11">
      <c r="A42" s="6" t="s">
        <v>41</v>
      </c>
      <c r="B42" s="8" t="n"/>
      <c r="C42" s="8" t="n"/>
      <c r="D42" s="8" t="n"/>
      <c r="E42" s="8" t="n"/>
      <c r="F42" s="8" t="n"/>
      <c r="G42" s="9" t="n"/>
      <c r="H42" s="8">
        <f>SUM(saturday!F42 - saturday!E42)</f>
        <v/>
      </c>
      <c r="I42" s="10">
        <f>IF(saturday!B42 ="ns day", saturday!C42, MAX(saturday!C42 - 8, 0))</f>
        <v/>
      </c>
      <c r="J42" s="10">
        <f>SUM(saturday!F42 - saturday!E42)</f>
        <v/>
      </c>
      <c r="K42" s="10">
        <f>IF(saturday!B42="ns day",saturday!C42, IF(saturday!C42 &lt;= 8 + reference!C4, 0, MIN(MAX(saturday!C42 - 8, 0),IF(saturday!J42 &lt;= reference!C4,0, saturday!J42))))</f>
        <v/>
      </c>
    </row>
    <row r="43" spans="1:11">
      <c r="A43" s="6" t="s">
        <v>42</v>
      </c>
      <c r="B43" s="7" t="s"/>
      <c r="C43" s="8" t="n">
        <v>8</v>
      </c>
      <c r="D43" s="8" t="n">
        <v>16.59</v>
      </c>
      <c r="E43" s="8" t="n">
        <v>9.220000000000001</v>
      </c>
      <c r="F43" s="8" t="n">
        <v>10.17</v>
      </c>
      <c r="G43" s="9" t="n">
        <v>913</v>
      </c>
      <c r="H43" s="8">
        <f>SUM(saturday!F43 - saturday!E43)</f>
        <v/>
      </c>
      <c r="I43" s="10">
        <f>IF(saturday!B43 ="ns day", saturday!C43, MAX(saturday!C43 - 8, 0))</f>
        <v/>
      </c>
      <c r="J43" s="10">
        <f>SUM(saturday!F43 - saturday!E43)</f>
        <v/>
      </c>
      <c r="K43" s="10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43</v>
      </c>
      <c r="B44" s="8" t="n"/>
      <c r="C44" s="8" t="n"/>
      <c r="D44" s="8" t="n"/>
      <c r="E44" s="8" t="n"/>
      <c r="F44" s="8" t="n"/>
      <c r="G44" s="9" t="n"/>
      <c r="H44" s="8">
        <f>SUM(saturday!F44 - saturday!E44)</f>
        <v/>
      </c>
      <c r="I44" s="10">
        <f>IF(saturday!B44 ="ns day", saturday!C44, MAX(saturday!C44 - 8, 0))</f>
        <v/>
      </c>
      <c r="J44" s="10">
        <f>SUM(saturday!F44 - saturday!E44)</f>
        <v/>
      </c>
      <c r="K44" s="10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44</v>
      </c>
      <c r="B45" s="7" t="s"/>
      <c r="C45" s="8" t="n">
        <v>7.02</v>
      </c>
      <c r="D45" s="8" t="n">
        <v>15.56</v>
      </c>
      <c r="E45" s="8" t="s"/>
      <c r="F45" s="8" t="s"/>
      <c r="G45" s="9" t="s"/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45</v>
      </c>
      <c r="B46" s="7" t="s"/>
      <c r="C46" s="8" t="n">
        <v>8</v>
      </c>
      <c r="D46" s="8" t="n">
        <v>16.81</v>
      </c>
      <c r="E46" s="8" t="s"/>
      <c r="F46" s="8" t="s"/>
      <c r="G46" s="9" t="s"/>
      <c r="H46" s="8">
        <f>SUM(saturday!F46 - saturday!E46)</f>
        <v/>
      </c>
      <c r="I46" s="10">
        <f>IF(saturday!B46 ="ns day", saturday!C46, MAX(saturday!C46 - 8, 0))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46</v>
      </c>
      <c r="B47" s="8" t="n"/>
      <c r="C47" s="8" t="n"/>
      <c r="D47" s="8" t="n"/>
      <c r="E47" s="8" t="n"/>
      <c r="F47" s="8" t="n"/>
      <c r="G47" s="9" t="n"/>
      <c r="H47" s="8">
        <f>SUM(saturday!F47 - saturday!E47)</f>
        <v/>
      </c>
      <c r="I47" s="10">
        <f>IF(saturday!B47 ="ns day", saturday!C47, MAX(saturday!C47 - 8, 0))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47</v>
      </c>
      <c r="B48" s="7" t="s"/>
      <c r="C48" s="8" t="n">
        <v>9</v>
      </c>
      <c r="D48" s="8" t="n">
        <v>17.91</v>
      </c>
      <c r="E48" s="8" t="n">
        <v>17</v>
      </c>
      <c r="F48" s="8" t="n">
        <v>17.91</v>
      </c>
      <c r="G48" s="9" t="n">
        <v>1013</v>
      </c>
      <c r="H48" s="8">
        <f>SUM(saturday!F48 - saturday!E48)</f>
        <v/>
      </c>
      <c r="I48" s="10">
        <f>IF(saturday!B48 ="ns day", saturday!C48, MAX(saturday!C48 - 8, 0))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48</v>
      </c>
      <c r="B49" s="8" t="n"/>
      <c r="C49" s="8" t="n"/>
      <c r="D49" s="8" t="n"/>
      <c r="E49" s="8" t="n"/>
      <c r="F49" s="8" t="n"/>
      <c r="G49" s="9" t="n"/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49</v>
      </c>
      <c r="B50" s="7" t="s"/>
      <c r="C50" s="8" t="n">
        <v>9.800000000000001</v>
      </c>
      <c r="D50" s="8" t="n">
        <v>18.57</v>
      </c>
      <c r="E50" s="8" t="n">
        <v>17.25</v>
      </c>
      <c r="F50" s="8" t="n">
        <v>18.57</v>
      </c>
      <c r="G50" s="9" t="n">
        <v>906</v>
      </c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50</v>
      </c>
      <c r="B51" s="8" t="n"/>
      <c r="C51" s="8" t="n"/>
      <c r="D51" s="8" t="n"/>
      <c r="E51" s="8" t="n"/>
      <c r="F51" s="8" t="n"/>
      <c r="G51" s="9" t="n"/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51</v>
      </c>
      <c r="B52" s="8" t="n"/>
      <c r="C52" s="8" t="n"/>
      <c r="D52" s="8" t="n"/>
      <c r="E52" s="8" t="n"/>
      <c r="F52" s="8" t="n"/>
      <c r="G52" s="9" t="n"/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52</v>
      </c>
      <c r="B53" s="8" t="n"/>
      <c r="C53" s="8" t="n"/>
      <c r="D53" s="8" t="n"/>
      <c r="E53" s="8" t="n"/>
      <c r="F53" s="8" t="n"/>
      <c r="G53" s="9" t="n"/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53</v>
      </c>
      <c r="B54" s="7" t="s"/>
      <c r="C54" s="8" t="n">
        <v>8</v>
      </c>
      <c r="D54" s="8" t="n">
        <v>16.88</v>
      </c>
      <c r="E54" s="8" t="n">
        <v>10</v>
      </c>
      <c r="F54" s="8" t="n">
        <v>13</v>
      </c>
      <c r="G54" s="9" t="n">
        <v>1037</v>
      </c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54</v>
      </c>
      <c r="B55" s="7" t="s"/>
      <c r="C55" s="8" t="n">
        <v>8</v>
      </c>
      <c r="D55" s="8" t="n">
        <v>16.42</v>
      </c>
      <c r="E55" s="8" t="n">
        <v>8.57</v>
      </c>
      <c r="F55" s="8" t="n">
        <v>9.23</v>
      </c>
      <c r="G55" s="9" t="n">
        <v>913</v>
      </c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55</v>
      </c>
      <c r="B56" s="7" t="s"/>
      <c r="C56" s="8" t="n">
        <v>8.779999999999999</v>
      </c>
      <c r="D56" s="8" t="n">
        <v>17.28</v>
      </c>
      <c r="E56" s="8" t="n">
        <v>14</v>
      </c>
      <c r="F56" s="8" t="n">
        <v>14.5</v>
      </c>
      <c r="G56" s="9" t="n">
        <v>1033</v>
      </c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56</v>
      </c>
      <c r="B57" s="7" t="s"/>
      <c r="C57" s="8" t="n">
        <v>8</v>
      </c>
      <c r="D57" s="8" t="n">
        <v>16.94</v>
      </c>
      <c r="E57" s="8" t="s"/>
      <c r="F57" s="8" t="s"/>
      <c r="G57" s="9" t="s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57</v>
      </c>
      <c r="B58" s="8" t="n"/>
      <c r="C58" s="8" t="n"/>
      <c r="D58" s="8" t="n"/>
      <c r="E58" s="8" t="n"/>
      <c r="F58" s="8" t="n"/>
      <c r="G58" s="9" t="n"/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58</v>
      </c>
      <c r="B59" s="7" t="s"/>
      <c r="C59" s="8" t="n">
        <v>9</v>
      </c>
      <c r="D59" s="8" t="n">
        <v>17.94</v>
      </c>
      <c r="E59" s="8" t="n">
        <v>16.08</v>
      </c>
      <c r="F59" s="8" t="n">
        <v>17.94</v>
      </c>
      <c r="G59" s="9" t="n">
        <v>905</v>
      </c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59</v>
      </c>
      <c r="B60" s="8" t="n"/>
      <c r="C60" s="8" t="n"/>
      <c r="D60" s="8" t="n"/>
      <c r="E60" s="8" t="n"/>
      <c r="F60" s="8" t="n"/>
      <c r="G60" s="9" t="n"/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60</v>
      </c>
      <c r="B61" s="7" t="s"/>
      <c r="C61" s="8" t="n">
        <v>8</v>
      </c>
      <c r="D61" s="8" t="n">
        <v>16.95</v>
      </c>
      <c r="E61" s="8" t="s"/>
      <c r="F61" s="8" t="s"/>
      <c r="G61" s="9" t="s"/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61</v>
      </c>
      <c r="B62" s="7" t="s"/>
      <c r="C62" s="8" t="n">
        <v>8.529999999999999</v>
      </c>
      <c r="D62" s="8" t="n">
        <v>16.96</v>
      </c>
      <c r="E62" s="8" t="n">
        <v>16.5</v>
      </c>
      <c r="F62" s="8" t="n">
        <v>16.96</v>
      </c>
      <c r="G62" s="9" t="n">
        <v>906</v>
      </c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62</v>
      </c>
      <c r="B63" s="7" t="s"/>
      <c r="C63" s="8" t="n">
        <v>8.93</v>
      </c>
      <c r="D63" s="8" t="n">
        <v>17.35</v>
      </c>
      <c r="E63" s="8" t="s"/>
      <c r="F63" s="8" t="s"/>
      <c r="G63" s="9" t="s"/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63</v>
      </c>
      <c r="B64" s="7" t="s"/>
      <c r="C64" s="8" t="n">
        <v>8.77</v>
      </c>
      <c r="D64" s="8" t="n">
        <v>17.75</v>
      </c>
      <c r="E64" s="8" t="n">
        <v>15.36</v>
      </c>
      <c r="F64" s="8" t="n">
        <v>17.75</v>
      </c>
      <c r="G64" s="9" t="n">
        <v>905</v>
      </c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64</v>
      </c>
      <c r="B65" s="7" t="s"/>
      <c r="C65" s="8" t="n">
        <v>8</v>
      </c>
      <c r="D65" s="8" t="n">
        <v>16.48</v>
      </c>
      <c r="E65" s="8" t="s"/>
      <c r="F65" s="8" t="s"/>
      <c r="G65" s="9" t="s"/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65</v>
      </c>
      <c r="B66" s="7" t="s"/>
      <c r="C66" s="8" t="n">
        <v>8</v>
      </c>
      <c r="D66" s="8" t="n">
        <v>16.83</v>
      </c>
      <c r="E66" s="8" t="s"/>
      <c r="F66" s="8" t="s"/>
      <c r="G66" s="9" t="s"/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66</v>
      </c>
      <c r="B67" s="7" t="s"/>
      <c r="C67" s="8" t="n">
        <v>7.38</v>
      </c>
      <c r="D67" s="8" t="n">
        <v>0</v>
      </c>
      <c r="E67" s="8" t="n">
        <v>14.53</v>
      </c>
      <c r="F67" s="8" t="n">
        <v>17.4</v>
      </c>
      <c r="G67" s="9" t="n">
        <v>1005</v>
      </c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67</v>
      </c>
      <c r="B68" s="7" t="s"/>
      <c r="C68" s="8" t="n">
        <v>10.22</v>
      </c>
      <c r="D68" s="8" t="n">
        <v>19.16</v>
      </c>
      <c r="E68" s="8" t="n">
        <v>10.75</v>
      </c>
      <c r="F68" s="8" t="n">
        <v>12.25</v>
      </c>
      <c r="G68" s="9" t="n">
        <v>1025</v>
      </c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68</v>
      </c>
      <c r="B69" s="7" t="s"/>
      <c r="C69" s="8" t="n">
        <v>9.76</v>
      </c>
      <c r="D69" s="8" t="n">
        <v>18.64</v>
      </c>
      <c r="E69" s="8" t="n">
        <v>16.7</v>
      </c>
      <c r="F69" s="8" t="n">
        <v>18.64</v>
      </c>
      <c r="G69" s="9" t="n">
        <v>937</v>
      </c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69</v>
      </c>
      <c r="B70" s="7" t="s"/>
      <c r="C70" s="8" t="n">
        <v>9.69</v>
      </c>
      <c r="D70" s="8" t="n">
        <v>18.67</v>
      </c>
      <c r="E70" s="8" t="n">
        <v>16.56</v>
      </c>
      <c r="F70" s="8" t="n">
        <v>18.67</v>
      </c>
      <c r="G70" s="9" t="n">
        <v>905</v>
      </c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70</v>
      </c>
      <c r="B71" s="7" t="s"/>
      <c r="C71" s="8" t="n">
        <v>8.970000000000001</v>
      </c>
      <c r="D71" s="8" t="n">
        <v>17.94</v>
      </c>
      <c r="E71" s="8" t="n">
        <v>10.73</v>
      </c>
      <c r="F71" s="8" t="n">
        <v>11.93</v>
      </c>
      <c r="G71" s="9" t="n">
        <v>906</v>
      </c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71</v>
      </c>
      <c r="B72" s="7" t="s"/>
      <c r="C72" s="8" t="n">
        <v>7.51</v>
      </c>
      <c r="D72" s="8" t="n">
        <v>15.95</v>
      </c>
      <c r="E72" s="8" t="s"/>
      <c r="F72" s="8" t="s"/>
      <c r="G72" s="9" t="s"/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4" spans="1:11">
      <c r="J74" s="5" t="s">
        <v>72</v>
      </c>
      <c r="K74" s="10">
        <f>SUM(saturday!K40:saturday!K72)</f>
        <v/>
      </c>
    </row>
    <row r="76" spans="1:11">
      <c r="J76" s="5" t="s">
        <v>73</v>
      </c>
      <c r="K76" s="10">
        <f>SUM(saturday!K74 + saturday!K36)</f>
        <v/>
      </c>
    </row>
    <row r="78" spans="1:11">
      <c r="A78" s="4" t="s">
        <v>74</v>
      </c>
    </row>
    <row r="79" spans="1:11">
      <c r="E79" s="5" t="s">
        <v>75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76</v>
      </c>
      <c r="F80" s="5" t="s">
        <v>77</v>
      </c>
    </row>
    <row r="81" spans="1:11">
      <c r="A81" s="6" t="s">
        <v>78</v>
      </c>
      <c r="B81" s="7" t="s"/>
      <c r="C81" s="8" t="n">
        <v>11.05</v>
      </c>
      <c r="D81" s="8" t="n">
        <v>19.54</v>
      </c>
      <c r="E81" s="10">
        <f>IF(OR(saturday!B81 = "light",saturday!B81 = "excused", saturday!B81 = "sch chg", saturday!B81 = "annual", saturday!B81 = "sick", saturday!C81 &gt;= 10 - reference!C5), 0, IF(saturday!B81 = "no call", 10, IF(saturday!C81 = 0, 0, MAX(10 - saturday!C81, 0))))</f>
        <v/>
      </c>
      <c r="F81" s="10">
        <f>IF(OR(saturday!B81 = "light",saturday!B81 = "excused", saturday!B81 = "sch chg", saturday!B81 = "annual", saturday!B81 = "sick", saturday!C81 &gt;= 12 - reference!C5), 0, IF(saturday!B81 = "no call", 12, IF(saturday!C81 = 0, 0, MAX(12 - saturday!C81, 0))))</f>
        <v/>
      </c>
    </row>
    <row r="82" spans="1:11">
      <c r="A82" s="6" t="s">
        <v>79</v>
      </c>
      <c r="B82" s="7" t="s"/>
      <c r="C82" s="8" t="n">
        <v>12.12</v>
      </c>
      <c r="D82" s="8" t="n">
        <v>19.93</v>
      </c>
      <c r="E82" s="10">
        <f>IF(OR(saturday!B82 = "light",saturday!B82 = "excused", saturday!B82 = "sch chg", saturday!B82 = "annual", saturday!B82 = "sick", saturday!C82 &gt;= 10 - reference!C5), 0, IF(saturday!B82 = "no call", 10, IF(saturday!C82 = 0, 0, MAX(10 - saturday!C82, 0))))</f>
        <v/>
      </c>
      <c r="F82" s="10">
        <f>IF(OR(saturday!B82 = "light",saturday!B82 = "excused", saturday!B82 = "sch chg", saturday!B82 = "annual", saturday!B82 = "sick", saturday!C82 &gt;= 12 - reference!C5), 0, IF(saturday!B82 = "no call", 12, IF(saturday!C82 = 0, 0, MAX(12 - saturday!C82, 0))))</f>
        <v/>
      </c>
    </row>
    <row r="83" spans="1:11">
      <c r="A83" s="6" t="s">
        <v>80</v>
      </c>
      <c r="B83" s="7" t="s"/>
      <c r="C83" s="8" t="n">
        <v>12</v>
      </c>
      <c r="D83" s="8" t="n">
        <v>19.93</v>
      </c>
      <c r="E83" s="10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10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 spans="1:11">
      <c r="A84" s="6" t="s">
        <v>81</v>
      </c>
      <c r="B84" s="7" t="s"/>
      <c r="C84" s="8" t="n">
        <v>10.28</v>
      </c>
      <c r="D84" s="8" t="n">
        <v>18.77</v>
      </c>
      <c r="E84" s="10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10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 spans="1:11">
      <c r="A85" s="6" t="s">
        <v>82</v>
      </c>
      <c r="B85" s="8" t="n"/>
      <c r="C85" s="8" t="n"/>
      <c r="D85" s="8" t="n"/>
      <c r="E85" s="10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10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 spans="1:11">
      <c r="A86" s="6" t="s">
        <v>83</v>
      </c>
      <c r="B86" s="7" t="s">
        <v>84</v>
      </c>
      <c r="C86" s="8" t="s"/>
      <c r="D86" s="8" t="n">
        <v>0</v>
      </c>
      <c r="E86" s="10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10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 spans="1:11">
      <c r="A87" s="6" t="s">
        <v>85</v>
      </c>
      <c r="B87" s="7" t="s"/>
      <c r="C87" s="8" t="n">
        <v>11.25</v>
      </c>
      <c r="D87" s="8" t="n">
        <v>18.94</v>
      </c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>
        <v>86</v>
      </c>
      <c r="B88" s="7" t="s"/>
      <c r="C88" s="8" t="n">
        <v>9.99</v>
      </c>
      <c r="D88" s="8" t="n">
        <v>18.42</v>
      </c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>
        <v>87</v>
      </c>
      <c r="B89" s="7" t="s"/>
      <c r="C89" s="8" t="n">
        <v>11.05</v>
      </c>
      <c r="D89" s="8" t="n">
        <v>19.49</v>
      </c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>
        <v>88</v>
      </c>
      <c r="B90" s="7" t="s"/>
      <c r="C90" s="8" t="n">
        <v>10.75</v>
      </c>
      <c r="D90" s="8" t="n">
        <v>19.25</v>
      </c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>
        <v>89</v>
      </c>
      <c r="B91" s="7" t="s"/>
      <c r="C91" s="8" t="n">
        <v>11.09</v>
      </c>
      <c r="D91" s="8" t="n">
        <v>19.58</v>
      </c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90</v>
      </c>
      <c r="B92" s="7" t="s">
        <v>84</v>
      </c>
      <c r="C92" s="8" t="s"/>
      <c r="D92" s="8" t="n">
        <v>0</v>
      </c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91</v>
      </c>
      <c r="B93" s="7" t="s"/>
      <c r="C93" s="8" t="n">
        <v>11.89</v>
      </c>
      <c r="D93" s="8" t="n">
        <v>19.98</v>
      </c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92</v>
      </c>
      <c r="B94" s="7" t="s"/>
      <c r="C94" s="8" t="n">
        <v>10.54</v>
      </c>
      <c r="D94" s="8" t="n">
        <v>18.46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93</v>
      </c>
      <c r="B95" s="8" t="n"/>
      <c r="C95" s="8" t="n"/>
      <c r="D95" s="8" t="n"/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94</v>
      </c>
      <c r="B96" s="7" t="s"/>
      <c r="C96" s="8" t="n">
        <v>8</v>
      </c>
      <c r="D96" s="8" t="n">
        <v>15.98</v>
      </c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95</v>
      </c>
      <c r="B97" s="7" t="s"/>
      <c r="C97" s="8" t="n">
        <v>11.16</v>
      </c>
      <c r="D97" s="8" t="n">
        <v>19.49</v>
      </c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96</v>
      </c>
      <c r="B98" s="7" t="s"/>
      <c r="C98" s="8" t="n">
        <v>11.49</v>
      </c>
      <c r="D98" s="8" t="n">
        <v>19.85</v>
      </c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/>
      <c r="B99" s="8" t="n"/>
      <c r="C99" s="8" t="n"/>
      <c r="D99" s="8" t="n"/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7" spans="1:11">
      <c r="D107" s="5" t="s">
        <v>97</v>
      </c>
      <c r="E107" s="10">
        <f>SUM(saturday!E81:saturday!E105)</f>
        <v/>
      </c>
      <c r="F107" s="10">
        <f>SUM(saturday!F81:saturday!F105)</f>
        <v/>
      </c>
    </row>
    <row r="109" spans="1:11">
      <c r="A109" s="4" t="s">
        <v>98</v>
      </c>
    </row>
    <row r="110" spans="1:11">
      <c r="E110" s="5" t="s">
        <v>75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76</v>
      </c>
      <c r="F111" s="5" t="s">
        <v>99</v>
      </c>
    </row>
    <row r="112" spans="1:11">
      <c r="A112" s="6" t="s">
        <v>100</v>
      </c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11.5 - reference!C5), 0, IF(saturday!B112 = "no call", 11.5, IF(saturday!C112 = 0, 0, MAX(11.5 - saturday!C112, 0))))</f>
        <v/>
      </c>
    </row>
    <row r="113" spans="1:11">
      <c r="A113" s="6" t="s">
        <v>101</v>
      </c>
      <c r="B113" s="7" t="s"/>
      <c r="C113" s="8" t="n">
        <v>10.66</v>
      </c>
      <c r="D113" s="8" t="n">
        <v>19.23</v>
      </c>
      <c r="E113" s="10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11.5 - reference!C5), 0, IF(saturday!B113 = "no call", 11.5, IF(saturday!C113 = 0, 0, MAX(11.5 - saturday!C113, 0))))</f>
        <v/>
      </c>
    </row>
    <row r="114" spans="1:11">
      <c r="A114" s="6" t="s">
        <v>102</v>
      </c>
      <c r="B114" s="7" t="s"/>
      <c r="C114" s="8" t="n">
        <v>11.39</v>
      </c>
      <c r="D114" s="8" t="n">
        <v>20.31</v>
      </c>
      <c r="E114" s="10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11.5 - reference!C5), 0, IF(saturday!B114 = "no call", 11.5, IF(saturday!C114 = 0, 0, MAX(11.5 - saturday!C114, 0))))</f>
        <v/>
      </c>
    </row>
    <row r="115" spans="1:11">
      <c r="A115" s="6" t="s">
        <v>103</v>
      </c>
      <c r="B115" s="8" t="n"/>
      <c r="C115" s="8" t="n"/>
      <c r="D115" s="8" t="n"/>
      <c r="E115" s="10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11.5 - reference!C5), 0, IF(saturday!B115 = "no call", 11.5, IF(saturday!C115 = 0, 0, MAX(11.5 - saturday!C115, 0))))</f>
        <v/>
      </c>
    </row>
    <row r="116" spans="1:11">
      <c r="A116" s="6" t="s">
        <v>104</v>
      </c>
      <c r="B116" s="7" t="s"/>
      <c r="C116" s="8" t="n">
        <v>11.22</v>
      </c>
      <c r="D116" s="8" t="n">
        <v>0</v>
      </c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11.5 - reference!C5), 0, IF(saturday!B116 = "no call", 11.5, IF(saturday!C116 = 0, 0, MAX(11.5 - saturday!C116, 0))))</f>
        <v/>
      </c>
    </row>
    <row r="117" spans="1:11">
      <c r="A117" s="6" t="s">
        <v>105</v>
      </c>
      <c r="B117" s="8" t="n"/>
      <c r="C117" s="8" t="n"/>
      <c r="D117" s="8" t="n"/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11.5 - reference!C5), 0, IF(saturday!B117 = "no call", 11.5, IF(saturday!C117 = 0, 0, MAX(11.5 - saturday!C117, 0))))</f>
        <v/>
      </c>
    </row>
    <row r="118" spans="1:11">
      <c r="A118" s="6" t="s">
        <v>106</v>
      </c>
      <c r="B118" s="7" t="s"/>
      <c r="C118" s="8" t="n">
        <v>7.48</v>
      </c>
      <c r="D118" s="8" t="n">
        <v>16.02</v>
      </c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11.5 - reference!C5), 0, IF(saturday!B118 = "no call", 11.5, IF(saturday!C118 = 0, 0, MAX(11.5 - saturday!C118, 0))))</f>
        <v/>
      </c>
    </row>
    <row r="119" spans="1:11">
      <c r="A119" s="6" t="s">
        <v>107</v>
      </c>
      <c r="B119" s="7" t="s"/>
      <c r="C119" s="8" t="n">
        <v>10.54</v>
      </c>
      <c r="D119" s="8" t="n">
        <v>0</v>
      </c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 spans="1:11">
      <c r="A120" s="6" t="s"/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8" spans="1:11">
      <c r="D138" s="5" t="s">
        <v>108</v>
      </c>
      <c r="E138" s="10">
        <f>SUM(saturday!E112:saturday!E136)</f>
        <v/>
      </c>
      <c r="F138" s="10">
        <f>SUM(saturday!F112:saturday!F136)</f>
        <v/>
      </c>
    </row>
    <row r="140" spans="1:11">
      <c r="D140" s="5" t="s">
        <v>109</v>
      </c>
      <c r="E140" s="10">
        <f>SUM(saturday!E107 + saturday!E138)</f>
        <v/>
      </c>
      <c r="F140" s="10">
        <f>SUM(saturday!F107 + saturday!F138)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110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32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>
        <v>34</v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>
        <v>35</v>
      </c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4" spans="1:11">
      <c r="H34" s="5" t="s">
        <v>36</v>
      </c>
      <c r="I34" s="10">
        <f>SUM(sunday!I8:sunday!I32)</f>
        <v/>
      </c>
    </row>
    <row r="36" spans="1:11">
      <c r="J36" s="5" t="s">
        <v>37</v>
      </c>
      <c r="K36" s="10">
        <f>SUM(sunday!K8:sunday!K32)</f>
        <v/>
      </c>
    </row>
    <row r="38" spans="1:11">
      <c r="A38" s="4" t="s">
        <v>38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39</v>
      </c>
      <c r="B40" s="8" t="n"/>
      <c r="C40" s="8" t="n"/>
      <c r="D40" s="8" t="n"/>
      <c r="E40" s="8" t="n"/>
      <c r="F40" s="8" t="n"/>
      <c r="G40" s="9" t="n"/>
      <c r="H40" s="8">
        <f>SUM(sunday!F40 - sunday!E40)</f>
        <v/>
      </c>
      <c r="I40" s="10">
        <f>IF(sunday!B40 ="ns day", sunday!C40, MAX(sunday!C40 - 8, 0))</f>
        <v/>
      </c>
      <c r="J40" s="10">
        <f>SUM(sunday!F40 - sunday!E40)</f>
        <v/>
      </c>
      <c r="K40" s="10">
        <f>IF(sunday!B40="ns day",sunday!C40, IF(sunday!C40 &lt;= 8 + reference!C4, 0, MIN(MAX(sunday!C40 - 8, 0),IF(sunday!J40 &lt;= reference!C4,0, sunday!J40))))</f>
        <v/>
      </c>
    </row>
    <row r="41" spans="1:11">
      <c r="A41" s="6" t="s">
        <v>40</v>
      </c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 MAX(sunday!C41 - 8, 0))</f>
        <v/>
      </c>
      <c r="J41" s="10">
        <f>SUM(sunday!F41 - sunday!E41)</f>
        <v/>
      </c>
      <c r="K41" s="10">
        <f>IF(sunday!B41="ns day",sunday!C41, IF(sunday!C41 &lt;= 8 + reference!C4, 0, MIN(MAX(sunday!C41 - 8, 0),IF(sunday!J41 &lt;= reference!C4,0, sunday!J41))))</f>
        <v/>
      </c>
    </row>
    <row r="42" spans="1:11">
      <c r="A42" s="6" t="s">
        <v>41</v>
      </c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 MAX(sunday!C42 - 8, 0))</f>
        <v/>
      </c>
      <c r="J42" s="10">
        <f>SUM(sunday!F42 - sunday!E42)</f>
        <v/>
      </c>
      <c r="K42" s="10">
        <f>IF(sunday!B42="ns day",sunday!C42, IF(sunday!C42 &lt;= 8 + reference!C4, 0, MIN(MAX(sunday!C42 - 8, 0),IF(sunday!J42 &lt;= reference!C4,0, sunday!J42))))</f>
        <v/>
      </c>
    </row>
    <row r="43" spans="1:11">
      <c r="A43" s="6" t="s">
        <v>42</v>
      </c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 MAX(sunday!C43 - 8, 0))</f>
        <v/>
      </c>
      <c r="J43" s="10">
        <f>SUM(sunday!F43 - sunday!E43)</f>
        <v/>
      </c>
      <c r="K43" s="10">
        <f>IF(sunday!B43="ns day",sunday!C43, IF(sunday!C43 &lt;= 8 + reference!C4, 0, MIN(MAX(sunday!C43 - 8, 0),IF(sunday!J43 &lt;= reference!C4,0, sunday!J43))))</f>
        <v/>
      </c>
    </row>
    <row r="44" spans="1:11">
      <c r="A44" s="6" t="s">
        <v>43</v>
      </c>
      <c r="B44" s="8" t="n"/>
      <c r="C44" s="8" t="n"/>
      <c r="D44" s="8" t="n"/>
      <c r="E44" s="8" t="n"/>
      <c r="F44" s="8" t="n"/>
      <c r="G44" s="9" t="n"/>
      <c r="H44" s="8">
        <f>SUM(sunday!F44 - sunday!E44)</f>
        <v/>
      </c>
      <c r="I44" s="10">
        <f>IF(sunday!B44 ="ns day", sunday!C44, MAX(sunday!C44 - 8, 0))</f>
        <v/>
      </c>
      <c r="J44" s="10">
        <f>SUM(sunday!F44 - sunday!E44)</f>
        <v/>
      </c>
      <c r="K44" s="10">
        <f>IF(sunday!B44="ns day",sunday!C44, IF(sunday!C44 &lt;= 8 + reference!C4, 0, MIN(MAX(sunday!C44 - 8, 0),IF(sunday!J44 &lt;= reference!C4,0, sunday!J44))))</f>
        <v/>
      </c>
    </row>
    <row r="45" spans="1:11">
      <c r="A45" s="6" t="s">
        <v>44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45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46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47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48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49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50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51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52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53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54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55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56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57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58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59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60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61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62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63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64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65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66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67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68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69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70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71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4" spans="1:11">
      <c r="J74" s="5" t="s">
        <v>72</v>
      </c>
      <c r="K74" s="10">
        <f>SUM(sunday!K40:sunday!K72)</f>
        <v/>
      </c>
    </row>
    <row r="76" spans="1:11">
      <c r="J76" s="5" t="s">
        <v>73</v>
      </c>
      <c r="K76" s="10">
        <f>SUM(sunday!K74 + sunday!K36)</f>
        <v/>
      </c>
    </row>
    <row r="78" spans="1:11">
      <c r="A78" s="4" t="s">
        <v>74</v>
      </c>
    </row>
    <row r="79" spans="1:11">
      <c r="E79" s="5" t="s">
        <v>75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76</v>
      </c>
      <c r="F80" s="5" t="s">
        <v>77</v>
      </c>
    </row>
    <row r="81" spans="1:11">
      <c r="A81" s="6" t="s">
        <v>78</v>
      </c>
      <c r="B81" s="8" t="n"/>
      <c r="C81" s="8" t="n"/>
      <c r="D81" s="8" t="n"/>
      <c r="E81" s="10">
        <f>IF(OR(sunday!B81 = "light",sunday!B81 = "excused", sunday!B81 = "sch chg", sunday!B81 = "annual", sunday!B81 = "sick", sunday!C81 &gt;= 10 - reference!C5), 0, IF(sunday!B81 = "no call", 10, IF(sunday!C81 = 0, 0, MAX(10 - sunday!C81, 0))))</f>
        <v/>
      </c>
      <c r="F81" s="10">
        <f>IF(OR(sunday!B81 = "light",sunday!B81 = "excused", sunday!B81 = "sch chg", sunday!B81 = "annual", sunday!B81 = "sick", sunday!C81 &gt;= 12 - reference!C5), 0, IF(sunday!B81 = "no call", 12, IF(sunday!C81 = 0, 0, MAX(12 - sunday!C81, 0))))</f>
        <v/>
      </c>
    </row>
    <row r="82" spans="1:11">
      <c r="A82" s="6" t="s">
        <v>79</v>
      </c>
      <c r="B82" s="8" t="n"/>
      <c r="C82" s="8" t="n"/>
      <c r="D82" s="8" t="n"/>
      <c r="E82" s="10">
        <f>IF(OR(sunday!B82 = "light",sunday!B82 = "excused", sunday!B82 = "sch chg", sunday!B82 = "annual", sunday!B82 = "sick", sunday!C82 &gt;= 10 - reference!C5), 0, IF(sunday!B82 = "no call", 10, IF(sunday!C82 = 0, 0, MAX(10 - sunday!C82, 0))))</f>
        <v/>
      </c>
      <c r="F82" s="10">
        <f>IF(OR(sunday!B82 = "light",sunday!B82 = "excused", sunday!B82 = "sch chg", sunday!B82 = "annual", sunday!B82 = "sick", sunday!C82 &gt;= 12 - reference!C5), 0, IF(sunday!B82 = "no call", 12, IF(sunday!C82 = 0, 0, MAX(12 - sunday!C82, 0))))</f>
        <v/>
      </c>
    </row>
    <row r="83" spans="1:11">
      <c r="A83" s="6" t="s">
        <v>80</v>
      </c>
      <c r="B83" s="8" t="n"/>
      <c r="C83" s="8" t="n"/>
      <c r="D83" s="8" t="n"/>
      <c r="E83" s="10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10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>
        <v>81</v>
      </c>
      <c r="B84" s="8" t="n"/>
      <c r="C84" s="8" t="n"/>
      <c r="D84" s="8" t="n"/>
      <c r="E84" s="10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10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>
        <v>82</v>
      </c>
      <c r="B85" s="8" t="n"/>
      <c r="C85" s="8" t="n"/>
      <c r="D85" s="8" t="n"/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>
        <v>83</v>
      </c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85</v>
      </c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86</v>
      </c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87</v>
      </c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88</v>
      </c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89</v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90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91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92</v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93</v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94</v>
      </c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>
        <v>95</v>
      </c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>
        <v>96</v>
      </c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7" spans="1:11">
      <c r="D107" s="5" t="s">
        <v>97</v>
      </c>
      <c r="E107" s="10">
        <f>SUM(sunday!E81:sunday!E105)</f>
        <v/>
      </c>
      <c r="F107" s="10">
        <f>SUM(sunday!F81:sunday!F105)</f>
        <v/>
      </c>
    </row>
    <row r="109" spans="1:11">
      <c r="A109" s="4" t="s">
        <v>98</v>
      </c>
    </row>
    <row r="110" spans="1:11">
      <c r="E110" s="5" t="s">
        <v>75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76</v>
      </c>
      <c r="F111" s="5" t="s">
        <v>99</v>
      </c>
    </row>
    <row r="112" spans="1:11">
      <c r="A112" s="6" t="s">
        <v>100</v>
      </c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11.5 - reference!C5), 0, IF(sunday!B112 = "no call", 11.5, IF(sunday!C112 = 0, 0, MAX(11.5 - sunday!C112, 0))))</f>
        <v/>
      </c>
    </row>
    <row r="113" spans="1:11">
      <c r="A113" s="6" t="s">
        <v>101</v>
      </c>
      <c r="B113" s="7" t="s"/>
      <c r="C113" s="8" t="n">
        <v>8.109999999999999</v>
      </c>
      <c r="D113" s="8" t="n">
        <v>0</v>
      </c>
      <c r="E113" s="10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10">
        <f>IF(OR(sunday!B113 = "light",sunday!B113 = "excused", sunday!B113 = "sch chg", sunday!B113 = "annual", sunday!B113 = "sick", sunday!C113 &gt;= 11.5 - reference!C5), 0, IF(sunday!B113 = "no call", 11.5, IF(sunday!C113 = 0, 0, MAX(11.5 - sunday!C113, 0))))</f>
        <v/>
      </c>
    </row>
    <row r="114" spans="1:11">
      <c r="A114" s="6" t="s">
        <v>102</v>
      </c>
      <c r="B114" s="7" t="s"/>
      <c r="C114" s="8" t="n">
        <v>7.97</v>
      </c>
      <c r="D114" s="8" t="n">
        <v>0</v>
      </c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11.5 - reference!C5), 0, IF(sunday!B114 = "no call", 11.5, IF(sunday!C114 = 0, 0, MAX(11.5 - sunday!C114, 0))))</f>
        <v/>
      </c>
    </row>
    <row r="115" spans="1:11">
      <c r="A115" s="6" t="s">
        <v>103</v>
      </c>
      <c r="B115" s="8" t="n"/>
      <c r="C115" s="8" t="n"/>
      <c r="D115" s="8" t="n"/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11.5 - reference!C5), 0, IF(sunday!B115 = "no call", 11.5, IF(sunday!C115 = 0, 0, MAX(11.5 - sunday!C115, 0))))</f>
        <v/>
      </c>
    </row>
    <row r="116" spans="1:11">
      <c r="A116" s="6" t="s">
        <v>104</v>
      </c>
      <c r="B116" s="7" t="s"/>
      <c r="C116" s="8" t="n">
        <v>8.32</v>
      </c>
      <c r="D116" s="8" t="n">
        <v>0</v>
      </c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11.5 - reference!C5), 0, IF(sunday!B116 = "no call", 11.5, IF(sunday!C116 = 0, 0, MAX(11.5 - sunday!C116, 0))))</f>
        <v/>
      </c>
    </row>
    <row r="117" spans="1:11">
      <c r="A117" s="6" t="s">
        <v>105</v>
      </c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11.5 - reference!C5), 0, IF(sunday!B117 = "no call", 11.5, IF(sunday!C117 = 0, 0, MAX(11.5 - sunday!C117, 0))))</f>
        <v/>
      </c>
    </row>
    <row r="118" spans="1:11">
      <c r="A118" s="6" t="s">
        <v>106</v>
      </c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11.5 - reference!C5), 0, IF(sunday!B118 = "no call", 11.5, IF(sunday!C118 = 0, 0, MAX(11.5 - sunday!C118, 0))))</f>
        <v/>
      </c>
    </row>
    <row r="119" spans="1:11">
      <c r="A119" s="6" t="s">
        <v>107</v>
      </c>
      <c r="B119" s="7" t="s"/>
      <c r="C119" s="8" t="n">
        <v>6.59</v>
      </c>
      <c r="D119" s="8" t="n">
        <v>0</v>
      </c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 spans="1:11">
      <c r="A120" s="6" t="s"/>
      <c r="B120" s="8" t="n"/>
      <c r="C120" s="8" t="n"/>
      <c r="D120" s="8" t="n"/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8" spans="1:11">
      <c r="D138" s="5" t="s">
        <v>108</v>
      </c>
      <c r="E138" s="10">
        <f>SUM(sunday!E112:sunday!E136)</f>
        <v/>
      </c>
      <c r="F138" s="10">
        <f>SUM(sunday!F112:sunday!F136)</f>
        <v/>
      </c>
    </row>
    <row r="140" spans="1:11">
      <c r="D140" s="5" t="s">
        <v>109</v>
      </c>
      <c r="E140" s="10">
        <f>SUM(sunday!E107 + sunday!E138)</f>
        <v/>
      </c>
      <c r="F140" s="10">
        <f>SUM(sunday!F107 + sunday!F138)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SUM(monday!F8 - monday!E8)</f>
        <v/>
      </c>
      <c r="I8" s="10">
        <f>IF(monday!B8 ="ns day", monday!C8,IF(monday!C8 &lt;= 8 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s"/>
      <c r="C9" s="8" t="n">
        <v>10</v>
      </c>
      <c r="D9" s="8" t="n">
        <v>18.75</v>
      </c>
      <c r="E9" s="8" t="n">
        <v>17.69</v>
      </c>
      <c r="F9" s="8" t="n">
        <v>19.04</v>
      </c>
      <c r="G9" s="9" t="n">
        <v>1036</v>
      </c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s"/>
      <c r="C10" s="8" t="n">
        <v>9.390000000000001</v>
      </c>
      <c r="D10" s="8" t="n">
        <v>18.34</v>
      </c>
      <c r="E10" s="8" t="s"/>
      <c r="F10" s="8" t="s"/>
      <c r="G10" s="9" t="s"/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7" t="s"/>
      <c r="C11" s="8" t="n">
        <v>10</v>
      </c>
      <c r="D11" s="8" t="n">
        <v>17.96</v>
      </c>
      <c r="E11" s="8" t="n">
        <v>15.95</v>
      </c>
      <c r="F11" s="8" t="n">
        <v>17.96</v>
      </c>
      <c r="G11" s="9" t="n">
        <v>1072</v>
      </c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7" t="s"/>
      <c r="C12" s="8" t="n">
        <v>9.76</v>
      </c>
      <c r="D12" s="8" t="n">
        <v>18.66</v>
      </c>
      <c r="E12" s="7" t="s">
        <v>33</v>
      </c>
      <c r="F12" s="7" t="s">
        <v>33</v>
      </c>
      <c r="G12" s="7" t="s">
        <v>33</v>
      </c>
      <c r="H12" s="8">
        <f>SUM(monday!H14:monday!H13)</f>
        <v/>
      </c>
      <c r="I12" s="10">
        <f>IF(monday!B12 ="ns day", monday!C12,IF(monday!C12 &lt;= 8 + reference!C3, 0, MAX(monday!C12 - 8, 0)))</f>
        <v/>
      </c>
      <c r="J12" s="10">
        <f>monday!H12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E13" s="8" t="n">
        <v>17</v>
      </c>
      <c r="F13" s="8" t="n">
        <v>18.07</v>
      </c>
      <c r="G13" s="9" t="n">
        <v>950</v>
      </c>
      <c r="H13" s="8">
        <f>SUM(monday!F13 - monday!E13)</f>
        <v/>
      </c>
    </row>
    <row r="14" spans="1:11">
      <c r="E14" s="8" t="n">
        <v>18.09</v>
      </c>
      <c r="F14" s="8" t="n">
        <v>18.66</v>
      </c>
      <c r="G14" s="9" t="n">
        <v>1036</v>
      </c>
      <c r="H14" s="8">
        <f>SUM(monday!F14 - monday!E14)</f>
        <v/>
      </c>
    </row>
    <row r="15" spans="1:11">
      <c r="A15" s="6" t="s">
        <v>24</v>
      </c>
      <c r="B15" s="8" t="n"/>
      <c r="C15" s="8" t="n"/>
      <c r="D15" s="8" t="n"/>
      <c r="E15" s="8" t="n"/>
      <c r="F15" s="8" t="n"/>
      <c r="G15" s="9" t="n"/>
      <c r="H15" s="8">
        <f>SUM(monday!F15 - monday!E15)</f>
        <v/>
      </c>
      <c r="I15" s="10">
        <f>IF(monday!B15 ="ns day", monday!C15,IF(monday!C15 &lt;= 8 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25</v>
      </c>
      <c r="B16" s="7" t="s"/>
      <c r="C16" s="8" t="n">
        <v>10.09</v>
      </c>
      <c r="D16" s="8" t="n">
        <v>18.8</v>
      </c>
      <c r="E16" s="8" t="s"/>
      <c r="F16" s="8" t="s"/>
      <c r="G16" s="9" t="s"/>
      <c r="H16" s="8">
        <f>SUM(monday!F16 - monday!E16)</f>
        <v/>
      </c>
      <c r="I16" s="10">
        <f>IF(monday!B16 ="ns day", monday!C16,IF(monday!C16 &lt;= 8+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26</v>
      </c>
      <c r="B17" s="8" t="n"/>
      <c r="C17" s="8" t="n"/>
      <c r="D17" s="8" t="n"/>
      <c r="E17" s="8" t="n"/>
      <c r="F17" s="8" t="n"/>
      <c r="G17" s="9" t="n"/>
      <c r="H17" s="8">
        <f>SUM(monday!F17 - monday!E17)</f>
        <v/>
      </c>
      <c r="I17" s="10">
        <f>IF(monday!B17 ="ns day", monday!C17,IF(monday!C17 &lt;= 8 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27</v>
      </c>
      <c r="B18" s="7" t="s"/>
      <c r="C18" s="8" t="n">
        <v>9.74</v>
      </c>
      <c r="D18" s="8" t="n">
        <v>18.69</v>
      </c>
      <c r="E18" s="8" t="n">
        <v>17.5</v>
      </c>
      <c r="F18" s="8" t="n">
        <v>18.69</v>
      </c>
      <c r="G18" s="9" t="n">
        <v>936</v>
      </c>
      <c r="H18" s="8">
        <f>SUM(monday!F18 - monday!E18)</f>
        <v/>
      </c>
      <c r="I18" s="10">
        <f>IF(monday!B18 ="ns day", monday!C18,IF(monday!C18 &lt;= 8+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28</v>
      </c>
      <c r="B19" s="7" t="s"/>
      <c r="C19" s="8" t="n">
        <v>11.29</v>
      </c>
      <c r="D19" s="8" t="n">
        <v>19.31</v>
      </c>
      <c r="E19" s="8" t="n">
        <v>17</v>
      </c>
      <c r="F19" s="8" t="n">
        <v>19.31</v>
      </c>
      <c r="G19" s="9" t="n">
        <v>950</v>
      </c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29</v>
      </c>
      <c r="B20" s="7" t="s"/>
      <c r="C20" s="8" t="n">
        <v>8.41</v>
      </c>
      <c r="D20" s="8" t="n">
        <v>17.19</v>
      </c>
      <c r="E20" s="8" t="s"/>
      <c r="F20" s="8" t="s"/>
      <c r="G20" s="9" t="s"/>
      <c r="H20" s="8">
        <f>SUM(monday!F20 - monday!E20)</f>
        <v/>
      </c>
      <c r="I20" s="10">
        <f>IF(monday!B20 ="ns day", monday!C20,IF(monday!C20 &lt;= 8+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>
        <v>30</v>
      </c>
      <c r="B21" s="7" t="s"/>
      <c r="C21" s="8" t="n">
        <v>9.859999999999999</v>
      </c>
      <c r="D21" s="8" t="n">
        <v>18.76</v>
      </c>
      <c r="E21" s="8" t="n">
        <v>9.09</v>
      </c>
      <c r="F21" s="8" t="n">
        <v>9.75</v>
      </c>
      <c r="G21" s="9" t="n">
        <v>1072</v>
      </c>
      <c r="H21" s="8">
        <f>SUM(monday!F21 - monday!E21)</f>
        <v/>
      </c>
      <c r="I21" s="10">
        <f>IF(monday!B21 ="ns day", monday!C21,IF(monday!C21 &lt;= 8+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>
        <v>31</v>
      </c>
      <c r="B22" s="7" t="s"/>
      <c r="C22" s="8" t="n">
        <v>9.550000000000001</v>
      </c>
      <c r="D22" s="8" t="n">
        <v>18.47</v>
      </c>
      <c r="E22" s="8" t="n">
        <v>17.5</v>
      </c>
      <c r="F22" s="8" t="n">
        <v>18.47</v>
      </c>
      <c r="G22" s="9" t="n">
        <v>1072</v>
      </c>
      <c r="H22" s="8">
        <f>SUM(monday!F22 - monday!E22)</f>
        <v/>
      </c>
      <c r="I22" s="10">
        <f>IF(monday!B22 ="ns day", monday!C22,IF(monday!C22 &lt;= 8+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>
        <v>32</v>
      </c>
      <c r="B23" s="7" t="s"/>
      <c r="C23" s="8" t="n">
        <v>11.47</v>
      </c>
      <c r="D23" s="8" t="n">
        <v>19.85</v>
      </c>
      <c r="E23" s="8" t="n">
        <v>8.029999999999999</v>
      </c>
      <c r="F23" s="8" t="n">
        <v>10</v>
      </c>
      <c r="G23" s="9" t="n">
        <v>1044</v>
      </c>
      <c r="H23" s="8">
        <f>SUM(monday!F23 - monday!E23)</f>
        <v/>
      </c>
      <c r="I23" s="10">
        <f>IF(monday!B23 ="ns day", monday!C23,IF(monday!C23 &lt;= 8+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>
        <v>34</v>
      </c>
      <c r="B24" s="7" t="s"/>
      <c r="C24" s="8" t="n">
        <v>13.14</v>
      </c>
      <c r="D24" s="8" t="n">
        <v>21.57</v>
      </c>
      <c r="E24" s="7" t="s">
        <v>33</v>
      </c>
      <c r="F24" s="7" t="s">
        <v>33</v>
      </c>
      <c r="G24" s="7" t="s">
        <v>33</v>
      </c>
      <c r="H24" s="8">
        <f>SUM(monday!H26:monday!H25)</f>
        <v/>
      </c>
      <c r="I24" s="10">
        <f>IF(monday!B24 ="ns day", monday!C24,IF(monday!C24 &lt;= 8 + reference!C3, 0, MAX(monday!C24 - 8, 0)))</f>
        <v/>
      </c>
      <c r="J24" s="10">
        <f>monday!H24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E25" s="8" t="n">
        <v>8</v>
      </c>
      <c r="F25" s="8" t="n">
        <v>20.48</v>
      </c>
      <c r="G25" s="9" t="n">
        <v>906</v>
      </c>
      <c r="H25" s="8">
        <f>SUM(monday!F25 - monday!E25)</f>
        <v/>
      </c>
    </row>
    <row r="26" spans="1:11">
      <c r="E26" s="8" t="n">
        <v>21.57</v>
      </c>
      <c r="F26" s="8" t="n">
        <v>21.64</v>
      </c>
      <c r="G26" s="9" t="n">
        <v>906</v>
      </c>
      <c r="H26" s="8">
        <f>SUM(monday!F26 - monday!E26)</f>
        <v/>
      </c>
    </row>
    <row r="27" spans="1:11">
      <c r="A27" s="6" t="s">
        <v>35</v>
      </c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4" spans="1:11">
      <c r="H34" s="5" t="s">
        <v>36</v>
      </c>
      <c r="I34" s="10">
        <f>SUM(monday!I8:monday!I32)</f>
        <v/>
      </c>
    </row>
    <row r="36" spans="1:11">
      <c r="J36" s="5" t="s">
        <v>37</v>
      </c>
      <c r="K36" s="10">
        <f>SUM(monday!K8:monday!K32)</f>
        <v/>
      </c>
    </row>
    <row r="38" spans="1:11">
      <c r="A38" s="4" t="s">
        <v>38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39</v>
      </c>
      <c r="B40" s="7" t="s"/>
      <c r="C40" s="8" t="n">
        <v>8.57</v>
      </c>
      <c r="D40" s="8" t="n">
        <v>17.39</v>
      </c>
      <c r="E40" s="8" t="s"/>
      <c r="F40" s="8" t="s"/>
      <c r="G40" s="9" t="s"/>
      <c r="H40" s="8">
        <f>SUM(monday!F40 - monday!E40)</f>
        <v/>
      </c>
      <c r="I40" s="10">
        <f>IF(monday!B40 ="ns day", monday!C40, MAX(monday!C40 - 8, 0))</f>
        <v/>
      </c>
      <c r="J40" s="10">
        <f>SUM(monday!F40 - monday!E40)</f>
        <v/>
      </c>
      <c r="K40" s="10">
        <f>IF(monday!B40="ns day",monday!C40, IF(monday!C40 &lt;= 8 + reference!C4, 0, MIN(MAX(monday!C40 - 8, 0),IF(monday!J40 &lt;= reference!C4,0, monday!J40))))</f>
        <v/>
      </c>
    </row>
    <row r="41" spans="1:11">
      <c r="A41" s="6" t="s">
        <v>40</v>
      </c>
      <c r="B41" s="7" t="s"/>
      <c r="C41" s="8" t="n">
        <v>9</v>
      </c>
      <c r="D41" s="8" t="n">
        <v>17.96</v>
      </c>
      <c r="E41" s="8" t="s"/>
      <c r="F41" s="8" t="s"/>
      <c r="G41" s="9" t="s"/>
      <c r="H41" s="8">
        <f>SUM(monday!F41 - monday!E41)</f>
        <v/>
      </c>
      <c r="I41" s="10">
        <f>IF(monday!B41 ="ns day", monday!C41, MAX(monday!C41 - 8, 0))</f>
        <v/>
      </c>
      <c r="J41" s="10">
        <f>SUM(monday!F41 - monday!E41)</f>
        <v/>
      </c>
      <c r="K41" s="10">
        <f>IF(monday!B41="ns day",monday!C41, IF(monday!C41 &lt;= 8 + reference!C4, 0, MIN(MAX(monday!C41 - 8, 0),IF(monday!J41 &lt;= reference!C4,0, monday!J41))))</f>
        <v/>
      </c>
    </row>
    <row r="42" spans="1:11">
      <c r="A42" s="6" t="s">
        <v>41</v>
      </c>
      <c r="B42" s="8" t="n"/>
      <c r="C42" s="8" t="n"/>
      <c r="D42" s="8" t="n"/>
      <c r="E42" s="8" t="n"/>
      <c r="F42" s="8" t="n"/>
      <c r="G42" s="9" t="n"/>
      <c r="H42" s="8">
        <f>SUM(monday!F42 - monday!E42)</f>
        <v/>
      </c>
      <c r="I42" s="10">
        <f>IF(monday!B42 ="ns day", monday!C42, MAX(monday!C42 - 8, 0))</f>
        <v/>
      </c>
      <c r="J42" s="10">
        <f>SUM(monday!F42 - monday!E42)</f>
        <v/>
      </c>
      <c r="K42" s="10">
        <f>IF(monday!B42="ns day",monday!C42, IF(monday!C42 &lt;= 8 + reference!C4, 0, MIN(MAX(monday!C42 - 8, 0),IF(monday!J42 &lt;= reference!C4,0, monday!J42))))</f>
        <v/>
      </c>
    </row>
    <row r="43" spans="1:11">
      <c r="A43" s="6" t="s">
        <v>42</v>
      </c>
      <c r="B43" s="7" t="s"/>
      <c r="C43" s="8" t="n">
        <v>8.15</v>
      </c>
      <c r="D43" s="8" t="n">
        <v>16.97</v>
      </c>
      <c r="E43" s="8" t="s"/>
      <c r="F43" s="8" t="s"/>
      <c r="G43" s="9" t="s"/>
      <c r="H43" s="8">
        <f>SUM(monday!F43 - monday!E43)</f>
        <v/>
      </c>
      <c r="I43" s="10">
        <f>IF(monday!B43 ="ns day", monday!C43, MAX(monday!C43 - 8, 0))</f>
        <v/>
      </c>
      <c r="J43" s="10">
        <f>SUM(monday!F43 - monday!E43)</f>
        <v/>
      </c>
      <c r="K43" s="10">
        <f>IF(monday!B43="ns day",monday!C43, IF(monday!C43 &lt;= 8 + reference!C4, 0, MIN(MAX(monday!C43 - 8, 0),IF(monday!J43 &lt;= reference!C4,0, monday!J43))))</f>
        <v/>
      </c>
    </row>
    <row r="44" spans="1:11">
      <c r="A44" s="6" t="s">
        <v>43</v>
      </c>
      <c r="B44" s="8" t="n"/>
      <c r="C44" s="8" t="n"/>
      <c r="D44" s="8" t="n"/>
      <c r="E44" s="8" t="n"/>
      <c r="F44" s="8" t="n"/>
      <c r="G44" s="9" t="n"/>
      <c r="H44" s="8">
        <f>SUM(monday!F44 - monday!E44)</f>
        <v/>
      </c>
      <c r="I44" s="10">
        <f>IF(monday!B44 ="ns day", monday!C44, MAX(monday!C44 - 8, 0))</f>
        <v/>
      </c>
      <c r="J44" s="10">
        <f>SUM(monday!F44 - monday!E44)</f>
        <v/>
      </c>
      <c r="K44" s="10">
        <f>IF(monday!B44="ns day",monday!C44, IF(monday!C44 &lt;= 8 + reference!C4, 0, MIN(MAX(monday!C44 - 8, 0),IF(monday!J44 &lt;= reference!C4,0, monday!J44))))</f>
        <v/>
      </c>
    </row>
    <row r="45" spans="1:11">
      <c r="A45" s="6" t="s">
        <v>44</v>
      </c>
      <c r="B45" s="7" t="s"/>
      <c r="C45" s="8" t="n">
        <v>8.69</v>
      </c>
      <c r="D45" s="8" t="n">
        <v>17.76</v>
      </c>
      <c r="E45" s="8" t="s"/>
      <c r="F45" s="8" t="s"/>
      <c r="G45" s="9" t="s"/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45</v>
      </c>
      <c r="B46" s="7" t="s"/>
      <c r="C46" s="8" t="n">
        <v>9.81</v>
      </c>
      <c r="D46" s="8" t="n">
        <v>18.66</v>
      </c>
      <c r="E46" s="8" t="s"/>
      <c r="F46" s="8" t="s"/>
      <c r="G46" s="9" t="s"/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s">
        <v>46</v>
      </c>
      <c r="B47" s="7" t="s"/>
      <c r="C47" s="8" t="n">
        <v>8.73</v>
      </c>
      <c r="D47" s="8" t="n">
        <v>17.73</v>
      </c>
      <c r="E47" s="8" t="s"/>
      <c r="F47" s="8" t="s"/>
      <c r="G47" s="9" t="s"/>
      <c r="H47" s="8">
        <f>SUM(monday!F47 - monday!E47)</f>
        <v/>
      </c>
      <c r="I47" s="10">
        <f>IF(monday!B47 ="ns day", monday!C47, MAX(monday!C47 - 8, 0))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A48" s="6" t="s">
        <v>47</v>
      </c>
      <c r="B48" s="7" t="s"/>
      <c r="C48" s="8" t="n">
        <v>9.6</v>
      </c>
      <c r="D48" s="8" t="n">
        <v>0</v>
      </c>
      <c r="E48" s="8" t="n">
        <v>17.05</v>
      </c>
      <c r="F48" s="8" t="n">
        <v>18.61</v>
      </c>
      <c r="G48" s="9" t="n">
        <v>950</v>
      </c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s">
        <v>48</v>
      </c>
      <c r="B49" s="7" t="s"/>
      <c r="C49" s="8" t="n">
        <v>8</v>
      </c>
      <c r="D49" s="8" t="n">
        <v>16.48</v>
      </c>
      <c r="E49" s="8" t="s"/>
      <c r="F49" s="8" t="s"/>
      <c r="G49" s="9" t="s"/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49</v>
      </c>
      <c r="B50" s="7" t="s"/>
      <c r="C50" s="8" t="n">
        <v>10.29</v>
      </c>
      <c r="D50" s="8" t="n">
        <v>0</v>
      </c>
      <c r="E50" s="8" t="s"/>
      <c r="F50" s="8" t="s"/>
      <c r="G50" s="9" t="s"/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50</v>
      </c>
      <c r="B51" s="7" t="s"/>
      <c r="C51" s="8" t="n">
        <v>9</v>
      </c>
      <c r="D51" s="8" t="n">
        <v>17.93</v>
      </c>
      <c r="E51" s="8" t="s"/>
      <c r="F51" s="8" t="s"/>
      <c r="G51" s="9" t="s"/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51</v>
      </c>
      <c r="B52" s="8" t="n"/>
      <c r="C52" s="8" t="n"/>
      <c r="D52" s="8" t="n"/>
      <c r="E52" s="8" t="n"/>
      <c r="F52" s="8" t="n"/>
      <c r="G52" s="9" t="n"/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52</v>
      </c>
      <c r="B53" s="7" t="s"/>
      <c r="C53" s="8" t="n">
        <v>10.19</v>
      </c>
      <c r="D53" s="8" t="n">
        <v>19.17</v>
      </c>
      <c r="E53" s="8" t="n">
        <v>17.67</v>
      </c>
      <c r="F53" s="8" t="n">
        <v>19.17</v>
      </c>
      <c r="G53" s="9" t="n">
        <v>1025</v>
      </c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53</v>
      </c>
      <c r="B54" s="8" t="n"/>
      <c r="C54" s="8" t="n"/>
      <c r="D54" s="8" t="n"/>
      <c r="E54" s="8" t="n"/>
      <c r="F54" s="8" t="n"/>
      <c r="G54" s="9" t="n"/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54</v>
      </c>
      <c r="B55" s="7" t="s"/>
      <c r="C55" s="8" t="n">
        <v>8</v>
      </c>
      <c r="D55" s="8" t="n">
        <v>16.92</v>
      </c>
      <c r="E55" s="8" t="s"/>
      <c r="F55" s="8" t="s"/>
      <c r="G55" s="9" t="s"/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55</v>
      </c>
      <c r="B56" s="7" t="s"/>
      <c r="C56" s="8" t="n">
        <v>8.93</v>
      </c>
      <c r="D56" s="8" t="n">
        <v>17.93</v>
      </c>
      <c r="E56" s="8" t="s"/>
      <c r="F56" s="8" t="s"/>
      <c r="G56" s="9" t="s"/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56</v>
      </c>
      <c r="B57" s="7" t="s"/>
      <c r="C57" s="8" t="n">
        <v>9.039999999999999</v>
      </c>
      <c r="D57" s="8" t="n">
        <v>18.02</v>
      </c>
      <c r="E57" s="8" t="s"/>
      <c r="F57" s="8" t="s"/>
      <c r="G57" s="9" t="s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57</v>
      </c>
      <c r="B58" s="7" t="s"/>
      <c r="C58" s="8" t="n">
        <v>9.449999999999999</v>
      </c>
      <c r="D58" s="8" t="n">
        <v>18.33</v>
      </c>
      <c r="E58" s="8" t="n">
        <v>8.52</v>
      </c>
      <c r="F58" s="8" t="n">
        <v>18.47</v>
      </c>
      <c r="G58" s="9" t="n">
        <v>932</v>
      </c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58</v>
      </c>
      <c r="B59" s="7" t="s"/>
      <c r="C59" s="8" t="n">
        <v>9.470000000000001</v>
      </c>
      <c r="D59" s="8" t="n">
        <v>18.34</v>
      </c>
      <c r="E59" s="8" t="s"/>
      <c r="F59" s="8" t="s"/>
      <c r="G59" s="9" t="s"/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59</v>
      </c>
      <c r="B60" s="8" t="n"/>
      <c r="C60" s="8" t="n"/>
      <c r="D60" s="8" t="n"/>
      <c r="E60" s="8" t="n"/>
      <c r="F60" s="8" t="n"/>
      <c r="G60" s="9" t="n"/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60</v>
      </c>
      <c r="B61" s="7" t="s"/>
      <c r="C61" s="8" t="n">
        <v>8.720000000000001</v>
      </c>
      <c r="D61" s="8" t="n">
        <v>17.64</v>
      </c>
      <c r="E61" s="8" t="s"/>
      <c r="F61" s="8" t="s"/>
      <c r="G61" s="9" t="s"/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61</v>
      </c>
      <c r="B62" s="7" t="s"/>
      <c r="C62" s="8" t="n">
        <v>8.27</v>
      </c>
      <c r="D62" s="8" t="n">
        <v>16.71</v>
      </c>
      <c r="E62" s="8" t="s"/>
      <c r="F62" s="8" t="s"/>
      <c r="G62" s="9" t="s"/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62</v>
      </c>
      <c r="B63" s="7" t="s"/>
      <c r="C63" s="8" t="n">
        <v>8.5</v>
      </c>
      <c r="D63" s="8" t="n">
        <v>16.93</v>
      </c>
      <c r="E63" s="8" t="s"/>
      <c r="F63" s="8" t="s"/>
      <c r="G63" s="9" t="s"/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63</v>
      </c>
      <c r="B64" s="7" t="s"/>
      <c r="C64" s="8" t="n">
        <v>9.99</v>
      </c>
      <c r="D64" s="8" t="n">
        <v>18.88</v>
      </c>
      <c r="E64" s="8" t="n">
        <v>16.81</v>
      </c>
      <c r="F64" s="8" t="n">
        <v>18.84</v>
      </c>
      <c r="G64" s="9" t="n">
        <v>941</v>
      </c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A65" s="6" t="s">
        <v>64</v>
      </c>
      <c r="B65" s="8" t="n"/>
      <c r="C65" s="8" t="n"/>
      <c r="D65" s="8" t="n"/>
      <c r="E65" s="8" t="n"/>
      <c r="F65" s="8" t="n"/>
      <c r="G65" s="9" t="n"/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 spans="1:11">
      <c r="A66" s="6" t="s">
        <v>65</v>
      </c>
      <c r="B66" s="7" t="s"/>
      <c r="C66" s="8" t="n">
        <v>8.25</v>
      </c>
      <c r="D66" s="8" t="n">
        <v>17.18</v>
      </c>
      <c r="E66" s="8" t="s"/>
      <c r="F66" s="8" t="s"/>
      <c r="G66" s="9" t="s"/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 spans="1:11">
      <c r="A67" s="6" t="s">
        <v>66</v>
      </c>
      <c r="B67" s="7" t="s"/>
      <c r="C67" s="8" t="n">
        <v>10.42</v>
      </c>
      <c r="D67" s="8" t="n">
        <v>19.66</v>
      </c>
      <c r="E67" s="8" t="s"/>
      <c r="F67" s="8" t="s"/>
      <c r="G67" s="9" t="s"/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67</v>
      </c>
      <c r="B68" s="7" t="s"/>
      <c r="C68" s="8" t="n">
        <v>9.94</v>
      </c>
      <c r="D68" s="8" t="n">
        <v>18.93</v>
      </c>
      <c r="E68" s="8" t="n">
        <v>17.69</v>
      </c>
      <c r="F68" s="8" t="n">
        <v>18.93</v>
      </c>
      <c r="G68" s="9" t="n">
        <v>1036</v>
      </c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68</v>
      </c>
      <c r="B69" s="7" t="s"/>
      <c r="C69" s="8" t="n">
        <v>10.65</v>
      </c>
      <c r="D69" s="8" t="n">
        <v>19.66</v>
      </c>
      <c r="E69" s="8" t="n">
        <v>17.74</v>
      </c>
      <c r="F69" s="8" t="n">
        <v>19.48</v>
      </c>
      <c r="G69" s="9" t="n">
        <v>1036</v>
      </c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69</v>
      </c>
      <c r="B70" s="8" t="n"/>
      <c r="C70" s="8" t="n"/>
      <c r="D70" s="8" t="n"/>
      <c r="E70" s="8" t="n"/>
      <c r="F70" s="8" t="n"/>
      <c r="G70" s="9" t="n"/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70</v>
      </c>
      <c r="B71" s="7" t="s">
        <v>112</v>
      </c>
      <c r="C71" s="8" t="n">
        <v>10.43</v>
      </c>
      <c r="D71" s="8" t="n">
        <v>19.34</v>
      </c>
      <c r="E71" s="8" t="n">
        <v>17.48</v>
      </c>
      <c r="F71" s="8" t="n">
        <v>19.17</v>
      </c>
      <c r="G71" s="9" t="n">
        <v>1059</v>
      </c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71</v>
      </c>
      <c r="B72" s="7" t="s"/>
      <c r="C72" s="8" t="n">
        <v>9</v>
      </c>
      <c r="D72" s="8" t="n">
        <v>17.99</v>
      </c>
      <c r="E72" s="8" t="s"/>
      <c r="F72" s="8" t="s"/>
      <c r="G72" s="9" t="s"/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4" spans="1:11">
      <c r="J74" s="5" t="s">
        <v>72</v>
      </c>
      <c r="K74" s="10">
        <f>SUM(monday!K40:monday!K72)</f>
        <v/>
      </c>
    </row>
    <row r="76" spans="1:11">
      <c r="J76" s="5" t="s">
        <v>73</v>
      </c>
      <c r="K76" s="10">
        <f>SUM(monday!K74 + monday!K36)</f>
        <v/>
      </c>
    </row>
    <row r="78" spans="1:11">
      <c r="A78" s="4" t="s">
        <v>74</v>
      </c>
    </row>
    <row r="79" spans="1:11">
      <c r="E79" s="5" t="s">
        <v>75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76</v>
      </c>
      <c r="F80" s="5" t="s">
        <v>77</v>
      </c>
    </row>
    <row r="81" spans="1:11">
      <c r="A81" s="6" t="s">
        <v>78</v>
      </c>
      <c r="B81" s="8" t="n"/>
      <c r="C81" s="8" t="n"/>
      <c r="D81" s="8" t="n"/>
      <c r="E81" s="10">
        <f>IF(OR(monday!B81 = "light",monday!B81 = "excused", monday!B81 = "sch chg", monday!B81 = "annual", monday!B81 = "sick", monday!C81 &gt;= 10 - reference!C5), 0, IF(monday!B81 = "no call", 10, IF(monday!C81 = 0, 0, MAX(10 - monday!C81, 0))))</f>
        <v/>
      </c>
      <c r="F81" s="10">
        <f>IF(OR(monday!B81 = "light",monday!B81 = "excused", monday!B81 = "sch chg", monday!B81 = "annual", monday!B81 = "sick", monday!C81 &gt;= 12 - reference!C5), 0, IF(monday!B81 = "no call", 12, IF(monday!C81 = 0, 0, MAX(12 - monday!C81, 0))))</f>
        <v/>
      </c>
    </row>
    <row r="82" spans="1:11">
      <c r="A82" s="6" t="s">
        <v>79</v>
      </c>
      <c r="B82" s="7" t="s"/>
      <c r="C82" s="8" t="n">
        <v>12.05</v>
      </c>
      <c r="D82" s="8" t="n">
        <v>20.46</v>
      </c>
      <c r="E82" s="10">
        <f>IF(OR(monday!B82 = "light",monday!B82 = "excused", monday!B82 = "sch chg", monday!B82 = "annual", monday!B82 = "sick", monday!C82 &gt;= 10 - reference!C5), 0, IF(monday!B82 = "no call", 10, IF(monday!C82 = 0, 0, MAX(10 - monday!C82, 0))))</f>
        <v/>
      </c>
      <c r="F82" s="10">
        <f>IF(OR(monday!B82 = "light",monday!B82 = "excused", monday!B82 = "sch chg", monday!B82 = "annual", monday!B82 = "sick", monday!C82 &gt;= 12 - reference!C5), 0, IF(monday!B82 = "no call", 12, IF(monday!C82 = 0, 0, MAX(12 - monday!C82, 0))))</f>
        <v/>
      </c>
    </row>
    <row r="83" spans="1:11">
      <c r="A83" s="6" t="s">
        <v>80</v>
      </c>
      <c r="B83" s="7" t="s"/>
      <c r="C83" s="8" t="n">
        <v>12.31</v>
      </c>
      <c r="D83" s="8" t="n">
        <v>20.18</v>
      </c>
      <c r="E83" s="10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10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 spans="1:11">
      <c r="A84" s="6" t="s">
        <v>81</v>
      </c>
      <c r="B84" s="7" t="s"/>
      <c r="C84" s="8" t="n">
        <v>11.12</v>
      </c>
      <c r="D84" s="8" t="n">
        <v>19.58</v>
      </c>
      <c r="E84" s="10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10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 spans="1:11">
      <c r="A85" s="6" t="s">
        <v>82</v>
      </c>
      <c r="B85" s="7" t="s">
        <v>84</v>
      </c>
      <c r="C85" s="8" t="s"/>
      <c r="D85" s="8" t="n">
        <v>0</v>
      </c>
      <c r="E85" s="10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10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 spans="1:11">
      <c r="A86" s="6" t="s">
        <v>83</v>
      </c>
      <c r="B86" s="7" t="s"/>
      <c r="C86" s="8" t="n">
        <v>11.43</v>
      </c>
      <c r="D86" s="8" t="n">
        <v>19.85</v>
      </c>
      <c r="E86" s="10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10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 spans="1:11">
      <c r="A87" s="6" t="s">
        <v>85</v>
      </c>
      <c r="B87" s="7" t="s"/>
      <c r="C87" s="8" t="n">
        <v>12.44</v>
      </c>
      <c r="D87" s="8" t="n">
        <v>20.27</v>
      </c>
      <c r="E87" s="10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>
        <v>86</v>
      </c>
      <c r="B88" s="7" t="s"/>
      <c r="C88" s="8" t="n">
        <v>12.46</v>
      </c>
      <c r="D88" s="8" t="n">
        <v>20.93</v>
      </c>
      <c r="E88" s="10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>
        <v>87</v>
      </c>
      <c r="B89" s="7" t="s"/>
      <c r="C89" s="8" t="n">
        <v>11.55</v>
      </c>
      <c r="D89" s="8" t="n">
        <v>20.01</v>
      </c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>
        <v>88</v>
      </c>
      <c r="B90" s="7" t="s"/>
      <c r="C90" s="8" t="n">
        <v>10.92</v>
      </c>
      <c r="D90" s="8" t="n">
        <v>19.42</v>
      </c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89</v>
      </c>
      <c r="B91" s="7" t="s"/>
      <c r="C91" s="8" t="n">
        <v>11.66</v>
      </c>
      <c r="D91" s="8" t="n">
        <v>20.15</v>
      </c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90</v>
      </c>
      <c r="B92" s="8" t="n"/>
      <c r="C92" s="8" t="n"/>
      <c r="D92" s="8" t="n"/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91</v>
      </c>
      <c r="B93" s="7" t="s"/>
      <c r="C93" s="8" t="n">
        <v>10.99</v>
      </c>
      <c r="D93" s="8" t="n">
        <v>19.86</v>
      </c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92</v>
      </c>
      <c r="B94" s="7" t="s"/>
      <c r="C94" s="8" t="n">
        <v>11.65</v>
      </c>
      <c r="D94" s="8" t="n">
        <v>19.6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93</v>
      </c>
      <c r="B95" s="7" t="s"/>
      <c r="C95" s="8" t="n">
        <v>13.13</v>
      </c>
      <c r="D95" s="8" t="n">
        <v>21.73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94</v>
      </c>
      <c r="B96" s="7" t="s"/>
      <c r="C96" s="8" t="n">
        <v>9.99</v>
      </c>
      <c r="D96" s="8" t="n">
        <v>17.99</v>
      </c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95</v>
      </c>
      <c r="B97" s="7" t="s"/>
      <c r="C97" s="8" t="n">
        <v>12</v>
      </c>
      <c r="D97" s="8" t="n">
        <v>20.23</v>
      </c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96</v>
      </c>
      <c r="B98" s="7" t="s"/>
      <c r="C98" s="8" t="n">
        <v>12.49</v>
      </c>
      <c r="D98" s="8" t="n">
        <v>20.97</v>
      </c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/>
      <c r="B99" s="8" t="n"/>
      <c r="C99" s="8" t="n"/>
      <c r="D99" s="8" t="n"/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7" spans="1:11">
      <c r="D107" s="5" t="s">
        <v>97</v>
      </c>
      <c r="E107" s="10">
        <f>SUM(monday!E81:monday!E105)</f>
        <v/>
      </c>
      <c r="F107" s="10">
        <f>SUM(monday!F81:monday!F105)</f>
        <v/>
      </c>
    </row>
    <row r="109" spans="1:11">
      <c r="A109" s="4" t="s">
        <v>98</v>
      </c>
    </row>
    <row r="110" spans="1:11">
      <c r="E110" s="5" t="s">
        <v>75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76</v>
      </c>
      <c r="F111" s="5" t="s">
        <v>99</v>
      </c>
    </row>
    <row r="112" spans="1:11">
      <c r="A112" s="6" t="s">
        <v>100</v>
      </c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11.5 - reference!C5), 0, IF(monday!B112 = "no call", 11.5, IF(monday!C112 = 0, 0, MAX(11.5 - monday!C112, 0))))</f>
        <v/>
      </c>
    </row>
    <row r="113" spans="1:11">
      <c r="A113" s="6" t="s">
        <v>101</v>
      </c>
      <c r="B113" s="7" t="s"/>
      <c r="C113" s="8" t="n">
        <v>11.7</v>
      </c>
      <c r="D113" s="8" t="n">
        <v>0</v>
      </c>
      <c r="E113" s="10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11.5 - reference!C5), 0, IF(monday!B113 = "no call", 11.5, IF(monday!C113 = 0, 0, MAX(11.5 - monday!C113, 0))))</f>
        <v/>
      </c>
    </row>
    <row r="114" spans="1:11">
      <c r="A114" s="6" t="s">
        <v>102</v>
      </c>
      <c r="B114" s="7" t="s"/>
      <c r="C114" s="8" t="n">
        <v>11.41</v>
      </c>
      <c r="D114" s="8" t="n">
        <v>0</v>
      </c>
      <c r="E114" s="10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11.5 - reference!C5), 0, IF(monday!B114 = "no call", 11.5, IF(monday!C114 = 0, 0, MAX(11.5 - monday!C114, 0))))</f>
        <v/>
      </c>
    </row>
    <row r="115" spans="1:11">
      <c r="A115" s="6" t="s">
        <v>103</v>
      </c>
      <c r="B115" s="8" t="n"/>
      <c r="C115" s="8" t="n"/>
      <c r="D115" s="8" t="n"/>
      <c r="E115" s="10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11.5 - reference!C5), 0, IF(monday!B115 = "no call", 11.5, IF(monday!C115 = 0, 0, MAX(11.5 - monday!C115, 0))))</f>
        <v/>
      </c>
    </row>
    <row r="116" spans="1:11">
      <c r="A116" s="6" t="s">
        <v>104</v>
      </c>
      <c r="B116" s="7" t="s"/>
      <c r="C116" s="8" t="n">
        <v>10.86</v>
      </c>
      <c r="D116" s="8" t="n">
        <v>0</v>
      </c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11.5 - reference!C5), 0, IF(monday!B116 = "no call", 11.5, IF(monday!C116 = 0, 0, MAX(11.5 - monday!C116, 0))))</f>
        <v/>
      </c>
    </row>
    <row r="117" spans="1:11">
      <c r="A117" s="6" t="s">
        <v>105</v>
      </c>
      <c r="B117" s="8" t="n"/>
      <c r="C117" s="8" t="n"/>
      <c r="D117" s="8" t="n"/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11.5 - reference!C5), 0, IF(monday!B117 = "no call", 11.5, IF(monday!C117 = 0, 0, MAX(11.5 - monday!C117, 0))))</f>
        <v/>
      </c>
    </row>
    <row r="118" spans="1:11">
      <c r="A118" s="6" t="s">
        <v>106</v>
      </c>
      <c r="B118" s="7" t="s"/>
      <c r="C118" s="8" t="n">
        <v>9.75</v>
      </c>
      <c r="D118" s="8" t="n">
        <v>11.45</v>
      </c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11.5 - reference!C5), 0, IF(monday!B118 = "no call", 11.5, IF(monday!C118 = 0, 0, MAX(11.5 - monday!C118, 0))))</f>
        <v/>
      </c>
    </row>
    <row r="119" spans="1:11">
      <c r="A119" s="6" t="s">
        <v>107</v>
      </c>
      <c r="B119" s="7" t="s"/>
      <c r="C119" s="8" t="n">
        <v>9.41</v>
      </c>
      <c r="D119" s="8" t="n">
        <v>0</v>
      </c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 spans="1:11">
      <c r="A120" s="6" t="s"/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8" spans="1:11">
      <c r="D138" s="5" t="s">
        <v>108</v>
      </c>
      <c r="E138" s="10">
        <f>SUM(monday!E112:monday!E136)</f>
        <v/>
      </c>
      <c r="F138" s="10">
        <f>SUM(monday!F112:monday!F136)</f>
        <v/>
      </c>
    </row>
    <row r="140" spans="1:11">
      <c r="D140" s="5" t="s">
        <v>109</v>
      </c>
      <c r="E140" s="10">
        <f>SUM(monday!E107 + monday!E138)</f>
        <v/>
      </c>
      <c r="F140" s="10">
        <f>SUM(monday!F107 + monday!F138)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9.279999999999999</v>
      </c>
      <c r="D8" s="8" t="n">
        <v>18.49</v>
      </c>
      <c r="E8" s="8" t="n">
        <v>16</v>
      </c>
      <c r="F8" s="8" t="n">
        <v>18.49</v>
      </c>
      <c r="G8" s="9" t="n">
        <v>1008</v>
      </c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SUM(tuesday!F9 - tuesday!E9)</f>
        <v/>
      </c>
      <c r="I9" s="10">
        <f>IF(tuesday!B9 ="ns day", tuesday!C9,IF(tuesday!C9 &lt;= 8 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s"/>
      <c r="C10" s="8" t="n">
        <v>9.619999999999999</v>
      </c>
      <c r="D10" s="8" t="n">
        <v>18.65</v>
      </c>
      <c r="E10" s="8" t="n">
        <v>11.25</v>
      </c>
      <c r="F10" s="8" t="n">
        <v>12.75</v>
      </c>
      <c r="G10" s="9" t="n">
        <v>1008</v>
      </c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s"/>
      <c r="C11" s="8" t="n">
        <v>10.51</v>
      </c>
      <c r="D11" s="8" t="n">
        <v>18.42</v>
      </c>
      <c r="E11" s="8" t="n">
        <v>15.52</v>
      </c>
      <c r="F11" s="8" t="n">
        <v>18.42</v>
      </c>
      <c r="G11" s="9" t="n">
        <v>1019</v>
      </c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7" t="s"/>
      <c r="C12" s="8" t="n">
        <v>10.01</v>
      </c>
      <c r="D12" s="8" t="n">
        <v>18.89</v>
      </c>
      <c r="E12" s="8" t="n">
        <v>17</v>
      </c>
      <c r="F12" s="8" t="n">
        <v>18.89</v>
      </c>
      <c r="G12" s="9" t="n">
        <v>950</v>
      </c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SUM(tuesday!F13 - tuesday!E13)</f>
        <v/>
      </c>
      <c r="I13" s="10">
        <f>IF(tuesday!B13 ="ns day", tuesday!C13,IF(tuesday!C13 &lt;= 8 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SUM(tuesday!F14 - tuesday!E14)</f>
        <v/>
      </c>
      <c r="I14" s="10">
        <f>IF(tuesday!B14 ="ns day", tuesday!C14,IF(tuesday!C14 &lt;= 8 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7" t="s"/>
      <c r="C15" s="8" t="n">
        <v>8.15</v>
      </c>
      <c r="D15" s="8" t="n">
        <v>0</v>
      </c>
      <c r="E15" s="8" t="n">
        <v>16</v>
      </c>
      <c r="F15" s="8" t="n">
        <v>17.16</v>
      </c>
      <c r="G15" s="9" t="n">
        <v>1023</v>
      </c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7" t="s"/>
      <c r="C16" s="8" t="n">
        <v>8</v>
      </c>
      <c r="D16" s="8" t="n">
        <v>17.01</v>
      </c>
      <c r="E16" s="8" t="s"/>
      <c r="F16" s="8" t="s"/>
      <c r="G16" s="9" t="s"/>
      <c r="H16" s="8">
        <f>SUM(tuesday!F16 - tuesday!E16)</f>
        <v/>
      </c>
      <c r="I16" s="10">
        <f>IF(tuesday!B16 ="ns day", tuesday!C16,IF(tuesday!C16 &lt;= 8+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7" t="s"/>
      <c r="C17" s="8" t="n">
        <v>8.220000000000001</v>
      </c>
      <c r="D17" s="8" t="n">
        <v>16.22</v>
      </c>
      <c r="E17" s="8" t="s"/>
      <c r="F17" s="8" t="s"/>
      <c r="G17" s="9" t="s"/>
      <c r="H17" s="8">
        <f>SUM(tuesday!F17 - tuesday!E17)</f>
        <v/>
      </c>
      <c r="I17" s="10">
        <f>IF(tuesday!B17 ="ns day", tuesday!C17,IF(tuesday!C17 &lt;= 8+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SUM(tuesday!F18 - tuesday!E18)</f>
        <v/>
      </c>
      <c r="I18" s="10">
        <f>IF(tuesday!B18 ="ns day", tuesday!C18,IF(tuesday!C18 &lt;= 8 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SUM(tuesday!F19 - tuesday!E19)</f>
        <v/>
      </c>
      <c r="I19" s="10">
        <f>IF(tuesday!B19 ="ns day", tuesday!C19,IF(tuesday!C19 &lt;= 8 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31</v>
      </c>
      <c r="B20" s="7" t="s"/>
      <c r="C20" s="8" t="n">
        <v>10.15</v>
      </c>
      <c r="D20" s="8" t="n">
        <v>18.99</v>
      </c>
      <c r="E20" s="8" t="n">
        <v>17</v>
      </c>
      <c r="F20" s="8" t="n">
        <v>18.99</v>
      </c>
      <c r="G20" s="9" t="n">
        <v>1015</v>
      </c>
      <c r="H20" s="8">
        <f>SUM(tuesday!F20 - tuesday!E20)</f>
        <v/>
      </c>
      <c r="I20" s="10">
        <f>IF(tuesday!B20 ="ns day", tuesday!C20,IF(tuesday!C20 &lt;= 8+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32</v>
      </c>
      <c r="B21" s="7" t="s">
        <v>112</v>
      </c>
      <c r="C21" s="8" t="n">
        <v>11.73</v>
      </c>
      <c r="D21" s="8" t="n">
        <v>20.29</v>
      </c>
      <c r="E21" s="7" t="s">
        <v>33</v>
      </c>
      <c r="F21" s="7" t="s">
        <v>33</v>
      </c>
      <c r="G21" s="7" t="s">
        <v>33</v>
      </c>
      <c r="H21" s="8">
        <f>SUM(tuesday!H23:tuesday!H22)</f>
        <v/>
      </c>
      <c r="I21" s="10">
        <f>IF(tuesday!B21 ="ns day", tuesday!C21,IF(tuesday!C21 &lt;= 8 + reference!C3, 0, MAX(tuesday!C21 - 8, 0)))</f>
        <v/>
      </c>
      <c r="J21" s="10">
        <f>tuesday!H21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E22" s="8" t="n">
        <v>8.109999999999999</v>
      </c>
      <c r="F22" s="8" t="n">
        <v>9.6</v>
      </c>
      <c r="G22" s="9" t="n">
        <v>1015</v>
      </c>
      <c r="H22" s="8">
        <f>SUM(tuesday!F22 - tuesday!E22)</f>
        <v/>
      </c>
    </row>
    <row r="23" spans="1:11">
      <c r="E23" s="8" t="n">
        <v>12.15</v>
      </c>
      <c r="F23" s="8" t="n">
        <v>14.75</v>
      </c>
      <c r="G23" s="9" t="n">
        <v>1015</v>
      </c>
      <c r="H23" s="8">
        <f>SUM(tuesday!F23 - tuesday!E23)</f>
        <v/>
      </c>
    </row>
    <row r="24" spans="1:11">
      <c r="A24" s="6" t="s">
        <v>34</v>
      </c>
      <c r="B24" s="7" t="s"/>
      <c r="C24" s="8" t="n">
        <v>10.68</v>
      </c>
      <c r="D24" s="8" t="n">
        <v>19.28</v>
      </c>
      <c r="E24" s="8" t="n">
        <v>8.619999999999999</v>
      </c>
      <c r="F24" s="8" t="n">
        <v>19.3</v>
      </c>
      <c r="G24" s="9" t="n">
        <v>906</v>
      </c>
      <c r="H24" s="8">
        <f>SUM(tuesday!F24 - tuesday!E24)</f>
        <v/>
      </c>
      <c r="I24" s="10">
        <f>IF(tuesday!B24 ="ns day", tuesday!C24,IF(tuesday!C24 &lt;= 8+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>
        <v>35</v>
      </c>
      <c r="B25" s="8" t="n"/>
      <c r="C25" s="8" t="n"/>
      <c r="D25" s="8" t="n"/>
      <c r="E25" s="8" t="n"/>
      <c r="F25" s="8" t="n"/>
      <c r="G25" s="9" t="n"/>
      <c r="H25" s="8">
        <f>SUM(tuesday!F25 - tuesday!E25)</f>
        <v/>
      </c>
      <c r="I25" s="10">
        <f>IF(tuesday!B25 ="ns day", tuesday!C25,IF(tuesday!C25 &lt;= 8 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4" spans="1:11">
      <c r="H34" s="5" t="s">
        <v>36</v>
      </c>
      <c r="I34" s="10">
        <f>SUM(tuesday!I8:tuesday!I32)</f>
        <v/>
      </c>
    </row>
    <row r="36" spans="1:11">
      <c r="J36" s="5" t="s">
        <v>37</v>
      </c>
      <c r="K36" s="10">
        <f>SUM(tuesday!K8:tuesday!K32)</f>
        <v/>
      </c>
    </row>
    <row r="38" spans="1:11">
      <c r="A38" s="4" t="s">
        <v>38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39</v>
      </c>
      <c r="B40" s="8" t="n"/>
      <c r="C40" s="8" t="n"/>
      <c r="D40" s="8" t="n"/>
      <c r="E40" s="8" t="n"/>
      <c r="F40" s="8" t="n"/>
      <c r="G40" s="9" t="n"/>
      <c r="H40" s="8">
        <f>SUM(tuesday!F40 - tuesday!E40)</f>
        <v/>
      </c>
      <c r="I40" s="10">
        <f>IF(tuesday!B40 ="ns day", tuesday!C40, MAX(tuesday!C40 - 8, 0))</f>
        <v/>
      </c>
      <c r="J40" s="10">
        <f>SUM(tuesday!F40 - tuesday!E40)</f>
        <v/>
      </c>
      <c r="K40" s="10">
        <f>IF(tuesday!B40="ns day",tuesday!C40, IF(tuesday!C40 &lt;= 8 + reference!C4, 0, MIN(MAX(tuesday!C40 - 8, 0),IF(tuesday!J40 &lt;= reference!C4,0, tuesday!J40))))</f>
        <v/>
      </c>
    </row>
    <row r="41" spans="1:11">
      <c r="A41" s="6" t="s">
        <v>40</v>
      </c>
      <c r="B41" s="7" t="s"/>
      <c r="C41" s="8" t="n">
        <v>10.53</v>
      </c>
      <c r="D41" s="8" t="n">
        <v>19.43</v>
      </c>
      <c r="E41" s="8" t="n">
        <v>17.5</v>
      </c>
      <c r="F41" s="8" t="n">
        <v>19.43</v>
      </c>
      <c r="G41" s="9" t="n">
        <v>1018</v>
      </c>
      <c r="H41" s="8">
        <f>SUM(tuesday!F41 - tuesday!E41)</f>
        <v/>
      </c>
      <c r="I41" s="10">
        <f>IF(tuesday!B41 ="ns day", tuesday!C41, MAX(tuesday!C41 - 8, 0))</f>
        <v/>
      </c>
      <c r="J41" s="10">
        <f>SUM(tuesday!F41 - tuesday!E41)</f>
        <v/>
      </c>
      <c r="K41" s="10">
        <f>IF(tuesday!B41="ns day",tuesday!C41, IF(tuesday!C41 &lt;= 8 + reference!C4, 0, MIN(MAX(tuesday!C41 - 8, 0),IF(tuesday!J41 &lt;= reference!C4,0, tuesday!J41))))</f>
        <v/>
      </c>
    </row>
    <row r="42" spans="1:11">
      <c r="A42" s="6" t="s">
        <v>41</v>
      </c>
      <c r="B42" s="8" t="n"/>
      <c r="C42" s="8" t="n"/>
      <c r="D42" s="8" t="n"/>
      <c r="E42" s="8" t="n"/>
      <c r="F42" s="8" t="n"/>
      <c r="G42" s="9" t="n"/>
      <c r="H42" s="8">
        <f>SUM(tuesday!F42 - tuesday!E42)</f>
        <v/>
      </c>
      <c r="I42" s="10">
        <f>IF(tuesday!B42 ="ns day", tuesday!C42, MAX(tuesday!C42 - 8, 0))</f>
        <v/>
      </c>
      <c r="J42" s="10">
        <f>SUM(tuesday!F42 - tuesday!E42)</f>
        <v/>
      </c>
      <c r="K42" s="10">
        <f>IF(tuesday!B42="ns day",tuesday!C42, IF(tuesday!C42 &lt;= 8 + reference!C4, 0, MIN(MAX(tuesday!C42 - 8, 0),IF(tuesday!J42 &lt;= reference!C4,0, tuesday!J42))))</f>
        <v/>
      </c>
    </row>
    <row r="43" spans="1:11">
      <c r="A43" s="6" t="s">
        <v>42</v>
      </c>
      <c r="B43" s="8" t="n"/>
      <c r="C43" s="8" t="n"/>
      <c r="D43" s="8" t="n"/>
      <c r="E43" s="8" t="n"/>
      <c r="F43" s="8" t="n"/>
      <c r="G43" s="9" t="n"/>
      <c r="H43" s="8">
        <f>SUM(tuesday!F43 - tuesday!E43)</f>
        <v/>
      </c>
      <c r="I43" s="10">
        <f>IF(tuesday!B43 ="ns day", tuesday!C43, MAX(tuesday!C43 - 8, 0))</f>
        <v/>
      </c>
      <c r="J43" s="10">
        <f>SUM(tuesday!F43 - tuesday!E43)</f>
        <v/>
      </c>
      <c r="K43" s="10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43</v>
      </c>
      <c r="B44" s="8" t="n"/>
      <c r="C44" s="8" t="n"/>
      <c r="D44" s="8" t="n"/>
      <c r="E44" s="8" t="n"/>
      <c r="F44" s="8" t="n"/>
      <c r="G44" s="9" t="n"/>
      <c r="H44" s="8">
        <f>SUM(tuesday!F44 - tuesday!E44)</f>
        <v/>
      </c>
      <c r="I44" s="10">
        <f>IF(tuesday!B44 ="ns day", tuesday!C44, MAX(tuesday!C44 - 8, 0))</f>
        <v/>
      </c>
      <c r="J44" s="10">
        <f>SUM(tuesday!F44 - tuesday!E44)</f>
        <v/>
      </c>
      <c r="K44" s="10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44</v>
      </c>
      <c r="B45" s="7" t="s"/>
      <c r="C45" s="8" t="n">
        <v>8</v>
      </c>
      <c r="D45" s="8" t="n">
        <v>17</v>
      </c>
      <c r="E45" s="8" t="s"/>
      <c r="F45" s="8" t="s"/>
      <c r="G45" s="9" t="s"/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45</v>
      </c>
      <c r="B46" s="8" t="n"/>
      <c r="C46" s="8" t="n"/>
      <c r="D46" s="8" t="n"/>
      <c r="E46" s="8" t="n"/>
      <c r="F46" s="8" t="n"/>
      <c r="G46" s="9" t="n"/>
      <c r="H46" s="8">
        <f>SUM(tuesday!F46 - tuesday!E46)</f>
        <v/>
      </c>
      <c r="I46" s="10">
        <f>IF(tuesday!B46 ="ns day", tuesday!C46, MAX(tuesday!C46 - 8, 0))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46</v>
      </c>
      <c r="B47" s="7" t="s"/>
      <c r="C47" s="8" t="n">
        <v>9.75</v>
      </c>
      <c r="D47" s="8" t="n">
        <v>18.69</v>
      </c>
      <c r="E47" s="8" t="n">
        <v>16.5</v>
      </c>
      <c r="F47" s="8" t="n">
        <v>18.25</v>
      </c>
      <c r="G47" s="9" t="n">
        <v>1018</v>
      </c>
      <c r="H47" s="8">
        <f>SUM(tuesday!F47 - tuesday!E47)</f>
        <v/>
      </c>
      <c r="I47" s="10">
        <f>IF(tuesday!B47 ="ns day", tuesday!C47, MAX(tuesday!C47 - 8, 0))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47</v>
      </c>
      <c r="B48" s="7" t="s"/>
      <c r="C48" s="8" t="n">
        <v>9.83</v>
      </c>
      <c r="D48" s="8" t="n">
        <v>18.7</v>
      </c>
      <c r="E48" s="8" t="n">
        <v>17</v>
      </c>
      <c r="F48" s="8" t="n">
        <v>18.7</v>
      </c>
      <c r="G48" s="9" t="n">
        <v>950</v>
      </c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48</v>
      </c>
      <c r="B49" s="7" t="s"/>
      <c r="C49" s="8" t="n">
        <v>8</v>
      </c>
      <c r="D49" s="8" t="n">
        <v>16.4</v>
      </c>
      <c r="E49" s="8" t="s"/>
      <c r="F49" s="8" t="s"/>
      <c r="G49" s="9" t="s"/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49</v>
      </c>
      <c r="B50" s="7" t="s"/>
      <c r="C50" s="8" t="n">
        <v>10.6</v>
      </c>
      <c r="D50" s="8" t="n">
        <v>19.39</v>
      </c>
      <c r="E50" s="8" t="n">
        <v>18.17</v>
      </c>
      <c r="F50" s="8" t="n">
        <v>19.39</v>
      </c>
      <c r="G50" s="9" t="n">
        <v>922</v>
      </c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50</v>
      </c>
      <c r="B51" s="7" t="s"/>
      <c r="C51" s="8" t="n">
        <v>8</v>
      </c>
      <c r="D51" s="8" t="n">
        <v>16.94</v>
      </c>
      <c r="E51" s="8" t="s"/>
      <c r="F51" s="8" t="s"/>
      <c r="G51" s="9" t="s"/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51</v>
      </c>
      <c r="B52" s="7" t="s"/>
      <c r="C52" s="8" t="n">
        <v>10.8</v>
      </c>
      <c r="D52" s="8" t="n">
        <v>19.83</v>
      </c>
      <c r="E52" s="8" t="n">
        <v>17.4</v>
      </c>
      <c r="F52" s="8" t="n">
        <v>19.83</v>
      </c>
      <c r="G52" s="9" t="n">
        <v>1036</v>
      </c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52</v>
      </c>
      <c r="B53" s="7" t="s"/>
      <c r="C53" s="8" t="n">
        <v>9.5</v>
      </c>
      <c r="D53" s="8" t="n">
        <v>18.42</v>
      </c>
      <c r="E53" s="8" t="n">
        <v>16.88</v>
      </c>
      <c r="F53" s="8" t="n">
        <v>18.42</v>
      </c>
      <c r="G53" s="9" t="n">
        <v>1053</v>
      </c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53</v>
      </c>
      <c r="B54" s="8" t="n"/>
      <c r="C54" s="8" t="n"/>
      <c r="D54" s="8" t="n"/>
      <c r="E54" s="8" t="n"/>
      <c r="F54" s="8" t="n"/>
      <c r="G54" s="9" t="n"/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54</v>
      </c>
      <c r="B55" s="8" t="n"/>
      <c r="C55" s="8" t="n"/>
      <c r="D55" s="8" t="n"/>
      <c r="E55" s="8" t="n"/>
      <c r="F55" s="8" t="n"/>
      <c r="G55" s="9" t="n"/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55</v>
      </c>
      <c r="B56" s="7" t="s"/>
      <c r="C56" s="8" t="n">
        <v>9.52</v>
      </c>
      <c r="D56" s="8" t="n">
        <v>18.52</v>
      </c>
      <c r="E56" s="8" t="s"/>
      <c r="F56" s="8" t="s"/>
      <c r="G56" s="9" t="s"/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56</v>
      </c>
      <c r="B57" s="7" t="s"/>
      <c r="C57" s="8" t="n">
        <v>9.75</v>
      </c>
      <c r="D57" s="8" t="n">
        <v>18.66</v>
      </c>
      <c r="E57" s="8" t="n">
        <v>10.5</v>
      </c>
      <c r="F57" s="8" t="n">
        <v>11.75</v>
      </c>
      <c r="G57" s="9" t="n">
        <v>1053</v>
      </c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57</v>
      </c>
      <c r="B58" s="7" t="s"/>
      <c r="C58" s="8" t="n">
        <v>10.89</v>
      </c>
      <c r="D58" s="8" t="n">
        <v>19.89</v>
      </c>
      <c r="E58" s="8" t="n">
        <v>17.5</v>
      </c>
      <c r="F58" s="8" t="n">
        <v>19.89</v>
      </c>
      <c r="G58" s="9" t="n">
        <v>922</v>
      </c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58</v>
      </c>
      <c r="B59" s="7" t="s"/>
      <c r="C59" s="8" t="n">
        <v>9.890000000000001</v>
      </c>
      <c r="D59" s="8" t="n">
        <v>18.83</v>
      </c>
      <c r="E59" s="8" t="n">
        <v>17.07</v>
      </c>
      <c r="F59" s="8" t="n">
        <v>18.83</v>
      </c>
      <c r="G59" s="9" t="n">
        <v>1059</v>
      </c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59</v>
      </c>
      <c r="B60" s="8" t="n"/>
      <c r="C60" s="8" t="n"/>
      <c r="D60" s="8" t="n"/>
      <c r="E60" s="8" t="n"/>
      <c r="F60" s="8" t="n"/>
      <c r="G60" s="9" t="n"/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60</v>
      </c>
      <c r="B61" s="7" t="s"/>
      <c r="C61" s="8" t="n">
        <v>8.449999999999999</v>
      </c>
      <c r="D61" s="8" t="n">
        <v>17.4</v>
      </c>
      <c r="E61" s="8" t="s"/>
      <c r="F61" s="8" t="s"/>
      <c r="G61" s="9" t="s"/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61</v>
      </c>
      <c r="B62" s="8" t="n"/>
      <c r="C62" s="8" t="n"/>
      <c r="D62" s="8" t="n"/>
      <c r="E62" s="8" t="n"/>
      <c r="F62" s="8" t="n"/>
      <c r="G62" s="9" t="n"/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62</v>
      </c>
      <c r="B63" s="7" t="s"/>
      <c r="C63" s="8" t="n">
        <v>9.19</v>
      </c>
      <c r="D63" s="8" t="n">
        <v>17.93</v>
      </c>
      <c r="E63" s="8" t="n">
        <v>8.31</v>
      </c>
      <c r="F63" s="8" t="n">
        <v>9.619999999999999</v>
      </c>
      <c r="G63" s="9" t="n">
        <v>1008</v>
      </c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63</v>
      </c>
      <c r="B64" s="7" t="s"/>
      <c r="C64" s="8" t="n">
        <v>8</v>
      </c>
      <c r="D64" s="8" t="n">
        <v>0</v>
      </c>
      <c r="E64" s="8" t="s"/>
      <c r="F64" s="8" t="s"/>
      <c r="G64" s="9" t="s"/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64</v>
      </c>
      <c r="B65" s="7" t="s"/>
      <c r="C65" s="8" t="n">
        <v>8</v>
      </c>
      <c r="D65" s="8" t="n">
        <v>16.46</v>
      </c>
      <c r="E65" s="8" t="s"/>
      <c r="F65" s="8" t="s"/>
      <c r="G65" s="9" t="s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65</v>
      </c>
      <c r="B66" s="7" t="s"/>
      <c r="C66" s="8" t="n">
        <v>8</v>
      </c>
      <c r="D66" s="8" t="n">
        <v>16.95</v>
      </c>
      <c r="E66" s="8" t="s"/>
      <c r="F66" s="8" t="s"/>
      <c r="G66" s="9" t="s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66</v>
      </c>
      <c r="B67" s="7" t="s">
        <v>112</v>
      </c>
      <c r="C67" s="8" t="n">
        <v>5.6</v>
      </c>
      <c r="D67" s="8" t="n">
        <v>14.24</v>
      </c>
      <c r="E67" s="8" t="s"/>
      <c r="F67" s="8" t="s"/>
      <c r="G67" s="9" t="s"/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67</v>
      </c>
      <c r="B68" s="7" t="s"/>
      <c r="C68" s="8" t="n">
        <v>10.97</v>
      </c>
      <c r="D68" s="8" t="n">
        <v>19.39</v>
      </c>
      <c r="E68" s="8" t="n">
        <v>14</v>
      </c>
      <c r="F68" s="8" t="n">
        <v>15.5</v>
      </c>
      <c r="G68" s="9" t="n">
        <v>1018</v>
      </c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68</v>
      </c>
      <c r="B69" s="7" t="s"/>
      <c r="C69" s="8" t="n">
        <v>10.06</v>
      </c>
      <c r="D69" s="8" t="n">
        <v>18.9</v>
      </c>
      <c r="E69" s="8" t="n">
        <v>17</v>
      </c>
      <c r="F69" s="8" t="n">
        <v>18.9</v>
      </c>
      <c r="G69" s="9" t="n">
        <v>1059</v>
      </c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69</v>
      </c>
      <c r="B70" s="7" t="s"/>
      <c r="C70" s="8" t="n">
        <v>9.640000000000001</v>
      </c>
      <c r="D70" s="8" t="n">
        <v>18.62</v>
      </c>
      <c r="E70" s="8" t="n">
        <v>10.3</v>
      </c>
      <c r="F70" s="8" t="n">
        <v>12</v>
      </c>
      <c r="G70" s="9" t="n">
        <v>1036</v>
      </c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70</v>
      </c>
      <c r="B71" s="7" t="s"/>
      <c r="C71" s="8" t="n">
        <v>9.5</v>
      </c>
      <c r="D71" s="8" t="n">
        <v>18.42</v>
      </c>
      <c r="E71" s="8" t="n">
        <v>10.37</v>
      </c>
      <c r="F71" s="8" t="n">
        <v>12.12</v>
      </c>
      <c r="G71" s="9" t="n">
        <v>1059</v>
      </c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71</v>
      </c>
      <c r="B72" s="7" t="s"/>
      <c r="C72" s="8" t="n">
        <v>10.12</v>
      </c>
      <c r="D72" s="8" t="n">
        <v>19.02</v>
      </c>
      <c r="E72" s="8" t="s"/>
      <c r="F72" s="8" t="s"/>
      <c r="G72" s="9" t="s"/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4" spans="1:11">
      <c r="J74" s="5" t="s">
        <v>72</v>
      </c>
      <c r="K74" s="10">
        <f>SUM(tuesday!K40:tuesday!K72)</f>
        <v/>
      </c>
    </row>
    <row r="76" spans="1:11">
      <c r="J76" s="5" t="s">
        <v>73</v>
      </c>
      <c r="K76" s="10">
        <f>SUM(tuesday!K74 + tuesday!K36)</f>
        <v/>
      </c>
    </row>
    <row r="78" spans="1:11">
      <c r="A78" s="4" t="s">
        <v>74</v>
      </c>
    </row>
    <row r="79" spans="1:11">
      <c r="E79" s="5" t="s">
        <v>75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76</v>
      </c>
      <c r="F80" s="5" t="s">
        <v>77</v>
      </c>
    </row>
    <row r="81" spans="1:11">
      <c r="A81" s="6" t="s">
        <v>78</v>
      </c>
      <c r="B81" s="7" t="s">
        <v>84</v>
      </c>
      <c r="C81" s="8" t="s"/>
      <c r="D81" s="8" t="n">
        <v>0</v>
      </c>
      <c r="E81" s="10">
        <f>IF(OR(tuesday!B81 = "light",tuesday!B81 = "excused", tuesday!B81 = "sch chg", tuesday!B81 = "annual", tuesday!B81 = "sick", tuesday!C81 &gt;= 10 - reference!C5), 0, IF(tuesday!B81 = "no call", 10, IF(tuesday!C81 = 0, 0, MAX(10 - tuesday!C81, 0))))</f>
        <v/>
      </c>
      <c r="F81" s="10">
        <f>IF(OR(tuesday!B81 = "light",tuesday!B81 = "excused", tuesday!B81 = "sch chg", tuesday!B81 = "annual", tuesday!B81 = "sick", tuesday!C81 &gt;= 12 - reference!C5), 0, IF(tuesday!B81 = "no call", 12, IF(tuesday!C81 = 0, 0, MAX(12 - tuesday!C81, 0))))</f>
        <v/>
      </c>
    </row>
    <row r="82" spans="1:11">
      <c r="A82" s="6" t="s">
        <v>79</v>
      </c>
      <c r="B82" s="7" t="s"/>
      <c r="C82" s="8" t="n">
        <v>11.31</v>
      </c>
      <c r="D82" s="8" t="n">
        <v>19.74</v>
      </c>
      <c r="E82" s="10">
        <f>IF(OR(tuesday!B82 = "light",tuesday!B82 = "excused", tuesday!B82 = "sch chg", tuesday!B82 = "annual", tuesday!B82 = "sick", tuesday!C82 &gt;= 10 - reference!C5), 0, IF(tuesday!B82 = "no call", 10, IF(tuesday!C82 = 0, 0, MAX(10 - tuesday!C82, 0))))</f>
        <v/>
      </c>
      <c r="F82" s="10">
        <f>IF(OR(tuesday!B82 = "light",tuesday!B82 = "excused", tuesday!B82 = "sch chg", tuesday!B82 = "annual", tuesday!B82 = "sick", tuesday!C82 &gt;= 12 - reference!C5), 0, IF(tuesday!B82 = "no call", 12, IF(tuesday!C82 = 0, 0, MAX(12 - tuesday!C82, 0))))</f>
        <v/>
      </c>
    </row>
    <row r="83" spans="1:11">
      <c r="A83" s="6" t="s">
        <v>80</v>
      </c>
      <c r="B83" s="7" t="s">
        <v>84</v>
      </c>
      <c r="C83" s="8" t="s"/>
      <c r="D83" s="8" t="n">
        <v>0</v>
      </c>
      <c r="E83" s="10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10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 spans="1:11">
      <c r="A84" s="6" t="s">
        <v>81</v>
      </c>
      <c r="B84" s="7" t="s"/>
      <c r="C84" s="8" t="n">
        <v>11</v>
      </c>
      <c r="D84" s="8" t="n">
        <v>19.41</v>
      </c>
      <c r="E84" s="10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10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 spans="1:11">
      <c r="A85" s="6" t="s">
        <v>82</v>
      </c>
      <c r="B85" s="7" t="s"/>
      <c r="C85" s="8" t="n">
        <v>12.16</v>
      </c>
      <c r="D85" s="8" t="n">
        <v>20.66</v>
      </c>
      <c r="E85" s="10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10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>
        <v>83</v>
      </c>
      <c r="B86" s="7" t="s"/>
      <c r="C86" s="8" t="n">
        <v>1.16</v>
      </c>
      <c r="D86" s="8" t="n">
        <v>8.02</v>
      </c>
      <c r="E86" s="10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10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>
        <v>85</v>
      </c>
      <c r="B87" s="7" t="s"/>
      <c r="C87" s="8" t="n">
        <v>12</v>
      </c>
      <c r="D87" s="8" t="n">
        <v>19.93</v>
      </c>
      <c r="E87" s="10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>
        <v>86</v>
      </c>
      <c r="B88" s="7" t="s"/>
      <c r="C88" s="8" t="n">
        <v>8.52</v>
      </c>
      <c r="D88" s="8" t="n">
        <v>16.98</v>
      </c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87</v>
      </c>
      <c r="B89" s="7" t="s"/>
      <c r="C89" s="8" t="n">
        <v>11.5</v>
      </c>
      <c r="D89" s="8" t="n">
        <v>19.95</v>
      </c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88</v>
      </c>
      <c r="B90" s="7" t="s"/>
      <c r="C90" s="8" t="n">
        <v>11.46</v>
      </c>
      <c r="D90" s="8" t="n">
        <v>19.96</v>
      </c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>
        <v>89</v>
      </c>
      <c r="B91" s="7" t="s">
        <v>84</v>
      </c>
      <c r="C91" s="8" t="s"/>
      <c r="D91" s="8" t="n">
        <v>0</v>
      </c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90</v>
      </c>
      <c r="B92" s="7" t="s"/>
      <c r="C92" s="8" t="n">
        <v>11.29</v>
      </c>
      <c r="D92" s="8" t="n">
        <v>19.38</v>
      </c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91</v>
      </c>
      <c r="B93" s="7" t="s"/>
      <c r="C93" s="8" t="n">
        <v>11.5</v>
      </c>
      <c r="D93" s="8" t="n">
        <v>19.73</v>
      </c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92</v>
      </c>
      <c r="B94" s="7" t="s"/>
      <c r="C94" s="8" t="n">
        <v>11.51</v>
      </c>
      <c r="D94" s="8" t="n">
        <v>19.44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93</v>
      </c>
      <c r="B95" s="7" t="s"/>
      <c r="C95" s="8" t="n">
        <v>11.89</v>
      </c>
      <c r="D95" s="8" t="n">
        <v>20.39</v>
      </c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94</v>
      </c>
      <c r="B96" s="7" t="s"/>
      <c r="C96" s="8" t="n">
        <v>9.02</v>
      </c>
      <c r="D96" s="8" t="n">
        <v>17.46</v>
      </c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95</v>
      </c>
      <c r="B97" s="7" t="s"/>
      <c r="C97" s="8" t="n">
        <v>11.74</v>
      </c>
      <c r="D97" s="8" t="n">
        <v>20</v>
      </c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96</v>
      </c>
      <c r="B98" s="7" t="s"/>
      <c r="C98" s="8" t="n">
        <v>11.89</v>
      </c>
      <c r="D98" s="8" t="n">
        <v>20.33</v>
      </c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8" t="n"/>
      <c r="C99" s="8" t="n"/>
      <c r="D99" s="8" t="n"/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7" spans="1:11">
      <c r="D107" s="5" t="s">
        <v>97</v>
      </c>
      <c r="E107" s="10">
        <f>SUM(tuesday!E81:tuesday!E105)</f>
        <v/>
      </c>
      <c r="F107" s="10">
        <f>SUM(tuesday!F81:tuesday!F105)</f>
        <v/>
      </c>
    </row>
    <row r="109" spans="1:11">
      <c r="A109" s="4" t="s">
        <v>98</v>
      </c>
    </row>
    <row r="110" spans="1:11">
      <c r="E110" s="5" t="s">
        <v>75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76</v>
      </c>
      <c r="F111" s="5" t="s">
        <v>99</v>
      </c>
    </row>
    <row r="112" spans="1:11">
      <c r="A112" s="6" t="s">
        <v>100</v>
      </c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11.5 - reference!C5), 0, IF(tuesday!B112 = "no call", 11.5, IF(tuesday!C112 = 0, 0, MAX(11.5 - tuesday!C112, 0))))</f>
        <v/>
      </c>
    </row>
    <row r="113" spans="1:11">
      <c r="A113" s="6" t="s">
        <v>101</v>
      </c>
      <c r="B113" s="8" t="n"/>
      <c r="C113" s="8" t="n"/>
      <c r="D113" s="8" t="n"/>
      <c r="E113" s="10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11.5 - reference!C5), 0, IF(tuesday!B113 = "no call", 11.5, IF(tuesday!C113 = 0, 0, MAX(11.5 - tuesday!C113, 0))))</f>
        <v/>
      </c>
    </row>
    <row r="114" spans="1:11">
      <c r="A114" s="6" t="s">
        <v>102</v>
      </c>
      <c r="B114" s="7" t="s"/>
      <c r="C114" s="8" t="n">
        <v>11.17</v>
      </c>
      <c r="D114" s="8" t="n">
        <v>20.97</v>
      </c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11.5 - reference!C5), 0, IF(tuesday!B114 = "no call", 11.5, IF(tuesday!C114 = 0, 0, MAX(11.5 - tuesday!C114, 0))))</f>
        <v/>
      </c>
    </row>
    <row r="115" spans="1:11">
      <c r="A115" s="6" t="s">
        <v>103</v>
      </c>
      <c r="B115" s="8" t="n"/>
      <c r="C115" s="8" t="n"/>
      <c r="D115" s="8" t="n"/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11.5 - reference!C5), 0, IF(tuesday!B115 = "no call", 11.5, IF(tuesday!C115 = 0, 0, MAX(11.5 - tuesday!C115, 0))))</f>
        <v/>
      </c>
    </row>
    <row r="116" spans="1:11">
      <c r="A116" s="6" t="s">
        <v>104</v>
      </c>
      <c r="B116" s="7" t="s"/>
      <c r="C116" s="8" t="n">
        <v>12.53</v>
      </c>
      <c r="D116" s="8" t="n">
        <v>20.93</v>
      </c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11.5 - reference!C5), 0, IF(tuesday!B116 = "no call", 11.5, IF(tuesday!C116 = 0, 0, MAX(11.5 - tuesday!C116, 0))))</f>
        <v/>
      </c>
    </row>
    <row r="117" spans="1:11">
      <c r="A117" s="6" t="s">
        <v>105</v>
      </c>
      <c r="B117" s="8" t="n"/>
      <c r="C117" s="8" t="n"/>
      <c r="D117" s="8" t="n"/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11.5 - reference!C5), 0, IF(tuesday!B117 = "no call", 11.5, IF(tuesday!C117 = 0, 0, MAX(11.5 - tuesday!C117, 0))))</f>
        <v/>
      </c>
    </row>
    <row r="118" spans="1:11">
      <c r="A118" s="6" t="s">
        <v>106</v>
      </c>
      <c r="B118" s="7" t="s"/>
      <c r="C118" s="8" t="n">
        <v>10.29</v>
      </c>
      <c r="D118" s="8" t="n">
        <v>0</v>
      </c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11.5 - reference!C5), 0, IF(tuesday!B118 = "no call", 11.5, IF(tuesday!C118 = 0, 0, MAX(11.5 - tuesday!C118, 0))))</f>
        <v/>
      </c>
    </row>
    <row r="119" spans="1:11">
      <c r="A119" s="6" t="s">
        <v>107</v>
      </c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 spans="1:11">
      <c r="A120" s="6" t="s"/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8" spans="1:11">
      <c r="D138" s="5" t="s">
        <v>108</v>
      </c>
      <c r="E138" s="10">
        <f>SUM(tuesday!E112:tuesday!E136)</f>
        <v/>
      </c>
      <c r="F138" s="10">
        <f>SUM(tuesday!F112:tuesday!F136)</f>
        <v/>
      </c>
    </row>
    <row r="140" spans="1:11">
      <c r="D140" s="5" t="s">
        <v>109</v>
      </c>
      <c r="E140" s="10">
        <f>SUM(tuesday!E107 + tuesday!E138)</f>
        <v/>
      </c>
      <c r="F140" s="10">
        <f>SUM(tuesday!F107 + tuesday!F138)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SUM(wednesday!F8 - wednesday!E8)</f>
        <v/>
      </c>
      <c r="I8" s="10">
        <f>IF(wednesday!B8 ="ns day", wednesday!C8,IF(wednesday!C8 &lt;= 8 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SUM(wednesday!F9 - wednesday!E9)</f>
        <v/>
      </c>
      <c r="I9" s="10">
        <f>IF(wednesday!B9 ="ns day", wednesday!C9,IF(wednesday!C9 &lt;= 8 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7" t="s"/>
      <c r="C10" s="8" t="n">
        <v>10.29</v>
      </c>
      <c r="D10" s="8" t="n">
        <v>19.46</v>
      </c>
      <c r="E10" s="8" t="n">
        <v>11.08</v>
      </c>
      <c r="F10" s="8" t="n">
        <v>12.92</v>
      </c>
      <c r="G10" s="9" t="n">
        <v>1036</v>
      </c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7" t="s"/>
      <c r="C11" s="8" t="n">
        <v>9.5</v>
      </c>
      <c r="D11" s="8" t="n">
        <v>0</v>
      </c>
      <c r="E11" s="8" t="n">
        <v>15.95</v>
      </c>
      <c r="F11" s="8" t="n">
        <v>17.5</v>
      </c>
      <c r="G11" s="9" t="n">
        <v>950</v>
      </c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7" t="s"/>
      <c r="C12" s="8" t="n">
        <v>8.970000000000001</v>
      </c>
      <c r="D12" s="8" t="n">
        <v>17.92</v>
      </c>
      <c r="E12" s="8" t="n">
        <v>17</v>
      </c>
      <c r="F12" s="8" t="n">
        <v>17.92</v>
      </c>
      <c r="G12" s="9" t="n">
        <v>950</v>
      </c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SUM(wednesday!F13 - wednesday!E13)</f>
        <v/>
      </c>
      <c r="I13" s="10">
        <f>IF(wednesday!B13 ="ns day", wednesday!C13,IF(wednesday!C13 &lt;= 8 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7" t="s"/>
      <c r="C14" s="8" t="n">
        <v>10.98</v>
      </c>
      <c r="D14" s="8" t="n">
        <v>19.92</v>
      </c>
      <c r="E14" s="8" t="n">
        <v>17.25</v>
      </c>
      <c r="F14" s="8" t="n">
        <v>19.92</v>
      </c>
      <c r="G14" s="9" t="n">
        <v>1036</v>
      </c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7" t="s"/>
      <c r="C15" s="8" t="n">
        <v>8.1</v>
      </c>
      <c r="D15" s="8" t="n">
        <v>17</v>
      </c>
      <c r="E15" s="8" t="n">
        <v>10.5</v>
      </c>
      <c r="F15" s="8" t="n">
        <v>14</v>
      </c>
      <c r="G15" s="9" t="n">
        <v>1023</v>
      </c>
      <c r="H15" s="8">
        <f>SUM(wednesday!F15 - wednesday!E15)</f>
        <v/>
      </c>
      <c r="I15" s="10">
        <f>IF(wednesday!B15 ="ns day", wednesday!C15,IF(wednesday!C15 &lt;= 8+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27</v>
      </c>
      <c r="B16" s="7" t="s"/>
      <c r="C16" s="8" t="n">
        <v>8</v>
      </c>
      <c r="D16" s="8" t="n">
        <v>16.65</v>
      </c>
      <c r="E16" s="8" t="s"/>
      <c r="F16" s="8" t="s"/>
      <c r="G16" s="9" t="s"/>
      <c r="H16" s="8">
        <f>SUM(wednesday!F16 - wednesday!E16)</f>
        <v/>
      </c>
      <c r="I16" s="10">
        <f>IF(wednesday!B16 ="ns day", wednesday!C16,IF(wednesday!C16 &lt;= 8+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SUM(wednesday!F17 - wednesday!E17)</f>
        <v/>
      </c>
      <c r="I17" s="10">
        <f>IF(wednesday!B17 ="ns day", wednesday!C17,IF(wednesday!C17 &lt;= 8 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SUM(wednesday!F18 - wednesday!E18)</f>
        <v/>
      </c>
      <c r="I18" s="10">
        <f>IF(wednesday!B18 ="ns day", wednesday!C18,IF(wednesday!C18 &lt;= 8 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SUM(wednesday!F19 - wednesday!E19)</f>
        <v/>
      </c>
      <c r="I19" s="10">
        <f>IF(wednesday!B19 ="ns day", wednesday!C19,IF(wednesday!C19 &lt;= 8 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31</v>
      </c>
      <c r="B20" s="7" t="s"/>
      <c r="C20" s="8" t="n">
        <v>8.52</v>
      </c>
      <c r="D20" s="8" t="n">
        <v>16.95</v>
      </c>
      <c r="E20" s="8" t="s"/>
      <c r="F20" s="8" t="s"/>
      <c r="G20" s="9" t="s"/>
      <c r="H20" s="8">
        <f>SUM(wednesday!F20 - wednesday!E20)</f>
        <v/>
      </c>
      <c r="I20" s="10">
        <f>IF(wednesday!B20 ="ns day", wednesday!C20,IF(wednesday!C20 &lt;= 8+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32</v>
      </c>
      <c r="B21" s="7" t="s"/>
      <c r="C21" s="8" t="n">
        <v>10.27</v>
      </c>
      <c r="D21" s="8" t="n">
        <v>18.77</v>
      </c>
      <c r="E21" s="7" t="s">
        <v>33</v>
      </c>
      <c r="F21" s="7" t="s">
        <v>33</v>
      </c>
      <c r="G21" s="7" t="s">
        <v>33</v>
      </c>
      <c r="H21" s="8">
        <f>SUM(wednesday!H23:wednesday!H22)</f>
        <v/>
      </c>
      <c r="I21" s="10">
        <f>IF(wednesday!B21 ="ns day", wednesday!C21,IF(wednesday!C21 &lt;= 8 + reference!C3, 0, MAX(wednesday!C21 - 8, 0)))</f>
        <v/>
      </c>
      <c r="J21" s="10">
        <f>wednesday!H21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E22" s="8" t="n">
        <v>8.07</v>
      </c>
      <c r="F22" s="8" t="n">
        <v>8.07</v>
      </c>
      <c r="G22" s="9" t="n">
        <v>1044</v>
      </c>
      <c r="H22" s="8">
        <f>SUM(wednesday!F22 - wednesday!E22)</f>
        <v/>
      </c>
    </row>
    <row r="23" spans="1:11">
      <c r="E23" s="8" t="n">
        <v>8.640000000000001</v>
      </c>
      <c r="F23" s="8" t="n">
        <v>9.300000000000001</v>
      </c>
      <c r="G23" s="9" t="n">
        <v>1072</v>
      </c>
      <c r="H23" s="8">
        <f>SUM(wednesday!F23 - wednesday!E23)</f>
        <v/>
      </c>
    </row>
    <row r="24" spans="1:11">
      <c r="A24" s="6" t="s">
        <v>34</v>
      </c>
      <c r="B24" s="7" t="s"/>
      <c r="C24" s="8" t="n">
        <v>8.18</v>
      </c>
      <c r="D24" s="8" t="n">
        <v>16.6</v>
      </c>
      <c r="E24" s="8" t="n">
        <v>8.460000000000001</v>
      </c>
      <c r="F24" s="8" t="n">
        <v>16.64</v>
      </c>
      <c r="G24" s="9" t="n">
        <v>906</v>
      </c>
      <c r="H24" s="8">
        <f>SUM(wednesday!F24 - wednesday!E24)</f>
        <v/>
      </c>
      <c r="I24" s="10">
        <f>IF(wednesday!B24 ="ns day", wednesday!C24,IF(wednesday!C24 &lt;= 8+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35</v>
      </c>
      <c r="B25" s="8" t="n"/>
      <c r="C25" s="8" t="n"/>
      <c r="D25" s="8" t="n"/>
      <c r="E25" s="8" t="n"/>
      <c r="F25" s="8" t="n"/>
      <c r="G25" s="9" t="n"/>
      <c r="H25" s="8">
        <f>SUM(wednesday!F25 - wednesday!E25)</f>
        <v/>
      </c>
      <c r="I25" s="10">
        <f>IF(wednesday!B25 ="ns day", wednesday!C25,IF(wednesday!C25 &lt;= 8 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4" spans="1:11">
      <c r="H34" s="5" t="s">
        <v>36</v>
      </c>
      <c r="I34" s="10">
        <f>SUM(wednesday!I8:wednesday!I32)</f>
        <v/>
      </c>
    </row>
    <row r="36" spans="1:11">
      <c r="J36" s="5" t="s">
        <v>37</v>
      </c>
      <c r="K36" s="10">
        <f>SUM(wednesday!K8:wednesday!K32)</f>
        <v/>
      </c>
    </row>
    <row r="38" spans="1:11">
      <c r="A38" s="4" t="s">
        <v>38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39</v>
      </c>
      <c r="B40" s="7" t="s"/>
      <c r="C40" s="8" t="n">
        <v>9.630000000000001</v>
      </c>
      <c r="D40" s="8" t="n">
        <v>18.62</v>
      </c>
      <c r="E40" s="8" t="n">
        <v>10</v>
      </c>
      <c r="F40" s="8" t="n">
        <v>11.5</v>
      </c>
      <c r="G40" s="9" t="n">
        <v>1053</v>
      </c>
      <c r="H40" s="8">
        <f>SUM(wednesday!F40 - wednesday!E40)</f>
        <v/>
      </c>
      <c r="I40" s="10">
        <f>IF(wednesday!B40 ="ns day", wednesday!C40, MAX(wednesday!C40 - 8, 0))</f>
        <v/>
      </c>
      <c r="J40" s="10">
        <f>SUM(wednesday!F40 - wednesday!E40)</f>
        <v/>
      </c>
      <c r="K40" s="10">
        <f>IF(wednesday!B40="ns day",wednesday!C40, IF(wednesday!C40 &lt;= 8 + reference!C4, 0, MIN(MAX(wednesday!C40 - 8, 0),IF(wednesday!J40 &lt;= reference!C4,0, wednesday!J40))))</f>
        <v/>
      </c>
    </row>
    <row r="41" spans="1:11">
      <c r="A41" s="6" t="s">
        <v>40</v>
      </c>
      <c r="B41" s="7" t="s"/>
      <c r="C41" s="8" t="n">
        <v>8</v>
      </c>
      <c r="D41" s="8" t="n">
        <v>16.92</v>
      </c>
      <c r="E41" s="8" t="s"/>
      <c r="F41" s="8" t="s"/>
      <c r="G41" s="9" t="s"/>
      <c r="H41" s="8">
        <f>SUM(wednesday!F41 - wednesday!E41)</f>
        <v/>
      </c>
      <c r="I41" s="10">
        <f>IF(wednesday!B41 ="ns day", wednesday!C41, MAX(wednesday!C41 - 8, 0))</f>
        <v/>
      </c>
      <c r="J41" s="10">
        <f>SUM(wednesday!F41 - wednesday!E41)</f>
        <v/>
      </c>
      <c r="K41" s="10">
        <f>IF(wednesday!B41="ns day",wednesday!C41, IF(wednesday!C41 &lt;= 8 + reference!C4, 0, MIN(MAX(wednesday!C41 - 8, 0),IF(wednesday!J41 &lt;= reference!C4,0, wednesday!J41))))</f>
        <v/>
      </c>
    </row>
    <row r="42" spans="1:11">
      <c r="A42" s="6" t="s">
        <v>41</v>
      </c>
      <c r="B42" s="8" t="n"/>
      <c r="C42" s="8" t="n"/>
      <c r="D42" s="8" t="n"/>
      <c r="E42" s="8" t="n"/>
      <c r="F42" s="8" t="n"/>
      <c r="G42" s="9" t="n"/>
      <c r="H42" s="8">
        <f>SUM(wednesday!F42 - wednesday!E42)</f>
        <v/>
      </c>
      <c r="I42" s="10">
        <f>IF(wednesday!B42 ="ns day", wednesday!C42, MAX(wednesday!C42 - 8, 0))</f>
        <v/>
      </c>
      <c r="J42" s="10">
        <f>SUM(wednesday!F42 - wednesday!E42)</f>
        <v/>
      </c>
      <c r="K42" s="10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s">
        <v>42</v>
      </c>
      <c r="B43" s="7" t="s"/>
      <c r="C43" s="8" t="n">
        <v>8</v>
      </c>
      <c r="D43" s="8" t="n">
        <v>16.81</v>
      </c>
      <c r="E43" s="8" t="s"/>
      <c r="F43" s="8" t="s"/>
      <c r="G43" s="9" t="s"/>
      <c r="H43" s="8">
        <f>SUM(wednesday!F43 - wednesday!E43)</f>
        <v/>
      </c>
      <c r="I43" s="10">
        <f>IF(wednesday!B43 ="ns day", wednesday!C43, MAX(wednesday!C43 - 8, 0))</f>
        <v/>
      </c>
      <c r="J43" s="10">
        <f>SUM(wednesday!F43 - wednesday!E43)</f>
        <v/>
      </c>
      <c r="K43" s="10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43</v>
      </c>
      <c r="B44" s="8" t="n"/>
      <c r="C44" s="8" t="n"/>
      <c r="D44" s="8" t="n"/>
      <c r="E44" s="8" t="n"/>
      <c r="F44" s="8" t="n"/>
      <c r="G44" s="9" t="n"/>
      <c r="H44" s="8">
        <f>SUM(wednesday!F44 - wednesday!E44)</f>
        <v/>
      </c>
      <c r="I44" s="10">
        <f>IF(wednesday!B44 ="ns day", wednesday!C44, MAX(wednesday!C44 - 8, 0))</f>
        <v/>
      </c>
      <c r="J44" s="10">
        <f>SUM(wednesday!F44 - wednesday!E44)</f>
        <v/>
      </c>
      <c r="K44" s="10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44</v>
      </c>
      <c r="B45" s="7" t="s"/>
      <c r="C45" s="8" t="n">
        <v>8.26</v>
      </c>
      <c r="D45" s="8" t="n">
        <v>17.3</v>
      </c>
      <c r="E45" s="8" t="s"/>
      <c r="F45" s="8" t="s"/>
      <c r="G45" s="9" t="s"/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45</v>
      </c>
      <c r="B46" s="7" t="s"/>
      <c r="C46" s="8" t="n">
        <v>8.73</v>
      </c>
      <c r="D46" s="8" t="n">
        <v>17.68</v>
      </c>
      <c r="E46" s="8" t="s"/>
      <c r="F46" s="8" t="s"/>
      <c r="G46" s="9" t="s"/>
      <c r="H46" s="8">
        <f>SUM(wednesday!F46 - wednesday!E46)</f>
        <v/>
      </c>
      <c r="I46" s="10">
        <f>IF(wednesday!B46 ="ns day", wednesday!C46, MAX(wednesday!C46 - 8, 0))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46</v>
      </c>
      <c r="B47" s="7" t="s"/>
      <c r="C47" s="8" t="n">
        <v>8</v>
      </c>
      <c r="D47" s="8" t="n">
        <v>17.01</v>
      </c>
      <c r="E47" s="8" t="s"/>
      <c r="F47" s="8" t="s"/>
      <c r="G47" s="9" t="s"/>
      <c r="H47" s="8">
        <f>SUM(wednesday!F47 - wednesday!E47)</f>
        <v/>
      </c>
      <c r="I47" s="10">
        <f>IF(wednesday!B47 ="ns day", wednesday!C47, MAX(wednesday!C47 - 8, 0))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47</v>
      </c>
      <c r="B48" s="7" t="s"/>
      <c r="C48" s="8" t="n">
        <v>10</v>
      </c>
      <c r="D48" s="8" t="n">
        <v>18.49</v>
      </c>
      <c r="E48" s="8" t="n">
        <v>16.5</v>
      </c>
      <c r="F48" s="8" t="n">
        <v>18.49</v>
      </c>
      <c r="G48" s="9" t="n">
        <v>1036</v>
      </c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48</v>
      </c>
      <c r="B49" s="7" t="s"/>
      <c r="C49" s="8" t="n">
        <v>8</v>
      </c>
      <c r="D49" s="8" t="n">
        <v>16.52</v>
      </c>
      <c r="E49" s="8" t="s"/>
      <c r="F49" s="8" t="s"/>
      <c r="G49" s="9" t="s"/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49</v>
      </c>
      <c r="B50" s="7" t="s"/>
      <c r="C50" s="8" t="n">
        <v>9.800000000000001</v>
      </c>
      <c r="D50" s="8" t="n">
        <v>18.56</v>
      </c>
      <c r="E50" s="8" t="s"/>
      <c r="F50" s="8" t="s"/>
      <c r="G50" s="9" t="s"/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50</v>
      </c>
      <c r="B51" s="7" t="s"/>
      <c r="C51" s="8" t="n">
        <v>8.35</v>
      </c>
      <c r="D51" s="8" t="n">
        <v>17.25</v>
      </c>
      <c r="E51" s="8" t="s"/>
      <c r="F51" s="8" t="s"/>
      <c r="G51" s="9" t="s"/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51</v>
      </c>
      <c r="B52" s="7" t="s"/>
      <c r="C52" s="8" t="n">
        <v>8</v>
      </c>
      <c r="D52" s="8" t="n">
        <v>16.95</v>
      </c>
      <c r="E52" s="8" t="s"/>
      <c r="F52" s="8" t="s"/>
      <c r="G52" s="9" t="s"/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52</v>
      </c>
      <c r="B53" s="7" t="s"/>
      <c r="C53" s="8" t="n">
        <v>8</v>
      </c>
      <c r="D53" s="8" t="n">
        <v>16.46</v>
      </c>
      <c r="E53" s="8" t="s"/>
      <c r="F53" s="8" t="s"/>
      <c r="G53" s="9" t="s"/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53</v>
      </c>
      <c r="B54" s="7" t="s"/>
      <c r="C54" s="8" t="n">
        <v>8</v>
      </c>
      <c r="D54" s="8" t="n">
        <v>17</v>
      </c>
      <c r="E54" s="8" t="n">
        <v>14</v>
      </c>
      <c r="F54" s="8" t="n">
        <v>17</v>
      </c>
      <c r="G54" s="9" t="n">
        <v>1037</v>
      </c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54</v>
      </c>
      <c r="B55" s="7" t="s"/>
      <c r="C55" s="8" t="n">
        <v>8.69</v>
      </c>
      <c r="D55" s="8" t="n">
        <v>17.68</v>
      </c>
      <c r="E55" s="8" t="n">
        <v>16.33</v>
      </c>
      <c r="F55" s="8" t="n">
        <v>17.68</v>
      </c>
      <c r="G55" s="9" t="n">
        <v>1036</v>
      </c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55</v>
      </c>
      <c r="B56" s="8" t="n"/>
      <c r="C56" s="8" t="n"/>
      <c r="D56" s="8" t="n"/>
      <c r="E56" s="8" t="n"/>
      <c r="F56" s="8" t="n"/>
      <c r="G56" s="9" t="n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56</v>
      </c>
      <c r="B57" s="7" t="s"/>
      <c r="C57" s="8" t="n">
        <v>8</v>
      </c>
      <c r="D57" s="8" t="n">
        <v>16.95</v>
      </c>
      <c r="E57" s="8" t="s"/>
      <c r="F57" s="8" t="s"/>
      <c r="G57" s="9" t="s"/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57</v>
      </c>
      <c r="B58" s="8" t="n"/>
      <c r="C58" s="8" t="n"/>
      <c r="D58" s="8" t="n"/>
      <c r="E58" s="8" t="n"/>
      <c r="F58" s="8" t="n"/>
      <c r="G58" s="9" t="n"/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58</v>
      </c>
      <c r="B59" s="7" t="s"/>
      <c r="C59" s="8" t="n">
        <v>8</v>
      </c>
      <c r="D59" s="8" t="n">
        <v>16.95</v>
      </c>
      <c r="E59" s="8" t="s"/>
      <c r="F59" s="8" t="s"/>
      <c r="G59" s="9" t="s"/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59</v>
      </c>
      <c r="B60" s="8" t="n"/>
      <c r="C60" s="8" t="n"/>
      <c r="D60" s="8" t="n"/>
      <c r="E60" s="8" t="n"/>
      <c r="F60" s="8" t="n"/>
      <c r="G60" s="9" t="n"/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60</v>
      </c>
      <c r="B61" s="8" t="n"/>
      <c r="C61" s="8" t="n"/>
      <c r="D61" s="8" t="n"/>
      <c r="E61" s="8" t="n"/>
      <c r="F61" s="8" t="n"/>
      <c r="G61" s="9" t="n"/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61</v>
      </c>
      <c r="B62" s="7" t="s"/>
      <c r="C62" s="8" t="n">
        <v>8</v>
      </c>
      <c r="D62" s="8" t="n">
        <v>16.49</v>
      </c>
      <c r="E62" s="8" t="s"/>
      <c r="F62" s="8" t="s"/>
      <c r="G62" s="9" t="s"/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62</v>
      </c>
      <c r="B63" s="7" t="s"/>
      <c r="C63" s="8" t="n">
        <v>8</v>
      </c>
      <c r="D63" s="8" t="n">
        <v>16.93</v>
      </c>
      <c r="E63" s="8" t="s"/>
      <c r="F63" s="8" t="s"/>
      <c r="G63" s="9" t="s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63</v>
      </c>
      <c r="B64" s="7" t="s"/>
      <c r="C64" s="8" t="n">
        <v>8</v>
      </c>
      <c r="D64" s="8" t="n">
        <v>16.99</v>
      </c>
      <c r="E64" s="8" t="s"/>
      <c r="F64" s="8" t="s"/>
      <c r="G64" s="9" t="s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64</v>
      </c>
      <c r="B65" s="7" t="s"/>
      <c r="C65" s="8" t="n">
        <v>7.85</v>
      </c>
      <c r="D65" s="8" t="n">
        <v>16.46</v>
      </c>
      <c r="E65" s="8" t="s"/>
      <c r="F65" s="8" t="s"/>
      <c r="G65" s="9" t="s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65</v>
      </c>
      <c r="B66" s="7" t="s"/>
      <c r="C66" s="8" t="n">
        <v>8</v>
      </c>
      <c r="D66" s="8" t="n">
        <v>16.93</v>
      </c>
      <c r="E66" s="8" t="s"/>
      <c r="F66" s="8" t="s"/>
      <c r="G66" s="9" t="s"/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66</v>
      </c>
      <c r="B67" s="7" t="s"/>
      <c r="C67" s="8" t="n">
        <v>10.52</v>
      </c>
      <c r="D67" s="8" t="n">
        <v>19.77</v>
      </c>
      <c r="E67" s="8" t="n">
        <v>17.86</v>
      </c>
      <c r="F67" s="8" t="n">
        <v>19.77</v>
      </c>
      <c r="G67" s="9" t="n">
        <v>1036</v>
      </c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67</v>
      </c>
      <c r="B68" s="7" t="s"/>
      <c r="C68" s="8" t="n">
        <v>8.470000000000001</v>
      </c>
      <c r="D68" s="8" t="n">
        <v>0</v>
      </c>
      <c r="E68" s="8" t="s"/>
      <c r="F68" s="8" t="s"/>
      <c r="G68" s="9" t="s"/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68</v>
      </c>
      <c r="B69" s="7" t="s"/>
      <c r="C69" s="8" t="n">
        <v>10</v>
      </c>
      <c r="D69" s="8" t="n">
        <v>17.48</v>
      </c>
      <c r="E69" s="8" t="n">
        <v>17</v>
      </c>
      <c r="F69" s="8" t="n">
        <v>17.48</v>
      </c>
      <c r="G69" s="9" t="n">
        <v>937</v>
      </c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69</v>
      </c>
      <c r="B70" s="7" t="s"/>
      <c r="C70" s="8" t="n">
        <v>6</v>
      </c>
      <c r="D70" s="8" t="n">
        <v>14.49</v>
      </c>
      <c r="E70" s="8" t="s"/>
      <c r="F70" s="8" t="s"/>
      <c r="G70" s="9" t="s"/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70</v>
      </c>
      <c r="B71" s="7" t="s"/>
      <c r="C71" s="8" t="n">
        <v>10.66</v>
      </c>
      <c r="D71" s="8" t="n">
        <v>19.62</v>
      </c>
      <c r="E71" s="8" t="n">
        <v>17.87</v>
      </c>
      <c r="F71" s="8" t="n">
        <v>19.45</v>
      </c>
      <c r="G71" s="9" t="n">
        <v>1036</v>
      </c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71</v>
      </c>
      <c r="B72" s="7" t="s"/>
      <c r="C72" s="8" t="n">
        <v>8</v>
      </c>
      <c r="D72" s="8" t="n">
        <v>16.96</v>
      </c>
      <c r="E72" s="8" t="s"/>
      <c r="F72" s="8" t="s"/>
      <c r="G72" s="9" t="s"/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4" spans="1:11">
      <c r="J74" s="5" t="s">
        <v>72</v>
      </c>
      <c r="K74" s="10">
        <f>SUM(wednesday!K40:wednesday!K72)</f>
        <v/>
      </c>
    </row>
    <row r="76" spans="1:11">
      <c r="J76" s="5" t="s">
        <v>73</v>
      </c>
      <c r="K76" s="10">
        <f>SUM(wednesday!K74 + wednesday!K36)</f>
        <v/>
      </c>
    </row>
    <row r="78" spans="1:11">
      <c r="A78" s="4" t="s">
        <v>74</v>
      </c>
    </row>
    <row r="79" spans="1:11">
      <c r="E79" s="5" t="s">
        <v>75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76</v>
      </c>
      <c r="F80" s="5" t="s">
        <v>77</v>
      </c>
    </row>
    <row r="81" spans="1:11">
      <c r="A81" s="6" t="s">
        <v>78</v>
      </c>
      <c r="B81" s="7" t="s"/>
      <c r="C81" s="8" t="n">
        <v>11.82</v>
      </c>
      <c r="D81" s="8" t="n">
        <v>20.31</v>
      </c>
      <c r="E81" s="10">
        <f>IF(OR(wednesday!B81 = "light",wednesday!B81 = "excused", wednesday!B81 = "sch chg", wednesday!B81 = "annual", wednesday!B81 = "sick", wednesday!C81 &gt;= 10 - reference!C5), 0, IF(wednesday!B81 = "no call", 10, IF(wednesday!C81 = 0, 0, MAX(10 - wednesday!C81, 0))))</f>
        <v/>
      </c>
      <c r="F81" s="10">
        <f>IF(OR(wednesday!B81 = "light",wednesday!B81 = "excused", wednesday!B81 = "sch chg", wednesday!B81 = "annual", wednesday!B81 = "sick", wednesday!C81 &gt;= 12 - reference!C5), 0, IF(wednesday!B81 = "no call", 12, IF(wednesday!C81 = 0, 0, MAX(12 - wednesday!C81, 0))))</f>
        <v/>
      </c>
    </row>
    <row r="82" spans="1:11">
      <c r="A82" s="6" t="s">
        <v>79</v>
      </c>
      <c r="B82" s="7" t="s"/>
      <c r="C82" s="8" t="n">
        <v>9.99</v>
      </c>
      <c r="D82" s="8" t="n">
        <v>18.47</v>
      </c>
      <c r="E82" s="10">
        <f>IF(OR(wednesday!B82 = "light",wednesday!B82 = "excused", wednesday!B82 = "sch chg", wednesday!B82 = "annual", wednesday!B82 = "sick", wednesday!C82 &gt;= 10 - reference!C5), 0, IF(wednesday!B82 = "no call", 10, IF(wednesday!C82 = 0, 0, MAX(10 - wednesday!C82, 0))))</f>
        <v/>
      </c>
      <c r="F82" s="10">
        <f>IF(OR(wednesday!B82 = "light",wednesday!B82 = "excused", wednesday!B82 = "sch chg", wednesday!B82 = "annual", wednesday!B82 = "sick", wednesday!C82 &gt;= 12 - reference!C5), 0, IF(wednesday!B82 = "no call", 12, IF(wednesday!C82 = 0, 0, MAX(12 - wednesday!C82, 0))))</f>
        <v/>
      </c>
    </row>
    <row r="83" spans="1:11">
      <c r="A83" s="6" t="s">
        <v>80</v>
      </c>
      <c r="B83" s="7" t="s"/>
      <c r="C83" s="8" t="n">
        <v>12.11</v>
      </c>
      <c r="D83" s="8" t="n">
        <v>20.11</v>
      </c>
      <c r="E83" s="10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10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 spans="1:11">
      <c r="A84" s="6" t="s">
        <v>81</v>
      </c>
      <c r="B84" s="7" t="s"/>
      <c r="C84" s="8" t="n">
        <v>10.5</v>
      </c>
      <c r="D84" s="8" t="n">
        <v>18.93</v>
      </c>
      <c r="E84" s="10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10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 spans="1:11">
      <c r="A85" s="6" t="s">
        <v>82</v>
      </c>
      <c r="B85" s="7" t="s"/>
      <c r="C85" s="8" t="n">
        <v>11.04</v>
      </c>
      <c r="D85" s="8" t="n">
        <v>19.59</v>
      </c>
      <c r="E85" s="10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10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>
        <v>83</v>
      </c>
      <c r="B86" s="7" t="s"/>
      <c r="C86" s="8" t="n">
        <v>11.21</v>
      </c>
      <c r="D86" s="8" t="n">
        <v>19.63</v>
      </c>
      <c r="E86" s="10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10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>
        <v>85</v>
      </c>
      <c r="B87" s="7" t="s"/>
      <c r="C87" s="8" t="n">
        <v>10.8</v>
      </c>
      <c r="D87" s="8" t="n">
        <v>18.63</v>
      </c>
      <c r="E87" s="10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10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>
        <v>86</v>
      </c>
      <c r="B88" s="7" t="s"/>
      <c r="C88" s="8" t="n">
        <v>10.66</v>
      </c>
      <c r="D88" s="8" t="n">
        <v>19.35</v>
      </c>
      <c r="E88" s="10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10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>
        <v>87</v>
      </c>
      <c r="B89" s="7" t="s">
        <v>84</v>
      </c>
      <c r="C89" s="8" t="s"/>
      <c r="D89" s="8" t="n">
        <v>0</v>
      </c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>
        <v>88</v>
      </c>
      <c r="B90" s="7" t="s"/>
      <c r="C90" s="8" t="n">
        <v>11.25</v>
      </c>
      <c r="D90" s="8" t="n">
        <v>19.73</v>
      </c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89</v>
      </c>
      <c r="B91" s="7" t="s"/>
      <c r="C91" s="8" t="n">
        <v>11.42</v>
      </c>
      <c r="D91" s="8" t="n">
        <v>19.91</v>
      </c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90</v>
      </c>
      <c r="B92" s="7" t="s"/>
      <c r="C92" s="8" t="n">
        <v>9.66</v>
      </c>
      <c r="D92" s="8" t="n">
        <v>18.14</v>
      </c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91</v>
      </c>
      <c r="B93" s="7" t="s"/>
      <c r="C93" s="8" t="n">
        <v>10.92</v>
      </c>
      <c r="D93" s="8" t="n">
        <v>19.42</v>
      </c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92</v>
      </c>
      <c r="B94" s="7" t="s"/>
      <c r="C94" s="8" t="n">
        <v>10.52</v>
      </c>
      <c r="D94" s="8" t="n">
        <v>18.43</v>
      </c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93</v>
      </c>
      <c r="B95" s="7" t="s"/>
      <c r="C95" s="8" t="n">
        <v>11.88</v>
      </c>
      <c r="D95" s="8" t="n">
        <v>20.31</v>
      </c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94</v>
      </c>
      <c r="B96" s="7" t="s"/>
      <c r="C96" s="8" t="n">
        <v>6.23</v>
      </c>
      <c r="D96" s="8" t="n">
        <v>14.73</v>
      </c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95</v>
      </c>
      <c r="B97" s="7" t="s"/>
      <c r="C97" s="8" t="n">
        <v>9.99</v>
      </c>
      <c r="D97" s="8" t="n">
        <v>18.36</v>
      </c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96</v>
      </c>
      <c r="B98" s="7" t="s"/>
      <c r="C98" s="8" t="n">
        <v>11.59</v>
      </c>
      <c r="D98" s="8" t="n">
        <v>19.95</v>
      </c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8" t="n"/>
      <c r="C99" s="8" t="n"/>
      <c r="D99" s="8" t="n"/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7" spans="1:11">
      <c r="D107" s="5" t="s">
        <v>97</v>
      </c>
      <c r="E107" s="10">
        <f>SUM(wednesday!E81:wednesday!E105)</f>
        <v/>
      </c>
      <c r="F107" s="10">
        <f>SUM(wednesday!F81:wednesday!F105)</f>
        <v/>
      </c>
    </row>
    <row r="109" spans="1:11">
      <c r="A109" s="4" t="s">
        <v>98</v>
      </c>
    </row>
    <row r="110" spans="1:11">
      <c r="E110" s="5" t="s">
        <v>75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76</v>
      </c>
      <c r="F111" s="5" t="s">
        <v>99</v>
      </c>
    </row>
    <row r="112" spans="1:11">
      <c r="A112" s="6" t="s">
        <v>100</v>
      </c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11.5 - reference!C5), 0, IF(wednesday!B112 = "no call", 11.5, IF(wednesday!C112 = 0, 0, MAX(11.5 - wednesday!C112, 0))))</f>
        <v/>
      </c>
    </row>
    <row r="113" spans="1:11">
      <c r="A113" s="6" t="s">
        <v>101</v>
      </c>
      <c r="B113" s="7" t="s"/>
      <c r="C113" s="8" t="n">
        <v>10.82</v>
      </c>
      <c r="D113" s="8" t="n">
        <v>19.45</v>
      </c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11.5 - reference!C5), 0, IF(wednesday!B113 = "no call", 11.5, IF(wednesday!C113 = 0, 0, MAX(11.5 - wednesday!C113, 0))))</f>
        <v/>
      </c>
    </row>
    <row r="114" spans="1:11">
      <c r="A114" s="6" t="s">
        <v>102</v>
      </c>
      <c r="B114" s="7" t="s"/>
      <c r="C114" s="8" t="n">
        <v>10.12</v>
      </c>
      <c r="D114" s="8" t="n">
        <v>0</v>
      </c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11.5 - reference!C5), 0, IF(wednesday!B114 = "no call", 11.5, IF(wednesday!C114 = 0, 0, MAX(11.5 - wednesday!C114, 0))))</f>
        <v/>
      </c>
    </row>
    <row r="115" spans="1:11">
      <c r="A115" s="6" t="s">
        <v>103</v>
      </c>
      <c r="B115" s="8" t="n"/>
      <c r="C115" s="8" t="n"/>
      <c r="D115" s="8" t="n"/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11.5 - reference!C5), 0, IF(wednesday!B115 = "no call", 11.5, IF(wednesday!C115 = 0, 0, MAX(11.5 - wednesday!C115, 0))))</f>
        <v/>
      </c>
    </row>
    <row r="116" spans="1:11">
      <c r="A116" s="6" t="s">
        <v>104</v>
      </c>
      <c r="B116" s="8" t="n"/>
      <c r="C116" s="8" t="n"/>
      <c r="D116" s="8" t="n"/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11.5 - reference!C5), 0, IF(wednesday!B116 = "no call", 11.5, IF(wednesday!C116 = 0, 0, MAX(11.5 - wednesday!C116, 0))))</f>
        <v/>
      </c>
    </row>
    <row r="117" spans="1:11">
      <c r="A117" s="6" t="s">
        <v>105</v>
      </c>
      <c r="B117" s="8" t="n"/>
      <c r="C117" s="8" t="n"/>
      <c r="D117" s="8" t="n"/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11.5 - reference!C5), 0, IF(wednesday!B117 = "no call", 11.5, IF(wednesday!C117 = 0, 0, MAX(11.5 - wednesday!C117, 0))))</f>
        <v/>
      </c>
    </row>
    <row r="118" spans="1:11">
      <c r="A118" s="6" t="s">
        <v>106</v>
      </c>
      <c r="B118" s="7" t="s"/>
      <c r="C118" s="8" t="n">
        <v>9.07</v>
      </c>
      <c r="D118" s="8" t="n">
        <v>0</v>
      </c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11.5 - reference!C5), 0, IF(wednesday!B118 = "no call", 11.5, IF(wednesday!C118 = 0, 0, MAX(11.5 - wednesday!C118, 0))))</f>
        <v/>
      </c>
    </row>
    <row r="119" spans="1:11">
      <c r="A119" s="6" t="s">
        <v>107</v>
      </c>
      <c r="B119" s="7" t="s"/>
      <c r="C119" s="8" t="n">
        <v>9.48</v>
      </c>
      <c r="D119" s="8" t="n">
        <v>0</v>
      </c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 spans="1:11">
      <c r="A120" s="6" t="s"/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8" spans="1:11">
      <c r="D138" s="5" t="s">
        <v>108</v>
      </c>
      <c r="E138" s="10">
        <f>SUM(wednesday!E112:wednesday!E136)</f>
        <v/>
      </c>
      <c r="F138" s="10">
        <f>SUM(wednesday!F112:wednesday!F136)</f>
        <v/>
      </c>
    </row>
    <row r="140" spans="1:11">
      <c r="D140" s="5" t="s">
        <v>109</v>
      </c>
      <c r="E140" s="10">
        <f>SUM(wednesday!E107 + wednesday!E138)</f>
        <v/>
      </c>
      <c r="F140" s="10">
        <f>SUM(wednesday!F107 + wednesday!F138)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10.14</v>
      </c>
      <c r="D8" s="8" t="n">
        <v>19.31</v>
      </c>
      <c r="E8" s="8" t="s"/>
      <c r="F8" s="8" t="s"/>
      <c r="G8" s="9" t="s"/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SUM(thursday!F9 - thursday!E9)</f>
        <v/>
      </c>
      <c r="I9" s="10">
        <f>IF(thursday!B9 ="ns day", thursday!C9,IF(thursday!C9 &lt;= 8 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SUM(thursday!F10 - thursday!E10)</f>
        <v/>
      </c>
      <c r="I10" s="10">
        <f>IF(thursday!B10 ="ns day", thursday!C10,IF(thursday!C10 &lt;= 8 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7" t="s"/>
      <c r="C11" s="8" t="n">
        <v>10</v>
      </c>
      <c r="D11" s="8" t="n">
        <v>17.96</v>
      </c>
      <c r="E11" s="8" t="s"/>
      <c r="F11" s="8" t="s"/>
      <c r="G11" s="9" t="s"/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7" t="s"/>
      <c r="C12" s="8" t="n">
        <v>8.84</v>
      </c>
      <c r="D12" s="8" t="n">
        <v>16.9</v>
      </c>
      <c r="E12" s="8" t="s"/>
      <c r="F12" s="8" t="s"/>
      <c r="G12" s="9" t="s"/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7" t="s"/>
      <c r="C13" s="8" t="n">
        <v>11.11</v>
      </c>
      <c r="D13" s="8" t="n">
        <v>19.99</v>
      </c>
      <c r="E13" s="8" t="n">
        <v>18.75</v>
      </c>
      <c r="F13" s="8" t="n">
        <v>19.99</v>
      </c>
      <c r="G13" s="9" t="n">
        <v>1035</v>
      </c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7" t="s"/>
      <c r="C14" s="8" t="n">
        <v>8</v>
      </c>
      <c r="D14" s="8" t="n">
        <v>16.96</v>
      </c>
      <c r="E14" s="8" t="s"/>
      <c r="F14" s="8" t="s"/>
      <c r="G14" s="9" t="s"/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7" t="s"/>
      <c r="C15" s="8" t="n">
        <v>8.720000000000001</v>
      </c>
      <c r="D15" s="8" t="n">
        <v>17.37</v>
      </c>
      <c r="E15" s="8" t="n">
        <v>13</v>
      </c>
      <c r="F15" s="8" t="n">
        <v>17.37</v>
      </c>
      <c r="G15" s="9" t="n">
        <v>1023</v>
      </c>
      <c r="H15" s="8">
        <f>SUM(thursday!F15 - thursday!E15)</f>
        <v/>
      </c>
      <c r="I15" s="10">
        <f>IF(thursday!B15 ="ns day", thursday!C15,IF(thursday!C15 &lt;= 8+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27</v>
      </c>
      <c r="B16" s="7" t="s"/>
      <c r="C16" s="8" t="n">
        <v>8.98</v>
      </c>
      <c r="D16" s="8" t="n">
        <v>17.92</v>
      </c>
      <c r="E16" s="8" t="n">
        <v>8.65</v>
      </c>
      <c r="F16" s="8" t="n">
        <v>9.789999999999999</v>
      </c>
      <c r="G16" s="9" t="n">
        <v>950</v>
      </c>
      <c r="H16" s="8">
        <f>SUM(thursday!F16 - thursday!E16)</f>
        <v/>
      </c>
      <c r="I16" s="10">
        <f>IF(thursday!B16 ="ns day", thursday!C16,IF(thursday!C16 &lt;= 8+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7" t="s"/>
      <c r="C17" s="8" t="n">
        <v>9.720000000000001</v>
      </c>
      <c r="D17" s="8" t="n">
        <v>17.74</v>
      </c>
      <c r="E17" s="8" t="s"/>
      <c r="F17" s="8" t="s"/>
      <c r="G17" s="9" t="s"/>
      <c r="H17" s="8">
        <f>SUM(thursday!F17 - thursday!E17)</f>
        <v/>
      </c>
      <c r="I17" s="10">
        <f>IF(thursday!B17 ="ns day", thursday!C17,IF(thursday!C17 &lt;= 8+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SUM(thursday!F18 - thursday!E18)</f>
        <v/>
      </c>
      <c r="I18" s="10">
        <f>IF(thursday!B18 ="ns day", thursday!C18,IF(thursday!C18 &lt;= 8 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30</v>
      </c>
      <c r="B19" s="7" t="s"/>
      <c r="C19" s="8" t="n">
        <v>10.64</v>
      </c>
      <c r="D19" s="8" t="n">
        <v>18.99</v>
      </c>
      <c r="E19" s="8" t="n">
        <v>8</v>
      </c>
      <c r="F19" s="8" t="n">
        <v>9.869999999999999</v>
      </c>
      <c r="G19" s="9" t="n">
        <v>1056</v>
      </c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31</v>
      </c>
      <c r="B20" s="7" t="s"/>
      <c r="C20" s="8" t="n">
        <v>9.470000000000001</v>
      </c>
      <c r="D20" s="8" t="n">
        <v>18.46</v>
      </c>
      <c r="E20" s="8" t="n">
        <v>17</v>
      </c>
      <c r="F20" s="8" t="n">
        <v>18.46</v>
      </c>
      <c r="G20" s="9" t="n">
        <v>1032</v>
      </c>
      <c r="H20" s="8">
        <f>SUM(thursday!F20 - thursday!E20)</f>
        <v/>
      </c>
      <c r="I20" s="10">
        <f>IF(thursday!B20 ="ns day", thursday!C20,IF(thursday!C20 &lt;= 8+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32</v>
      </c>
      <c r="B21" s="8" t="n"/>
      <c r="C21" s="8" t="n"/>
      <c r="D21" s="8" t="n"/>
      <c r="E21" s="8" t="n"/>
      <c r="F21" s="8" t="n"/>
      <c r="G21" s="9" t="n"/>
      <c r="H21" s="8">
        <f>SUM(thursday!F21 - thursday!E21)</f>
        <v/>
      </c>
      <c r="I21" s="10">
        <f>IF(thursday!B21 ="ns day", thursday!C21,IF(thursday!C21 &lt;= 8 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34</v>
      </c>
      <c r="B22" s="8" t="n"/>
      <c r="C22" s="8" t="n"/>
      <c r="D22" s="8" t="n"/>
      <c r="E22" s="8" t="n"/>
      <c r="F22" s="8" t="n"/>
      <c r="G22" s="9" t="n"/>
      <c r="H22" s="8">
        <f>SUM(thursday!F22 - thursday!E22)</f>
        <v/>
      </c>
      <c r="I22" s="10">
        <f>IF(thursday!B22 ="ns day", thursday!C22,IF(thursday!C22 &lt;= 8 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35</v>
      </c>
      <c r="B23" s="8" t="n"/>
      <c r="C23" s="8" t="n"/>
      <c r="D23" s="8" t="n"/>
      <c r="E23" s="8" t="n"/>
      <c r="F23" s="8" t="n"/>
      <c r="G23" s="9" t="n"/>
      <c r="H23" s="8">
        <f>SUM(thursday!F23 - thursday!E23)</f>
        <v/>
      </c>
      <c r="I23" s="10">
        <f>IF(thursday!B23 ="ns day", thursday!C23,IF(thursday!C23 &lt;= 8 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SUM(thursday!F24 - thursday!E24)</f>
        <v/>
      </c>
      <c r="I24" s="10">
        <f>IF(thursday!B24 ="ns day", thursday!C24,IF(thursday!C24 &lt;= 8 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SUM(thursday!F25 - thursday!E25)</f>
        <v/>
      </c>
      <c r="I25" s="10">
        <f>IF(thursday!B25 ="ns day", thursday!C25,IF(thursday!C25 &lt;= 8 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SUM(thursday!F26 - thursday!E26)</f>
        <v/>
      </c>
      <c r="I26" s="10">
        <f>IF(thursday!B26 ="ns day", thursday!C26,IF(thursday!C26 &lt;= 8 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4" spans="1:11">
      <c r="H34" s="5" t="s">
        <v>36</v>
      </c>
      <c r="I34" s="10">
        <f>SUM(thursday!I8:thursday!I32)</f>
        <v/>
      </c>
    </row>
    <row r="36" spans="1:11">
      <c r="J36" s="5" t="s">
        <v>37</v>
      </c>
      <c r="K36" s="10">
        <f>SUM(thursday!K8:thursday!K32)</f>
        <v/>
      </c>
    </row>
    <row r="38" spans="1:11">
      <c r="A38" s="4" t="s">
        <v>38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39</v>
      </c>
      <c r="B40" s="7" t="s"/>
      <c r="C40" s="8" t="n">
        <v>9.6</v>
      </c>
      <c r="D40" s="8" t="n">
        <v>18.01</v>
      </c>
      <c r="E40" s="7" t="s">
        <v>33</v>
      </c>
      <c r="F40" s="7" t="s">
        <v>33</v>
      </c>
      <c r="G40" s="7" t="s">
        <v>33</v>
      </c>
      <c r="H40" s="8">
        <f>SUM(thursday!H42:thursday!H41)</f>
        <v/>
      </c>
      <c r="I40" s="10">
        <f>IF(thursday!B40 ="ns day", thursday!C40, MAX(thursday!C40 - 8, 0))</f>
        <v/>
      </c>
      <c r="J40" s="10">
        <f>thursday!H40</f>
        <v/>
      </c>
      <c r="K40" s="10">
        <f>IF(thursday!B40="ns day",thursday!C40, IF(thursday!C40 &lt;= 8 + reference!C4, 0, MIN(MAX(thursday!C40 - 8, 0),IF(thursday!J40 &lt;= reference!C4,0, thursday!J40))))</f>
        <v/>
      </c>
    </row>
    <row r="41" spans="1:11">
      <c r="E41" s="8" t="n">
        <v>8</v>
      </c>
      <c r="F41" s="8" t="n">
        <v>9.1</v>
      </c>
      <c r="G41" s="9" t="n">
        <v>1072</v>
      </c>
      <c r="H41" s="8">
        <f>SUM(thursday!F41 - thursday!E41)</f>
        <v/>
      </c>
    </row>
    <row r="42" spans="1:11">
      <c r="E42" s="8" t="n">
        <v>10.5</v>
      </c>
      <c r="F42" s="8" t="n">
        <v>11.5</v>
      </c>
      <c r="G42" s="9" t="n">
        <v>1072</v>
      </c>
      <c r="H42" s="8">
        <f>SUM(thursday!F42 - thursday!E42)</f>
        <v/>
      </c>
    </row>
    <row r="43" spans="1:11">
      <c r="A43" s="6" t="s">
        <v>40</v>
      </c>
      <c r="B43" s="8" t="n"/>
      <c r="C43" s="8" t="n"/>
      <c r="D43" s="8" t="n"/>
      <c r="E43" s="8" t="n"/>
      <c r="F43" s="8" t="n"/>
      <c r="G43" s="9" t="n"/>
      <c r="H43" s="8">
        <f>SUM(thursday!F43 - thursday!E43)</f>
        <v/>
      </c>
      <c r="I43" s="10">
        <f>IF(thursday!B43 ="ns day", thursday!C43, MAX(thursday!C43 - 8, 0))</f>
        <v/>
      </c>
      <c r="J43" s="10">
        <f>SUM(thursday!F43 - thursday!E43)</f>
        <v/>
      </c>
      <c r="K43" s="10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41</v>
      </c>
      <c r="B44" s="8" t="n"/>
      <c r="C44" s="8" t="n"/>
      <c r="D44" s="8" t="n"/>
      <c r="E44" s="8" t="n"/>
      <c r="F44" s="8" t="n"/>
      <c r="G44" s="9" t="n"/>
      <c r="H44" s="8">
        <f>SUM(thursday!F44 - thursday!E44)</f>
        <v/>
      </c>
      <c r="I44" s="10">
        <f>IF(thursday!B44 ="ns day", thursday!C44, MAX(thursday!C44 - 8, 0))</f>
        <v/>
      </c>
      <c r="J44" s="10">
        <f>SUM(thursday!F44 - thursday!E44)</f>
        <v/>
      </c>
      <c r="K44" s="10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42</v>
      </c>
      <c r="B45" s="7" t="s"/>
      <c r="C45" s="8" t="n">
        <v>9.279999999999999</v>
      </c>
      <c r="D45" s="8" t="n">
        <v>18.04</v>
      </c>
      <c r="E45" s="8" t="n">
        <v>13.68</v>
      </c>
      <c r="F45" s="8" t="n">
        <v>18.04</v>
      </c>
      <c r="G45" s="9" t="n">
        <v>950</v>
      </c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9" t="n"/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44</v>
      </c>
      <c r="B47" s="7" t="s"/>
      <c r="C47" s="8" t="n">
        <v>8.16</v>
      </c>
      <c r="D47" s="8" t="n">
        <v>17.2</v>
      </c>
      <c r="E47" s="8" t="s"/>
      <c r="F47" s="8" t="s"/>
      <c r="G47" s="9" t="s"/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45</v>
      </c>
      <c r="B48" s="7" t="s"/>
      <c r="C48" s="8" t="n">
        <v>8</v>
      </c>
      <c r="D48" s="8" t="n">
        <v>16.86</v>
      </c>
      <c r="E48" s="8" t="s"/>
      <c r="F48" s="8" t="s"/>
      <c r="G48" s="9" t="s"/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46</v>
      </c>
      <c r="B49" s="7" t="s"/>
      <c r="C49" s="8" t="n">
        <v>9.69</v>
      </c>
      <c r="D49" s="8" t="n">
        <v>18.41</v>
      </c>
      <c r="E49" s="8" t="n">
        <v>16.67</v>
      </c>
      <c r="F49" s="8" t="n">
        <v>18.41</v>
      </c>
      <c r="G49" s="9" t="n">
        <v>1056</v>
      </c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47</v>
      </c>
      <c r="B50" s="7" t="s"/>
      <c r="C50" s="8" t="n">
        <v>10.17</v>
      </c>
      <c r="D50" s="8" t="n">
        <v>19</v>
      </c>
      <c r="E50" s="8" t="n">
        <v>17.05</v>
      </c>
      <c r="F50" s="8" t="n">
        <v>19</v>
      </c>
      <c r="G50" s="9" t="n">
        <v>1013</v>
      </c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48</v>
      </c>
      <c r="B51" s="7" t="s"/>
      <c r="C51" s="8" t="n">
        <v>8.890000000000001</v>
      </c>
      <c r="D51" s="8" t="n">
        <v>17.33</v>
      </c>
      <c r="E51" s="8" t="n">
        <v>16.17</v>
      </c>
      <c r="F51" s="8" t="n">
        <v>17.33</v>
      </c>
      <c r="G51" s="9" t="n">
        <v>950</v>
      </c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49</v>
      </c>
      <c r="B52" s="7" t="s"/>
      <c r="C52" s="8" t="n">
        <v>9.33</v>
      </c>
      <c r="D52" s="8" t="n">
        <v>17.74</v>
      </c>
      <c r="E52" s="8" t="s"/>
      <c r="F52" s="8" t="s"/>
      <c r="G52" s="9" t="s"/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50</v>
      </c>
      <c r="B53" s="7" t="s"/>
      <c r="C53" s="8" t="n">
        <v>8.449999999999999</v>
      </c>
      <c r="D53" s="8" t="n">
        <v>17.38</v>
      </c>
      <c r="E53" s="8" t="s"/>
      <c r="F53" s="8" t="s"/>
      <c r="G53" s="9" t="s"/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51</v>
      </c>
      <c r="B54" s="7" t="s"/>
      <c r="C54" s="8" t="n">
        <v>9.99</v>
      </c>
      <c r="D54" s="8" t="n">
        <v>18.9</v>
      </c>
      <c r="E54" s="8" t="n">
        <v>16.53</v>
      </c>
      <c r="F54" s="8" t="n">
        <v>18.9</v>
      </c>
      <c r="G54" s="9" t="n">
        <v>1034</v>
      </c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52</v>
      </c>
      <c r="B55" s="7" t="s"/>
      <c r="C55" s="8" t="n">
        <v>9</v>
      </c>
      <c r="D55" s="8" t="n">
        <v>17.48</v>
      </c>
      <c r="E55" s="8" t="n">
        <v>16.17</v>
      </c>
      <c r="F55" s="8" t="n">
        <v>17.48</v>
      </c>
      <c r="G55" s="9" t="n">
        <v>1046</v>
      </c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53</v>
      </c>
      <c r="B56" s="7" t="s"/>
      <c r="C56" s="8" t="n">
        <v>8.58</v>
      </c>
      <c r="D56" s="8" t="n">
        <v>17.37</v>
      </c>
      <c r="E56" s="7" t="s">
        <v>33</v>
      </c>
      <c r="F56" s="7" t="s">
        <v>33</v>
      </c>
      <c r="G56" s="7" t="s">
        <v>33</v>
      </c>
      <c r="H56" s="8">
        <f>SUM(thursday!H58:thursday!H57)</f>
        <v/>
      </c>
      <c r="I56" s="10">
        <f>IF(thursday!B56 ="ns day", thursday!C56, MAX(thursday!C56 - 8, 0))</f>
        <v/>
      </c>
      <c r="J56" s="10">
        <f>thursday!H56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E57" s="8" t="n">
        <v>10</v>
      </c>
      <c r="F57" s="8" t="n">
        <v>13</v>
      </c>
      <c r="G57" s="9" t="n">
        <v>1037</v>
      </c>
      <c r="H57" s="8">
        <f>SUM(thursday!F57 - thursday!E57)</f>
        <v/>
      </c>
    </row>
    <row r="58" spans="1:11">
      <c r="E58" s="8" t="n">
        <v>16</v>
      </c>
      <c r="F58" s="8" t="n">
        <v>17.37</v>
      </c>
      <c r="G58" s="9" t="n">
        <v>1034</v>
      </c>
      <c r="H58" s="8">
        <f>SUM(thursday!F58 - thursday!E58)</f>
        <v/>
      </c>
    </row>
    <row r="59" spans="1:11">
      <c r="A59" s="6" t="s">
        <v>54</v>
      </c>
      <c r="B59" s="7" t="s"/>
      <c r="C59" s="8" t="n">
        <v>8.6</v>
      </c>
      <c r="D59" s="8" t="n">
        <v>17.59</v>
      </c>
      <c r="E59" s="8" t="n">
        <v>16.33</v>
      </c>
      <c r="F59" s="8" t="n">
        <v>17.59</v>
      </c>
      <c r="G59" s="9" t="n">
        <v>1034</v>
      </c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55</v>
      </c>
      <c r="B60" s="8" t="n"/>
      <c r="C60" s="8" t="n"/>
      <c r="D60" s="8" t="n"/>
      <c r="E60" s="8" t="n"/>
      <c r="F60" s="8" t="n"/>
      <c r="G60" s="9" t="n"/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56</v>
      </c>
      <c r="B61" s="8" t="n"/>
      <c r="C61" s="8" t="n"/>
      <c r="D61" s="8" t="n"/>
      <c r="E61" s="8" t="n"/>
      <c r="F61" s="8" t="n"/>
      <c r="G61" s="9" t="n"/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57</v>
      </c>
      <c r="B62" s="7" t="s"/>
      <c r="C62" s="8" t="n">
        <v>9.279999999999999</v>
      </c>
      <c r="D62" s="8" t="n">
        <v>18.22</v>
      </c>
      <c r="E62" s="8" t="n">
        <v>16.54</v>
      </c>
      <c r="F62" s="8" t="n">
        <v>18.22</v>
      </c>
      <c r="G62" s="9" t="n">
        <v>950</v>
      </c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58</v>
      </c>
      <c r="B63" s="7" t="s"/>
      <c r="C63" s="8" t="n">
        <v>8</v>
      </c>
      <c r="D63" s="8" t="n">
        <v>16.92</v>
      </c>
      <c r="E63" s="8" t="s"/>
      <c r="F63" s="8" t="s"/>
      <c r="G63" s="9" t="s"/>
      <c r="H63" s="8">
        <f>SUM(thursday!F63 - thursday!E63)</f>
        <v/>
      </c>
      <c r="I63" s="10">
        <f>IF(thursday!B63 ="ns day", thursday!C63, MAX(thursday!C63 - 8, 0))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60</v>
      </c>
      <c r="B65" s="7" t="s"/>
      <c r="C65" s="8" t="n">
        <v>8</v>
      </c>
      <c r="D65" s="8" t="n">
        <v>17</v>
      </c>
      <c r="E65" s="8" t="s"/>
      <c r="F65" s="8" t="s"/>
      <c r="G65" s="9" t="s"/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61</v>
      </c>
      <c r="B66" s="7" t="s"/>
      <c r="C66" s="8" t="n">
        <v>8.1</v>
      </c>
      <c r="D66" s="8" t="n">
        <v>16.52</v>
      </c>
      <c r="E66" s="8" t="s"/>
      <c r="F66" s="8" t="s"/>
      <c r="G66" s="9" t="s"/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62</v>
      </c>
      <c r="B67" s="8" t="n"/>
      <c r="C67" s="8" t="n"/>
      <c r="D67" s="8" t="n"/>
      <c r="E67" s="8" t="n"/>
      <c r="F67" s="8" t="n"/>
      <c r="G67" s="9" t="n"/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63</v>
      </c>
      <c r="B68" s="7" t="s"/>
      <c r="C68" s="8" t="n">
        <v>9</v>
      </c>
      <c r="D68" s="8" t="n">
        <v>17.92</v>
      </c>
      <c r="E68" s="8" t="n">
        <v>15.38</v>
      </c>
      <c r="F68" s="8" t="n">
        <v>17.92</v>
      </c>
      <c r="G68" s="9" t="n">
        <v>1035</v>
      </c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64</v>
      </c>
      <c r="B69" s="7" t="s"/>
      <c r="C69" s="8" t="n">
        <v>8</v>
      </c>
      <c r="D69" s="8" t="n">
        <v>16.48</v>
      </c>
      <c r="E69" s="8" t="s"/>
      <c r="F69" s="8" t="s"/>
      <c r="G69" s="9" t="s"/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65</v>
      </c>
      <c r="B70" s="8" t="n"/>
      <c r="C70" s="8" t="n"/>
      <c r="D70" s="8" t="n"/>
      <c r="E70" s="8" t="n"/>
      <c r="F70" s="8" t="n"/>
      <c r="G70" s="9" t="n"/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66</v>
      </c>
      <c r="B71" s="7" t="s"/>
      <c r="C71" s="8" t="n">
        <v>9.32</v>
      </c>
      <c r="D71" s="8" t="n">
        <v>18.59</v>
      </c>
      <c r="E71" s="8" t="n">
        <v>11</v>
      </c>
      <c r="F71" s="8" t="n">
        <v>12.5</v>
      </c>
      <c r="G71" s="9" t="n">
        <v>1032</v>
      </c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67</v>
      </c>
      <c r="B72" s="8" t="n"/>
      <c r="C72" s="8" t="n"/>
      <c r="D72" s="8" t="n"/>
      <c r="E72" s="8" t="n"/>
      <c r="F72" s="8" t="n"/>
      <c r="G72" s="9" t="n"/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68</v>
      </c>
      <c r="B73" s="8" t="n"/>
      <c r="C73" s="8" t="n"/>
      <c r="D73" s="8" t="n"/>
      <c r="E73" s="8" t="n"/>
      <c r="F73" s="8" t="n"/>
      <c r="G73" s="9" t="n"/>
      <c r="H73" s="8">
        <f>SUM(thursday!F73 - thursday!E73)</f>
        <v/>
      </c>
      <c r="I73" s="10">
        <f>IF(thursday!B73 ="ns day", thursday!C73, MAX(thursday!C73 - 8, 0))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69</v>
      </c>
      <c r="B74" s="7" t="s"/>
      <c r="C74" s="8" t="n">
        <v>9.42</v>
      </c>
      <c r="D74" s="8" t="n">
        <v>18.39</v>
      </c>
      <c r="E74" s="8" t="n">
        <v>10.25</v>
      </c>
      <c r="F74" s="8" t="n">
        <v>11.92</v>
      </c>
      <c r="G74" s="9" t="n">
        <v>1035</v>
      </c>
      <c r="H74" s="8">
        <f>SUM(thursday!F74 - thursday!E74)</f>
        <v/>
      </c>
      <c r="I74" s="10">
        <f>IF(thursday!B74 ="ns day", thursday!C74, MAX(thursday!C74 - 8, 0))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70</v>
      </c>
      <c r="B75" s="7" t="s"/>
      <c r="C75" s="8" t="n">
        <v>8</v>
      </c>
      <c r="D75" s="8" t="n">
        <v>0</v>
      </c>
      <c r="E75" s="8" t="s"/>
      <c r="F75" s="8" t="s"/>
      <c r="G75" s="9" t="s"/>
      <c r="H75" s="8">
        <f>SUM(thursday!F75 - thursday!E75)</f>
        <v/>
      </c>
      <c r="I75" s="10">
        <f>IF(thursday!B75 ="ns day", thursday!C75, MAX(thursday!C75 - 8, 0))</f>
        <v/>
      </c>
      <c r="J75" s="10">
        <f>SUM(thursday!F75 - thursday!E75)</f>
        <v/>
      </c>
      <c r="K75" s="10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71</v>
      </c>
      <c r="B76" s="7" t="s"/>
      <c r="C76" s="8" t="n">
        <v>9.529999999999999</v>
      </c>
      <c r="D76" s="8" t="n">
        <v>18.49</v>
      </c>
      <c r="E76" s="8" t="s"/>
      <c r="F76" s="8" t="s"/>
      <c r="G76" s="9" t="s"/>
      <c r="H76" s="8">
        <f>SUM(thursday!F76 - thursday!E76)</f>
        <v/>
      </c>
      <c r="I76" s="10">
        <f>IF(thursday!B76 ="ns day", thursday!C76, MAX(thursday!C76 - 8, 0))</f>
        <v/>
      </c>
      <c r="J76" s="10">
        <f>SUM(thursday!F76 - thursday!E76)</f>
        <v/>
      </c>
      <c r="K76" s="10">
        <f>IF(thursday!B76="ns day",thursday!C76, IF(thursday!C76 &lt;= 8 + reference!C4, 0, MIN(MAX(thursday!C76 - 8, 0),IF(thursday!J76 &lt;= reference!C4,0, thursday!J76))))</f>
        <v/>
      </c>
    </row>
    <row r="78" spans="1:11">
      <c r="J78" s="5" t="s">
        <v>72</v>
      </c>
      <c r="K78" s="10">
        <f>SUM(thursday!K40:thursday!K76)</f>
        <v/>
      </c>
    </row>
    <row r="80" spans="1:11">
      <c r="J80" s="5" t="s">
        <v>73</v>
      </c>
      <c r="K80" s="10">
        <f>SUM(thursday!K78 + thursday!K36)</f>
        <v/>
      </c>
    </row>
    <row r="82" spans="1:11">
      <c r="A82" s="4" t="s">
        <v>74</v>
      </c>
    </row>
    <row r="83" spans="1:11">
      <c r="E83" s="5" t="s">
        <v>75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76</v>
      </c>
      <c r="F84" s="5" t="s">
        <v>77</v>
      </c>
    </row>
    <row r="85" spans="1:11">
      <c r="A85" s="6" t="s">
        <v>78</v>
      </c>
      <c r="B85" s="7" t="s"/>
      <c r="C85" s="8" t="n">
        <v>11.57</v>
      </c>
      <c r="D85" s="8" t="n">
        <v>19.98</v>
      </c>
      <c r="E85" s="10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10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 spans="1:11">
      <c r="A86" s="6" t="s">
        <v>79</v>
      </c>
      <c r="B86" s="7" t="s"/>
      <c r="C86" s="8" t="n">
        <v>11.45</v>
      </c>
      <c r="D86" s="8" t="n">
        <v>19.89</v>
      </c>
      <c r="E86" s="10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10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 spans="1:11">
      <c r="A87" s="6" t="s">
        <v>80</v>
      </c>
      <c r="B87" s="7" t="s"/>
      <c r="C87" s="8" t="n">
        <v>11.16</v>
      </c>
      <c r="D87" s="8" t="n">
        <v>19.91</v>
      </c>
      <c r="E87" s="10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10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>
        <v>81</v>
      </c>
      <c r="B88" s="7" t="s"/>
      <c r="C88" s="8" t="n">
        <v>10.21</v>
      </c>
      <c r="D88" s="8" t="n">
        <v>18.62</v>
      </c>
      <c r="E88" s="10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10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>
        <v>82</v>
      </c>
      <c r="B89" s="7" t="s"/>
      <c r="C89" s="8" t="n">
        <v>10.74</v>
      </c>
      <c r="D89" s="8" t="n">
        <v>19.19</v>
      </c>
      <c r="E89" s="10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10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>
        <v>83</v>
      </c>
      <c r="B90" s="7" t="s"/>
      <c r="C90" s="8" t="n">
        <v>11.52</v>
      </c>
      <c r="D90" s="8" t="n">
        <v>19.95</v>
      </c>
      <c r="E90" s="10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10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>
        <v>85</v>
      </c>
      <c r="B91" s="7" t="s"/>
      <c r="C91" s="8" t="n">
        <v>11.13</v>
      </c>
      <c r="D91" s="8" t="n">
        <v>18.91</v>
      </c>
      <c r="E91" s="10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86</v>
      </c>
      <c r="B92" s="7" t="s"/>
      <c r="C92" s="8" t="n">
        <v>10.55</v>
      </c>
      <c r="D92" s="8" t="n">
        <v>19.05</v>
      </c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87</v>
      </c>
      <c r="B93" s="7" t="s">
        <v>84</v>
      </c>
      <c r="C93" s="8" t="s"/>
      <c r="D93" s="8" t="n">
        <v>0</v>
      </c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88</v>
      </c>
      <c r="B94" s="7" t="s"/>
      <c r="C94" s="8" t="n">
        <v>11.25</v>
      </c>
      <c r="D94" s="8" t="n">
        <v>19.74</v>
      </c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89</v>
      </c>
      <c r="B95" s="7" t="s"/>
      <c r="C95" s="8" t="n">
        <v>11.07</v>
      </c>
      <c r="D95" s="8" t="n">
        <v>19.57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90</v>
      </c>
      <c r="B96" s="7" t="s"/>
      <c r="C96" s="8" t="n">
        <v>8.82</v>
      </c>
      <c r="D96" s="8" t="n">
        <v>17.34</v>
      </c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91</v>
      </c>
      <c r="B97" s="7" t="s"/>
      <c r="C97" s="8" t="n">
        <v>10.89</v>
      </c>
      <c r="D97" s="8" t="n">
        <v>19.27</v>
      </c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92</v>
      </c>
      <c r="B98" s="7" t="s"/>
      <c r="C98" s="8" t="n">
        <v>10.54</v>
      </c>
      <c r="D98" s="8" t="n">
        <v>18.47</v>
      </c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>
        <v>93</v>
      </c>
      <c r="B99" s="7" t="s"/>
      <c r="C99" s="8" t="n">
        <v>11.76</v>
      </c>
      <c r="D99" s="8" t="n">
        <v>20</v>
      </c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>
        <v>94</v>
      </c>
      <c r="B100" s="7" t="s"/>
      <c r="C100" s="8" t="n">
        <v>9.970000000000001</v>
      </c>
      <c r="D100" s="8" t="n">
        <v>17.97</v>
      </c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>
        <v>95</v>
      </c>
      <c r="B101" s="7" t="s"/>
      <c r="C101" s="8" t="n">
        <v>9.710000000000001</v>
      </c>
      <c r="D101" s="8" t="n">
        <v>18.09</v>
      </c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>
        <v>96</v>
      </c>
      <c r="B102" s="7" t="s"/>
      <c r="C102" s="8" t="n">
        <v>11.47</v>
      </c>
      <c r="D102" s="8" t="n">
        <v>19.94</v>
      </c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1" spans="1:11">
      <c r="D111" s="5" t="s">
        <v>97</v>
      </c>
      <c r="E111" s="10">
        <f>SUM(thursday!E85:thursday!E109)</f>
        <v/>
      </c>
      <c r="F111" s="10">
        <f>SUM(thursday!F85:thursday!F109)</f>
        <v/>
      </c>
    </row>
    <row r="113" spans="1:11">
      <c r="A113" s="4" t="s">
        <v>98</v>
      </c>
    </row>
    <row r="114" spans="1:11">
      <c r="E114" s="5" t="s">
        <v>75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76</v>
      </c>
      <c r="F115" s="5" t="s">
        <v>99</v>
      </c>
    </row>
    <row r="116" spans="1:11">
      <c r="A116" s="6" t="s">
        <v>100</v>
      </c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11.5 - reference!C5), 0, IF(thursday!B116 = "no call", 11.5, IF(thursday!C116 = 0, 0, MAX(11.5 - thursday!C116, 0))))</f>
        <v/>
      </c>
    </row>
    <row r="117" spans="1:11">
      <c r="A117" s="6" t="s">
        <v>101</v>
      </c>
      <c r="B117" s="7" t="s"/>
      <c r="C117" s="8" t="n">
        <v>8.6</v>
      </c>
      <c r="D117" s="8" t="n">
        <v>17.28</v>
      </c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11.5 - reference!C5), 0, IF(thursday!B117 = "no call", 11.5, IF(thursday!C117 = 0, 0, MAX(11.5 - thursday!C117, 0))))</f>
        <v/>
      </c>
    </row>
    <row r="118" spans="1:11">
      <c r="A118" s="6" t="s">
        <v>102</v>
      </c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11.5 - reference!C5), 0, IF(thursday!B118 = "no call", 11.5, IF(thursday!C118 = 0, 0, MAX(11.5 - thursday!C118, 0))))</f>
        <v/>
      </c>
    </row>
    <row r="119" spans="1:11">
      <c r="A119" s="6" t="s">
        <v>103</v>
      </c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 spans="1:11">
      <c r="A120" s="6" t="s">
        <v>104</v>
      </c>
      <c r="B120" s="7" t="s"/>
      <c r="C120" s="8" t="n">
        <v>10.11</v>
      </c>
      <c r="D120" s="8" t="n">
        <v>9.67</v>
      </c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 spans="1:11">
      <c r="A121" s="6" t="s">
        <v>105</v>
      </c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11.5 - reference!C5), 0, IF(thursday!B121 = "no call", 11.5, IF(thursday!C121 = 0, 0, MAX(11.5 - thursday!C121, 0))))</f>
        <v/>
      </c>
    </row>
    <row r="122" spans="1:11">
      <c r="A122" s="6" t="s">
        <v>106</v>
      </c>
      <c r="B122" s="7" t="s"/>
      <c r="C122" s="8" t="n">
        <v>8.43</v>
      </c>
      <c r="D122" s="8" t="n">
        <v>18.84</v>
      </c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11.5 - reference!C5), 0, IF(thursday!B122 = "no call", 11.5, IF(thursday!C122 = 0, 0, MAX(11.5 - thursday!C122, 0))))</f>
        <v/>
      </c>
    </row>
    <row r="123" spans="1:11">
      <c r="A123" s="6" t="s">
        <v>107</v>
      </c>
      <c r="B123" s="7" t="s"/>
      <c r="C123" s="8" t="n">
        <v>9.869999999999999</v>
      </c>
      <c r="D123" s="8" t="n">
        <v>9.1</v>
      </c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11.5 - reference!C5), 0, IF(thursday!B123 = "no call", 11.5, IF(thursday!C123 = 0, 0, MAX(11.5 -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2" spans="1:11">
      <c r="D142" s="5" t="s">
        <v>108</v>
      </c>
      <c r="E142" s="10">
        <f>SUM(thursday!E116:thursday!E140)</f>
        <v/>
      </c>
      <c r="F142" s="10">
        <f>SUM(thursday!F116:thursday!F140)</f>
        <v/>
      </c>
    </row>
    <row r="144" spans="1:11">
      <c r="D144" s="5" t="s">
        <v>109</v>
      </c>
      <c r="E144" s="10">
        <f>SUM(thursday!E111 + thursday!E142)</f>
        <v/>
      </c>
      <c r="F144" s="10">
        <f>SUM(thursday!F111 + thursday!F142)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9.869999999999999</v>
      </c>
      <c r="D8" s="8" t="n">
        <v>18.98</v>
      </c>
      <c r="E8" s="8" t="s"/>
      <c r="F8" s="8" t="s"/>
      <c r="G8" s="9" t="s"/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SUM(friday!F9 - friday!E9)</f>
        <v/>
      </c>
      <c r="I9" s="10">
        <f>IF(friday!B9 ="ns day", friday!C9,IF(friday!C9 &lt;= 8 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7" t="s"/>
      <c r="C10" s="8" t="n">
        <v>10.49</v>
      </c>
      <c r="D10" s="8" t="n">
        <v>19.6</v>
      </c>
      <c r="E10" s="8" t="n">
        <v>11.25</v>
      </c>
      <c r="F10" s="8" t="n">
        <v>13.42</v>
      </c>
      <c r="G10" s="9" t="n">
        <v>1025</v>
      </c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7" t="s">
        <v>112</v>
      </c>
      <c r="C11" s="8" t="n">
        <v>9.6</v>
      </c>
      <c r="D11" s="8" t="n">
        <v>0</v>
      </c>
      <c r="E11" s="8" t="s"/>
      <c r="F11" s="8" t="s"/>
      <c r="G11" s="9" t="s"/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7" t="s"/>
      <c r="C12" s="8" t="n">
        <v>9</v>
      </c>
      <c r="D12" s="8" t="n">
        <v>17.8</v>
      </c>
      <c r="E12" s="8" t="n">
        <v>17</v>
      </c>
      <c r="F12" s="8" t="n">
        <v>17.8</v>
      </c>
      <c r="G12" s="9" t="n">
        <v>950</v>
      </c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7" t="s"/>
      <c r="C13" s="8" t="n">
        <v>9.57</v>
      </c>
      <c r="D13" s="8" t="n">
        <v>18.3</v>
      </c>
      <c r="E13" s="8" t="s"/>
      <c r="F13" s="8" t="s"/>
      <c r="G13" s="9" t="s"/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7" t="s"/>
      <c r="C14" s="8" t="n">
        <v>8.789999999999999</v>
      </c>
      <c r="D14" s="8" t="n">
        <v>19.17</v>
      </c>
      <c r="E14" s="8" t="s"/>
      <c r="F14" s="8" t="s"/>
      <c r="G14" s="9" t="s"/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7" t="s"/>
      <c r="C15" s="8" t="n">
        <v>8.289999999999999</v>
      </c>
      <c r="D15" s="8" t="n">
        <v>16.83</v>
      </c>
      <c r="E15" s="8" t="n">
        <v>13.5</v>
      </c>
      <c r="F15" s="8" t="n">
        <v>16.83</v>
      </c>
      <c r="G15" s="9" t="n">
        <v>1023</v>
      </c>
      <c r="H15" s="8">
        <f>SUM(friday!F15 - friday!E15)</f>
        <v/>
      </c>
      <c r="I15" s="10">
        <f>IF(friday!B15 ="ns day", friday!C15,IF(friday!C15 &lt;= 8+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7" t="s"/>
      <c r="C16" s="8" t="n">
        <v>8.93</v>
      </c>
      <c r="D16" s="8" t="n">
        <v>17.79</v>
      </c>
      <c r="E16" s="8" t="n">
        <v>8.619999999999999</v>
      </c>
      <c r="F16" s="8" t="n">
        <v>9.58</v>
      </c>
      <c r="G16" s="9" t="n">
        <v>950</v>
      </c>
      <c r="H16" s="8">
        <f>SUM(friday!F16 - friday!E16)</f>
        <v/>
      </c>
      <c r="I16" s="10">
        <f>IF(friday!B16 ="ns day", friday!C16,IF(friday!C16 &lt;= 8+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SUM(friday!F17 - friday!E17)</f>
        <v/>
      </c>
      <c r="I17" s="10">
        <f>IF(friday!B17 ="ns day", friday!C17,IF(friday!C17 &lt;= 8 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7" t="s"/>
      <c r="C18" s="8" t="n">
        <v>10.14</v>
      </c>
      <c r="D18" s="8" t="n">
        <v>19.14</v>
      </c>
      <c r="E18" s="8" t="s"/>
      <c r="F18" s="8" t="s"/>
      <c r="G18" s="9" t="s"/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30</v>
      </c>
      <c r="B19" s="7" t="s"/>
      <c r="C19" s="8" t="n">
        <v>10.18</v>
      </c>
      <c r="D19" s="8" t="n">
        <v>18.26</v>
      </c>
      <c r="E19" s="8" t="n">
        <v>8.109999999999999</v>
      </c>
      <c r="F19" s="8" t="n">
        <v>9.26</v>
      </c>
      <c r="G19" s="9" t="n">
        <v>1045</v>
      </c>
      <c r="H19" s="8">
        <f>SUM(friday!F19 - friday!E19)</f>
        <v/>
      </c>
      <c r="I19" s="10">
        <f>IF(friday!B19 ="ns day", friday!C19,IF(friday!C19 &lt;= 8+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31</v>
      </c>
      <c r="B20" s="7" t="s"/>
      <c r="C20" s="8" t="n">
        <v>9.35</v>
      </c>
      <c r="D20" s="8" t="n">
        <v>18.16</v>
      </c>
      <c r="E20" s="8" t="n">
        <v>17</v>
      </c>
      <c r="F20" s="8" t="n">
        <v>18.16</v>
      </c>
      <c r="G20" s="9" t="n">
        <v>1035</v>
      </c>
      <c r="H20" s="8">
        <f>SUM(friday!F20 - friday!E20)</f>
        <v/>
      </c>
      <c r="I20" s="10">
        <f>IF(friday!B20 ="ns day", friday!C20,IF(friday!C20 &lt;= 8+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>
        <v>32</v>
      </c>
      <c r="B21" s="7" t="s"/>
      <c r="C21" s="8" t="n">
        <v>10.46</v>
      </c>
      <c r="D21" s="8" t="n">
        <v>18.86</v>
      </c>
      <c r="E21" s="8" t="n">
        <v>8.01</v>
      </c>
      <c r="F21" s="8" t="n">
        <v>8.01</v>
      </c>
      <c r="G21" s="9" t="n">
        <v>1043</v>
      </c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>
        <v>34</v>
      </c>
      <c r="B22" s="7" t="s"/>
      <c r="C22" s="8" t="n">
        <v>8.52</v>
      </c>
      <c r="D22" s="8" t="n">
        <v>17.02</v>
      </c>
      <c r="E22" s="8" t="n">
        <v>8.5</v>
      </c>
      <c r="F22" s="8" t="n">
        <v>17.02</v>
      </c>
      <c r="G22" s="9" t="n">
        <v>906</v>
      </c>
      <c r="H22" s="8">
        <f>SUM(friday!F22 - friday!E22)</f>
        <v/>
      </c>
      <c r="I22" s="10">
        <f>IF(friday!B22 ="ns day", friday!C22,IF(friday!C22 &lt;= 8+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>
        <v>35</v>
      </c>
      <c r="B23" s="8" t="n"/>
      <c r="C23" s="8" t="n"/>
      <c r="D23" s="8" t="n"/>
      <c r="E23" s="8" t="n"/>
      <c r="F23" s="8" t="n"/>
      <c r="G23" s="9" t="n"/>
      <c r="H23" s="8">
        <f>SUM(friday!F23 - friday!E23)</f>
        <v/>
      </c>
      <c r="I23" s="10">
        <f>IF(friday!B23 ="ns day", friday!C23,IF(friday!C23 &lt;= 8 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SUM(friday!F24 - friday!E24)</f>
        <v/>
      </c>
      <c r="I24" s="10">
        <f>IF(friday!B24 ="ns day", friday!C24,IF(friday!C24 &lt;= 8 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SUM(friday!F25 - friday!E25)</f>
        <v/>
      </c>
      <c r="I25" s="10">
        <f>IF(friday!B25 ="ns day", friday!C25,IF(friday!C25 &lt;= 8 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SUM(friday!F26 - friday!E26)</f>
        <v/>
      </c>
      <c r="I26" s="10">
        <f>IF(friday!B26 ="ns day", friday!C26,IF(friday!C26 &lt;= 8 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4" spans="1:11">
      <c r="H34" s="5" t="s">
        <v>36</v>
      </c>
      <c r="I34" s="10">
        <f>SUM(friday!I8:friday!I32)</f>
        <v/>
      </c>
    </row>
    <row r="36" spans="1:11">
      <c r="J36" s="5" t="s">
        <v>37</v>
      </c>
      <c r="K36" s="10">
        <f>SUM(friday!K8:friday!K32)</f>
        <v/>
      </c>
    </row>
    <row r="38" spans="1:11">
      <c r="A38" s="4" t="s">
        <v>38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39</v>
      </c>
      <c r="B40" s="7" t="s"/>
      <c r="C40" s="8" t="n">
        <v>8</v>
      </c>
      <c r="D40" s="8" t="n">
        <v>16.41</v>
      </c>
      <c r="E40" s="8" t="s"/>
      <c r="F40" s="8" t="s"/>
      <c r="G40" s="9" t="s"/>
      <c r="H40" s="8">
        <f>SUM(friday!F40 - friday!E40)</f>
        <v/>
      </c>
      <c r="I40" s="10">
        <f>IF(friday!B40 ="ns day", friday!C40, MAX(friday!C40 - 8, 0))</f>
        <v/>
      </c>
      <c r="J40" s="10">
        <f>SUM(friday!F40 - friday!E40)</f>
        <v/>
      </c>
      <c r="K40" s="10">
        <f>IF(friday!B40="ns day",friday!C40, IF(friday!C40 &lt;= 8 + reference!C4, 0, MIN(MAX(friday!C40 - 8, 0),IF(friday!J40 &lt;= reference!C4,0, friday!J40))))</f>
        <v/>
      </c>
    </row>
    <row r="41" spans="1:11">
      <c r="A41" s="6" t="s">
        <v>40</v>
      </c>
      <c r="B41" s="7" t="s"/>
      <c r="C41" s="8" t="n">
        <v>9.49</v>
      </c>
      <c r="D41" s="8" t="n">
        <v>18.45</v>
      </c>
      <c r="E41" s="8" t="n">
        <v>17.24</v>
      </c>
      <c r="F41" s="8" t="n">
        <v>18.45</v>
      </c>
      <c r="G41" s="9" t="n">
        <v>1019</v>
      </c>
      <c r="H41" s="8">
        <f>SUM(friday!F41 - friday!E41)</f>
        <v/>
      </c>
      <c r="I41" s="10">
        <f>IF(friday!B41 ="ns day", friday!C41, MAX(friday!C41 - 8, 0))</f>
        <v/>
      </c>
      <c r="J41" s="10">
        <f>SUM(friday!F41 - friday!E41)</f>
        <v/>
      </c>
      <c r="K41" s="10">
        <f>IF(friday!B41="ns day",friday!C41, IF(friday!C41 &lt;= 8 + reference!C4, 0, MIN(MAX(friday!C41 - 8, 0),IF(friday!J41 &lt;= reference!C4,0, friday!J41))))</f>
        <v/>
      </c>
    </row>
    <row r="42" spans="1:11">
      <c r="A42" s="6" t="s">
        <v>41</v>
      </c>
      <c r="B42" s="8" t="n"/>
      <c r="C42" s="8" t="n"/>
      <c r="D42" s="8" t="n"/>
      <c r="E42" s="8" t="n"/>
      <c r="F42" s="8" t="n"/>
      <c r="G42" s="9" t="n"/>
      <c r="H42" s="8">
        <f>SUM(friday!F42 - friday!E42)</f>
        <v/>
      </c>
      <c r="I42" s="10">
        <f>IF(friday!B42 ="ns day", friday!C42, MAX(friday!C42 - 8, 0))</f>
        <v/>
      </c>
      <c r="J42" s="10">
        <f>SUM(friday!F42 - friday!E42)</f>
        <v/>
      </c>
      <c r="K42" s="10">
        <f>IF(friday!B42="ns day",friday!C42, IF(friday!C42 &lt;= 8 + reference!C4, 0, MIN(MAX(friday!C42 - 8, 0),IF(friday!J42 &lt;= reference!C4,0, friday!J42))))</f>
        <v/>
      </c>
    </row>
    <row r="43" spans="1:11">
      <c r="A43" s="6" t="s">
        <v>42</v>
      </c>
      <c r="B43" s="8" t="n"/>
      <c r="C43" s="8" t="n"/>
      <c r="D43" s="8" t="n"/>
      <c r="E43" s="8" t="n"/>
      <c r="F43" s="8" t="n"/>
      <c r="G43" s="9" t="n"/>
      <c r="H43" s="8">
        <f>SUM(friday!F43 - friday!E43)</f>
        <v/>
      </c>
      <c r="I43" s="10">
        <f>IF(friday!B43 ="ns day", friday!C43, MAX(friday!C43 - 8, 0))</f>
        <v/>
      </c>
      <c r="J43" s="10">
        <f>SUM(friday!F43 - friday!E43)</f>
        <v/>
      </c>
      <c r="K43" s="10">
        <f>IF(friday!B43="ns day",friday!C43, IF(friday!C43 &lt;= 8 + reference!C4, 0, MIN(MAX(friday!C43 - 8, 0),IF(friday!J43 &lt;= reference!C4,0, friday!J43))))</f>
        <v/>
      </c>
    </row>
    <row r="44" spans="1:11">
      <c r="A44" s="6" t="s">
        <v>43</v>
      </c>
      <c r="B44" s="8" t="n"/>
      <c r="C44" s="8" t="n"/>
      <c r="D44" s="8" t="n"/>
      <c r="E44" s="8" t="n"/>
      <c r="F44" s="8" t="n"/>
      <c r="G44" s="9" t="n"/>
      <c r="H44" s="8">
        <f>SUM(friday!F44 - friday!E44)</f>
        <v/>
      </c>
      <c r="I44" s="10">
        <f>IF(friday!B44 ="ns day", friday!C44, MAX(friday!C44 - 8, 0))</f>
        <v/>
      </c>
      <c r="J44" s="10">
        <f>SUM(friday!F44 - friday!E44)</f>
        <v/>
      </c>
      <c r="K44" s="10">
        <f>IF(friday!B44="ns day",friday!C44, IF(friday!C44 &lt;= 8 + reference!C4, 0, MIN(MAX(friday!C44 - 8, 0),IF(friday!J44 &lt;= reference!C4,0, friday!J44))))</f>
        <v/>
      </c>
    </row>
    <row r="45" spans="1:11">
      <c r="A45" s="6" t="s">
        <v>44</v>
      </c>
      <c r="B45" s="8" t="n"/>
      <c r="C45" s="8" t="n"/>
      <c r="D45" s="8" t="n"/>
      <c r="E45" s="8" t="n"/>
      <c r="F45" s="8" t="n"/>
      <c r="G45" s="9" t="n"/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45</v>
      </c>
      <c r="B46" s="7" t="s"/>
      <c r="C46" s="8" t="n">
        <v>8</v>
      </c>
      <c r="D46" s="8" t="n">
        <v>16.76</v>
      </c>
      <c r="E46" s="8" t="s"/>
      <c r="F46" s="8" t="s"/>
      <c r="G46" s="9" t="s"/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s">
        <v>46</v>
      </c>
      <c r="B47" s="8" t="n"/>
      <c r="C47" s="8" t="n"/>
      <c r="D47" s="8" t="n"/>
      <c r="E47" s="8" t="n"/>
      <c r="F47" s="8" t="n"/>
      <c r="G47" s="9" t="n"/>
      <c r="H47" s="8">
        <f>SUM(friday!F47 - friday!E47)</f>
        <v/>
      </c>
      <c r="I47" s="10">
        <f>IF(friday!B47 ="ns day", friday!C47, MAX(friday!C47 - 8, 0))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s">
        <v>47</v>
      </c>
      <c r="B48" s="8" t="n"/>
      <c r="C48" s="8" t="n"/>
      <c r="D48" s="8" t="n"/>
      <c r="E48" s="8" t="n"/>
      <c r="F48" s="8" t="n"/>
      <c r="G48" s="9" t="n"/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s">
        <v>48</v>
      </c>
      <c r="B49" s="7" t="s"/>
      <c r="C49" s="8" t="n">
        <v>8</v>
      </c>
      <c r="D49" s="8" t="n">
        <v>16.45</v>
      </c>
      <c r="E49" s="8" t="n">
        <v>11.06</v>
      </c>
      <c r="F49" s="8" t="n">
        <v>11.08</v>
      </c>
      <c r="G49" s="9" t="n">
        <v>0</v>
      </c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s">
        <v>49</v>
      </c>
      <c r="B50" s="8" t="n"/>
      <c r="C50" s="8" t="n"/>
      <c r="D50" s="8" t="n"/>
      <c r="E50" s="8" t="n"/>
      <c r="F50" s="8" t="n"/>
      <c r="G50" s="9" t="n"/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50</v>
      </c>
      <c r="B51" s="7" t="s"/>
      <c r="C51" s="8" t="n">
        <v>8.529999999999999</v>
      </c>
      <c r="D51" s="8" t="n">
        <v>17.44</v>
      </c>
      <c r="E51" s="8" t="s"/>
      <c r="F51" s="8" t="s"/>
      <c r="G51" s="9" t="s"/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51</v>
      </c>
      <c r="B52" s="7" t="s"/>
      <c r="C52" s="8" t="n">
        <v>8</v>
      </c>
      <c r="D52" s="8" t="n">
        <v>16.94</v>
      </c>
      <c r="E52" s="8" t="s"/>
      <c r="F52" s="8" t="s"/>
      <c r="G52" s="9" t="s"/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52</v>
      </c>
      <c r="B53" s="7" t="s"/>
      <c r="C53" s="8" t="n">
        <v>9.01</v>
      </c>
      <c r="D53" s="8" t="n">
        <v>18.32</v>
      </c>
      <c r="E53" s="8" t="n">
        <v>17.19</v>
      </c>
      <c r="F53" s="8" t="n">
        <v>18.32</v>
      </c>
      <c r="G53" s="9" t="n">
        <v>1046</v>
      </c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53</v>
      </c>
      <c r="B54" s="7" t="s"/>
      <c r="C54" s="8" t="n">
        <v>8</v>
      </c>
      <c r="D54" s="8" t="n">
        <v>16.83</v>
      </c>
      <c r="E54" s="8" t="n">
        <v>10</v>
      </c>
      <c r="F54" s="8" t="n">
        <v>13.5</v>
      </c>
      <c r="G54" s="9" t="n">
        <v>1037</v>
      </c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54</v>
      </c>
      <c r="B55" s="7" t="s"/>
      <c r="C55" s="8" t="n">
        <v>8</v>
      </c>
      <c r="D55" s="8" t="n">
        <v>16.93</v>
      </c>
      <c r="E55" s="8" t="s"/>
      <c r="F55" s="8" t="s"/>
      <c r="G55" s="9" t="s"/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55</v>
      </c>
      <c r="B56" s="8" t="n"/>
      <c r="C56" s="8" t="n"/>
      <c r="D56" s="8" t="n"/>
      <c r="E56" s="8" t="n"/>
      <c r="F56" s="8" t="n"/>
      <c r="G56" s="9" t="n"/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56</v>
      </c>
      <c r="B57" s="8" t="n"/>
      <c r="C57" s="8" t="n"/>
      <c r="D57" s="8" t="n"/>
      <c r="E57" s="8" t="n"/>
      <c r="F57" s="8" t="n"/>
      <c r="G57" s="9" t="n"/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57</v>
      </c>
      <c r="B58" s="7" t="s"/>
      <c r="C58" s="8" t="n">
        <v>8.789999999999999</v>
      </c>
      <c r="D58" s="8" t="n">
        <v>17.78</v>
      </c>
      <c r="E58" s="8" t="n">
        <v>16.25</v>
      </c>
      <c r="F58" s="8" t="n">
        <v>17.78</v>
      </c>
      <c r="G58" s="9" t="n">
        <v>950</v>
      </c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58</v>
      </c>
      <c r="B59" s="7" t="s">
        <v>112</v>
      </c>
      <c r="C59" s="8" t="n">
        <v>8</v>
      </c>
      <c r="D59" s="8" t="n">
        <v>16.94</v>
      </c>
      <c r="E59" s="8" t="s"/>
      <c r="F59" s="8" t="s"/>
      <c r="G59" s="9" t="s"/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59</v>
      </c>
      <c r="B60" s="8" t="n"/>
      <c r="C60" s="8" t="n"/>
      <c r="D60" s="8" t="n"/>
      <c r="E60" s="8" t="n"/>
      <c r="F60" s="8" t="n"/>
      <c r="G60" s="9" t="n"/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60</v>
      </c>
      <c r="B61" s="7" t="s"/>
      <c r="C61" s="8" t="n">
        <v>8</v>
      </c>
      <c r="D61" s="8" t="n">
        <v>16.95</v>
      </c>
      <c r="E61" s="8" t="s"/>
      <c r="F61" s="8" t="s"/>
      <c r="G61" s="9" t="s"/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61</v>
      </c>
      <c r="B62" s="7" t="s"/>
      <c r="C62" s="8" t="n">
        <v>8</v>
      </c>
      <c r="D62" s="8" t="n">
        <v>16.45</v>
      </c>
      <c r="E62" s="8" t="s"/>
      <c r="F62" s="8" t="s"/>
      <c r="G62" s="9" t="s"/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62</v>
      </c>
      <c r="B63" s="8" t="n"/>
      <c r="C63" s="8" t="n"/>
      <c r="D63" s="8" t="n"/>
      <c r="E63" s="8" t="n"/>
      <c r="F63" s="8" t="n"/>
      <c r="G63" s="9" t="n"/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63</v>
      </c>
      <c r="B64" s="8" t="n"/>
      <c r="C64" s="8" t="n"/>
      <c r="D64" s="8" t="n"/>
      <c r="E64" s="8" t="n"/>
      <c r="F64" s="8" t="n"/>
      <c r="G64" s="9" t="n"/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64</v>
      </c>
      <c r="B65" s="7" t="s"/>
      <c r="C65" s="8" t="n">
        <v>8</v>
      </c>
      <c r="D65" s="8" t="n">
        <v>16.44</v>
      </c>
      <c r="E65" s="8" t="s"/>
      <c r="F65" s="8" t="s"/>
      <c r="G65" s="9" t="s"/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65</v>
      </c>
      <c r="B66" s="7" t="s"/>
      <c r="C66" s="8" t="n">
        <v>8</v>
      </c>
      <c r="D66" s="8" t="n">
        <v>16.9</v>
      </c>
      <c r="E66" s="8" t="s"/>
      <c r="F66" s="8" t="s"/>
      <c r="G66" s="9" t="s"/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A67" s="6" t="s">
        <v>66</v>
      </c>
      <c r="B67" s="7" t="s"/>
      <c r="C67" s="8" t="n">
        <v>9.84</v>
      </c>
      <c r="D67" s="8" t="n">
        <v>18.97</v>
      </c>
      <c r="E67" s="8" t="n">
        <v>16.45</v>
      </c>
      <c r="F67" s="8" t="n">
        <v>17.5</v>
      </c>
      <c r="G67" s="9" t="n">
        <v>1025</v>
      </c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 spans="1:11">
      <c r="A68" s="6" t="s">
        <v>67</v>
      </c>
      <c r="B68" s="7" t="s"/>
      <c r="C68" s="8" t="n">
        <v>9.76</v>
      </c>
      <c r="D68" s="8" t="n">
        <v>18.56</v>
      </c>
      <c r="E68" s="8" t="n">
        <v>10.5</v>
      </c>
      <c r="F68" s="8" t="n">
        <v>12.25</v>
      </c>
      <c r="G68" s="9" t="n">
        <v>1019</v>
      </c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 spans="1:11">
      <c r="A69" s="6" t="s">
        <v>68</v>
      </c>
      <c r="B69" s="7" t="s"/>
      <c r="C69" s="8" t="n">
        <v>9.390000000000001</v>
      </c>
      <c r="D69" s="8" t="n">
        <v>18.2</v>
      </c>
      <c r="E69" s="8" t="n">
        <v>17</v>
      </c>
      <c r="F69" s="8" t="n">
        <v>18.2</v>
      </c>
      <c r="G69" s="9" t="n">
        <v>937</v>
      </c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s">
        <v>69</v>
      </c>
      <c r="B70" s="7" t="s"/>
      <c r="C70" s="8" t="n">
        <v>8</v>
      </c>
      <c r="D70" s="8" t="n">
        <v>17.03</v>
      </c>
      <c r="E70" s="8" t="s"/>
      <c r="F70" s="8" t="s"/>
      <c r="G70" s="9" t="s"/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70</v>
      </c>
      <c r="B71" s="7" t="s"/>
      <c r="C71" s="8" t="n">
        <v>8.960000000000001</v>
      </c>
      <c r="D71" s="8" t="n">
        <v>17.92</v>
      </c>
      <c r="E71" s="8" t="s"/>
      <c r="F71" s="8" t="s"/>
      <c r="G71" s="9" t="s"/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71</v>
      </c>
      <c r="B72" s="8" t="n"/>
      <c r="C72" s="8" t="n"/>
      <c r="D72" s="8" t="n"/>
      <c r="E72" s="8" t="n"/>
      <c r="F72" s="8" t="n"/>
      <c r="G72" s="9" t="n"/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4" spans="1:11">
      <c r="J74" s="5" t="s">
        <v>72</v>
      </c>
      <c r="K74" s="10">
        <f>SUM(friday!K40:friday!K72)</f>
        <v/>
      </c>
    </row>
    <row r="76" spans="1:11">
      <c r="J76" s="5" t="s">
        <v>73</v>
      </c>
      <c r="K76" s="10">
        <f>SUM(friday!K74 + friday!K36)</f>
        <v/>
      </c>
    </row>
    <row r="78" spans="1:11">
      <c r="A78" s="4" t="s">
        <v>74</v>
      </c>
    </row>
    <row r="79" spans="1:11">
      <c r="E79" s="5" t="s">
        <v>75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76</v>
      </c>
      <c r="F80" s="5" t="s">
        <v>77</v>
      </c>
    </row>
    <row r="81" spans="1:11">
      <c r="A81" s="6" t="s">
        <v>78</v>
      </c>
      <c r="B81" s="7" t="s"/>
      <c r="C81" s="8" t="n">
        <v>11</v>
      </c>
      <c r="D81" s="8" t="n">
        <v>19.48</v>
      </c>
      <c r="E81" s="10">
        <f>IF(OR(friday!B81 = "light",friday!B81 = "excused", friday!B81 = "sch chg", friday!B81 = "annual", friday!B81 = "sick", friday!C81 &gt;= 10 - reference!C5), 0, IF(friday!B81 = "no call", 10, IF(friday!C81 = 0, 0, MAX(10 - friday!C81, 0))))</f>
        <v/>
      </c>
      <c r="F81" s="10">
        <f>IF(OR(friday!B81 = "light",friday!B81 = "excused", friday!B81 = "sch chg", friday!B81 = "annual", friday!B81 = "sick", friday!C81 &gt;= 12 - reference!C5), 0, IF(friday!B81 = "no call", 12, IF(friday!C81 = 0, 0, MAX(12 - friday!C81, 0))))</f>
        <v/>
      </c>
    </row>
    <row r="82" spans="1:11">
      <c r="A82" s="6" t="s">
        <v>79</v>
      </c>
      <c r="B82" s="7" t="s"/>
      <c r="C82" s="8" t="n">
        <v>10.97</v>
      </c>
      <c r="D82" s="8" t="n">
        <v>19.45</v>
      </c>
      <c r="E82" s="10">
        <f>IF(OR(friday!B82 = "light",friday!B82 = "excused", friday!B82 = "sch chg", friday!B82 = "annual", friday!B82 = "sick", friday!C82 &gt;= 10 - reference!C5), 0, IF(friday!B82 = "no call", 10, IF(friday!C82 = 0, 0, MAX(10 - friday!C82, 0))))</f>
        <v/>
      </c>
      <c r="F82" s="10">
        <f>IF(OR(friday!B82 = "light",friday!B82 = "excused", friday!B82 = "sch chg", friday!B82 = "annual", friday!B82 = "sick", friday!C82 &gt;= 12 - reference!C5), 0, IF(friday!B82 = "no call", 12, IF(friday!C82 = 0, 0, MAX(12 - friday!C82, 0))))</f>
        <v/>
      </c>
    </row>
    <row r="83" spans="1:11">
      <c r="A83" s="6" t="s">
        <v>80</v>
      </c>
      <c r="B83" s="7" t="s"/>
      <c r="C83" s="8" t="n">
        <v>11.01</v>
      </c>
      <c r="D83" s="8" t="n">
        <v>19</v>
      </c>
      <c r="E83" s="10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10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 spans="1:11">
      <c r="A84" s="6" t="s">
        <v>81</v>
      </c>
      <c r="B84" s="7" t="s"/>
      <c r="C84" s="8" t="n">
        <v>10.24</v>
      </c>
      <c r="D84" s="8" t="n">
        <v>18.73</v>
      </c>
      <c r="E84" s="10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10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 spans="1:11">
      <c r="A85" s="6" t="s">
        <v>82</v>
      </c>
      <c r="B85" s="7" t="s"/>
      <c r="C85" s="8" t="n">
        <v>10.72</v>
      </c>
      <c r="D85" s="8" t="n">
        <v>19.2</v>
      </c>
      <c r="E85" s="10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10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 spans="1:11">
      <c r="A86" s="6" t="s">
        <v>83</v>
      </c>
      <c r="B86" s="7" t="s"/>
      <c r="C86" s="8" t="n">
        <v>10.99</v>
      </c>
      <c r="D86" s="8" t="n">
        <v>18.92</v>
      </c>
      <c r="E86" s="10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10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 spans="1:11">
      <c r="A87" s="6" t="s">
        <v>85</v>
      </c>
      <c r="B87" s="7" t="s"/>
      <c r="C87" s="8" t="n">
        <v>11.25</v>
      </c>
      <c r="D87" s="8" t="n">
        <v>19.16</v>
      </c>
      <c r="E87" s="10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10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>
        <v>86</v>
      </c>
      <c r="B88" s="7" t="s"/>
      <c r="C88" s="8" t="n">
        <v>10.03</v>
      </c>
      <c r="D88" s="8" t="n">
        <v>18.67</v>
      </c>
      <c r="E88" s="10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10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>
        <v>87</v>
      </c>
      <c r="B89" s="7" t="s">
        <v>84</v>
      </c>
      <c r="C89" s="8" t="s"/>
      <c r="D89" s="8" t="n">
        <v>0</v>
      </c>
      <c r="E89" s="10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>
        <v>88</v>
      </c>
      <c r="B90" s="7" t="s">
        <v>117</v>
      </c>
      <c r="C90" s="8" t="s"/>
      <c r="D90" s="8" t="n">
        <v>0</v>
      </c>
      <c r="E90" s="10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>
        <v>89</v>
      </c>
      <c r="B91" s="7" t="s"/>
      <c r="C91" s="8" t="n">
        <v>10.27</v>
      </c>
      <c r="D91" s="8" t="n">
        <v>18.76</v>
      </c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90</v>
      </c>
      <c r="B92" s="7" t="s"/>
      <c r="C92" s="8" t="n">
        <v>9.5</v>
      </c>
      <c r="D92" s="8" t="n">
        <v>17.99</v>
      </c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91</v>
      </c>
      <c r="B93" s="7" t="s"/>
      <c r="C93" s="8" t="n">
        <v>10.53</v>
      </c>
      <c r="D93" s="8" t="n">
        <v>19.06</v>
      </c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92</v>
      </c>
      <c r="B94" s="7" t="s"/>
      <c r="C94" s="8" t="n">
        <v>11.02</v>
      </c>
      <c r="D94" s="8" t="n">
        <v>19</v>
      </c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93</v>
      </c>
      <c r="B95" s="7" t="s"/>
      <c r="C95" s="8" t="n">
        <v>11.54</v>
      </c>
      <c r="D95" s="8" t="n">
        <v>19.93</v>
      </c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94</v>
      </c>
      <c r="B96" s="7" t="s"/>
      <c r="C96" s="8" t="n">
        <v>9.02</v>
      </c>
      <c r="D96" s="8" t="n">
        <v>17.44</v>
      </c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95</v>
      </c>
      <c r="B97" s="7" t="s"/>
      <c r="C97" s="8" t="n">
        <v>9.41</v>
      </c>
      <c r="D97" s="8" t="n">
        <v>17.85</v>
      </c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96</v>
      </c>
      <c r="B98" s="7" t="s"/>
      <c r="C98" s="8" t="n">
        <v>11.42</v>
      </c>
      <c r="D98" s="8" t="n">
        <v>19.84</v>
      </c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/>
      <c r="B99" s="8" t="n"/>
      <c r="C99" s="8" t="n"/>
      <c r="D99" s="8" t="n"/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8" t="n"/>
      <c r="C100" s="8" t="n"/>
      <c r="D100" s="8" t="n"/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7" spans="1:11">
      <c r="D107" s="5" t="s">
        <v>97</v>
      </c>
      <c r="E107" s="10">
        <f>SUM(friday!E81:friday!E105)</f>
        <v/>
      </c>
      <c r="F107" s="10">
        <f>SUM(friday!F81:friday!F105)</f>
        <v/>
      </c>
    </row>
    <row r="109" spans="1:11">
      <c r="A109" s="4" t="s">
        <v>98</v>
      </c>
    </row>
    <row r="110" spans="1:11">
      <c r="E110" s="5" t="s">
        <v>75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76</v>
      </c>
      <c r="F111" s="5" t="s">
        <v>99</v>
      </c>
    </row>
    <row r="112" spans="1:11">
      <c r="A112" s="6" t="s">
        <v>100</v>
      </c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11.5 - reference!C5), 0, IF(friday!B112 = "no call", 11.5, IF(friday!C112 = 0, 0, MAX(11.5 - friday!C112, 0))))</f>
        <v/>
      </c>
    </row>
    <row r="113" spans="1:11">
      <c r="A113" s="6" t="s">
        <v>101</v>
      </c>
      <c r="B113" s="7" t="s"/>
      <c r="C113" s="8" t="n">
        <v>11.81</v>
      </c>
      <c r="D113" s="8" t="n">
        <v>0</v>
      </c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11.5 - reference!C5), 0, IF(friday!B113 = "no call", 11.5, IF(friday!C113 = 0, 0, MAX(11.5 - friday!C113, 0))))</f>
        <v/>
      </c>
    </row>
    <row r="114" spans="1:11">
      <c r="A114" s="6" t="s">
        <v>102</v>
      </c>
      <c r="B114" s="7" t="s"/>
      <c r="C114" s="8" t="n">
        <v>9.91</v>
      </c>
      <c r="D114" s="8" t="n">
        <v>19.08</v>
      </c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11.5 - reference!C5), 0, IF(friday!B114 = "no call", 11.5, IF(friday!C114 = 0, 0, MAX(11.5 - friday!C114, 0))))</f>
        <v/>
      </c>
    </row>
    <row r="115" spans="1:11">
      <c r="A115" s="6" t="s">
        <v>103</v>
      </c>
      <c r="B115" s="8" t="n"/>
      <c r="C115" s="8" t="n"/>
      <c r="D115" s="8" t="n"/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11.5 - reference!C5), 0, IF(friday!B115 = "no call", 11.5, IF(friday!C115 = 0, 0, MAX(11.5 - friday!C115, 0))))</f>
        <v/>
      </c>
    </row>
    <row r="116" spans="1:11">
      <c r="A116" s="6" t="s">
        <v>104</v>
      </c>
      <c r="B116" s="7" t="s"/>
      <c r="C116" s="8" t="n">
        <v>10.18</v>
      </c>
      <c r="D116" s="8" t="n">
        <v>19.08</v>
      </c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11.5 - reference!C5), 0, IF(friday!B116 = "no call", 11.5, IF(friday!C116 = 0, 0, MAX(11.5 - friday!C116, 0))))</f>
        <v/>
      </c>
    </row>
    <row r="117" spans="1:11">
      <c r="A117" s="6" t="s">
        <v>105</v>
      </c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11.5 - reference!C5), 0, IF(friday!B117 = "no call", 11.5, IF(friday!C117 = 0, 0, MAX(11.5 - friday!C117, 0))))</f>
        <v/>
      </c>
    </row>
    <row r="118" spans="1:11">
      <c r="A118" s="6" t="s">
        <v>106</v>
      </c>
      <c r="B118" s="7" t="s"/>
      <c r="C118" s="8" t="n">
        <v>10.2</v>
      </c>
      <c r="D118" s="8" t="n">
        <v>0</v>
      </c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11.5 - reference!C5), 0, IF(friday!B118 = "no call", 11.5, IF(friday!C118 = 0, 0, MAX(11.5 - friday!C118, 0))))</f>
        <v/>
      </c>
    </row>
    <row r="119" spans="1:11">
      <c r="A119" s="6" t="s">
        <v>107</v>
      </c>
      <c r="B119" s="7" t="s"/>
      <c r="C119" s="8" t="n">
        <v>10.18</v>
      </c>
      <c r="D119" s="8" t="n">
        <v>0</v>
      </c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 spans="1:11">
      <c r="A120" s="6" t="s"/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8" spans="1:11">
      <c r="D138" s="5" t="s">
        <v>108</v>
      </c>
      <c r="E138" s="10">
        <f>SUM(friday!E112:friday!E136)</f>
        <v/>
      </c>
      <c r="F138" s="10">
        <f>SUM(friday!F112:friday!F136)</f>
        <v/>
      </c>
    </row>
    <row r="140" spans="1:11">
      <c r="D140" s="5" t="s">
        <v>109</v>
      </c>
      <c r="E140" s="10">
        <f>SUM(friday!E107 + friday!E138)</f>
        <v/>
      </c>
      <c r="F140" s="10">
        <f>SUM(friday!F107 + friday!F138)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118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119</v>
      </c>
      <c r="C8" s="2" t="s">
        <v>120</v>
      </c>
      <c r="F8" s="2" t="s">
        <v>119</v>
      </c>
      <c r="G8" s="2" t="s">
        <v>121</v>
      </c>
    </row>
    <row r="9" spans="1:8">
      <c r="B9" s="2" t="s">
        <v>76</v>
      </c>
      <c r="C9" s="2" t="s">
        <v>122</v>
      </c>
      <c r="D9" s="2" t="s">
        <v>123</v>
      </c>
      <c r="F9" s="2" t="s">
        <v>77</v>
      </c>
      <c r="G9" s="2" t="s">
        <v>124</v>
      </c>
      <c r="H9" s="2" t="s">
        <v>123</v>
      </c>
    </row>
    <row r="10" spans="1:8">
      <c r="A10" s="11" t="s">
        <v>125</v>
      </c>
      <c r="B10" s="8">
        <f>saturday!E140</f>
        <v/>
      </c>
      <c r="C10" s="8">
        <f>saturday!I34</f>
        <v/>
      </c>
      <c r="D10" s="10">
        <f>IF(summary!B10&lt;summary!C10,summary!B10,summary!C10)</f>
        <v/>
      </c>
      <c r="F10" s="8">
        <f>saturday!F140</f>
        <v/>
      </c>
      <c r="G10" s="8">
        <f>saturday!K76</f>
        <v/>
      </c>
      <c r="H10" s="10">
        <f>IF(summary!F10&lt;summary!G10,summary!F10,summary!G10)</f>
        <v/>
      </c>
    </row>
    <row r="12" spans="1:8">
      <c r="A12" s="11" t="s">
        <v>126</v>
      </c>
      <c r="B12" s="8">
        <f>sunday!E140</f>
        <v/>
      </c>
      <c r="C12" s="8">
        <f>sunday!I34</f>
        <v/>
      </c>
      <c r="D12" s="10">
        <f>IF(summary!B12&lt;summary!C12,summary!B12,summary!C12)</f>
        <v/>
      </c>
      <c r="F12" s="8">
        <f>sunday!F140</f>
        <v/>
      </c>
      <c r="G12" s="8">
        <f>sunday!K76</f>
        <v/>
      </c>
      <c r="H12" s="10">
        <f>IF(summary!F12&lt;summary!G12,summary!F12,summary!G12)</f>
        <v/>
      </c>
    </row>
    <row r="14" spans="1:8">
      <c r="A14" s="11" t="s">
        <v>127</v>
      </c>
      <c r="B14" s="8">
        <f>monday!E140</f>
        <v/>
      </c>
      <c r="C14" s="8">
        <f>monday!I34</f>
        <v/>
      </c>
      <c r="D14" s="10">
        <f>IF(summary!B14&lt;summary!C14,summary!B14,summary!C14)</f>
        <v/>
      </c>
      <c r="F14" s="8">
        <f>monday!F140</f>
        <v/>
      </c>
      <c r="G14" s="8">
        <f>monday!K76</f>
        <v/>
      </c>
      <c r="H14" s="10">
        <f>IF(summary!F14&lt;summary!G14,summary!F14,summary!G14)</f>
        <v/>
      </c>
    </row>
    <row r="16" spans="1:8">
      <c r="A16" s="11" t="s">
        <v>128</v>
      </c>
      <c r="B16" s="8">
        <f>tuesday!E140</f>
        <v/>
      </c>
      <c r="C16" s="8">
        <f>tuesday!I34</f>
        <v/>
      </c>
      <c r="D16" s="10">
        <f>IF(summary!B16&lt;summary!C16,summary!B16,summary!C16)</f>
        <v/>
      </c>
      <c r="F16" s="8">
        <f>tuesday!F140</f>
        <v/>
      </c>
      <c r="G16" s="8">
        <f>tuesday!K76</f>
        <v/>
      </c>
      <c r="H16" s="10">
        <f>IF(summary!F16&lt;summary!G16,summary!F16,summary!G16)</f>
        <v/>
      </c>
    </row>
    <row r="18" spans="1:8">
      <c r="A18" s="11" t="s">
        <v>129</v>
      </c>
      <c r="B18" s="8">
        <f>wednesday!E140</f>
        <v/>
      </c>
      <c r="C18" s="8">
        <f>wednesday!I34</f>
        <v/>
      </c>
      <c r="D18" s="10">
        <f>IF(summary!B18&lt;summary!C18,summary!B18,summary!C18)</f>
        <v/>
      </c>
      <c r="F18" s="8">
        <f>wednesday!F140</f>
        <v/>
      </c>
      <c r="G18" s="8">
        <f>wednesday!K76</f>
        <v/>
      </c>
      <c r="H18" s="10">
        <f>IF(summary!F18&lt;summary!G18,summary!F18,summary!G18)</f>
        <v/>
      </c>
    </row>
    <row r="20" spans="1:8">
      <c r="A20" s="11" t="s">
        <v>130</v>
      </c>
      <c r="B20" s="8">
        <f>thursday!E144</f>
        <v/>
      </c>
      <c r="C20" s="8">
        <f>thursday!I34</f>
        <v/>
      </c>
      <c r="D20" s="10">
        <f>IF(summary!B20&lt;summary!C20,summary!B20,summary!C20)</f>
        <v/>
      </c>
      <c r="F20" s="8">
        <f>thursday!F144</f>
        <v/>
      </c>
      <c r="G20" s="8">
        <f>thursday!K80</f>
        <v/>
      </c>
      <c r="H20" s="10">
        <f>IF(summary!F20&lt;summary!G20,summary!F20,summary!G20)</f>
        <v/>
      </c>
    </row>
    <row r="22" spans="1:8">
      <c r="A22" s="11" t="s">
        <v>131</v>
      </c>
      <c r="B22" s="8">
        <f>friday!E140</f>
        <v/>
      </c>
      <c r="C22" s="8">
        <f>friday!I34</f>
        <v/>
      </c>
      <c r="D22" s="10">
        <f>IF(summary!B22&lt;summary!C22,summary!B22,summary!C22)</f>
        <v/>
      </c>
      <c r="F22" s="8">
        <f>friday!F140</f>
        <v/>
      </c>
      <c r="G22" s="8">
        <f>friday!K76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132</v>
      </c>
    </row>
    <row r="3" spans="1:5">
      <c r="C3" s="8" t="n">
        <v>0.25</v>
      </c>
      <c r="E3" t="s">
        <v>133</v>
      </c>
    </row>
    <row r="4" spans="1:5">
      <c r="C4" s="8" t="n">
        <v>0.25</v>
      </c>
      <c r="E4" t="s">
        <v>134</v>
      </c>
    </row>
    <row r="5" spans="1:5">
      <c r="C5" s="8" t="n">
        <v>0.25</v>
      </c>
      <c r="E5" t="s">
        <v>135</v>
      </c>
    </row>
    <row r="7" spans="1:5">
      <c r="B7" s="4" t="s">
        <v>136</v>
      </c>
    </row>
    <row r="8" spans="1:5">
      <c r="C8" s="7" t="s">
        <v>112</v>
      </c>
      <c r="E8" t="s">
        <v>137</v>
      </c>
    </row>
    <row r="10" spans="1:5">
      <c r="C10" s="7" t="s">
        <v>138</v>
      </c>
      <c r="E10" t="s">
        <v>139</v>
      </c>
    </row>
    <row r="11" spans="1:5">
      <c r="C11" s="7" t="s">
        <v>140</v>
      </c>
      <c r="E11" t="s">
        <v>141</v>
      </c>
    </row>
    <row r="12" spans="1:5">
      <c r="C12" s="7" t="s">
        <v>142</v>
      </c>
      <c r="E12" t="s">
        <v>143</v>
      </c>
    </row>
    <row r="13" spans="1:5">
      <c r="C13" s="7" t="s">
        <v>84</v>
      </c>
      <c r="E13" t="s">
        <v>144</v>
      </c>
    </row>
    <row r="14" spans="1:5">
      <c r="C14" s="7" t="s">
        <v>117</v>
      </c>
      <c r="E14" t="s">
        <v>145</v>
      </c>
    </row>
    <row r="15" spans="1:5">
      <c r="C15" s="7" t="s">
        <v>146</v>
      </c>
      <c r="E15" t="s">
        <v>147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2019-06-10T01:13:45Z</dcterms:created>
  <dcterms:modified xsi:type="dcterms:W3CDTF">2019-06-10T01:13:45Z</dcterms:modified>
</cp:coreProperties>
</file>