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<sst xmlns="http://schemas.openxmlformats.org/spreadsheetml/2006/main" uniqueCount="140">
  <si>
    <t>Improper Mandate Worksheet</t>
  </si>
  <si>
    <t xml:space="preserve">Date:  </t>
  </si>
  <si>
    <t>Saturday  09/07/19</t>
  </si>
  <si>
    <t xml:space="preserve">Pay Period:  </t>
  </si>
  <si>
    <t>2019-19-2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</si>
  <si>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</si>
  <si>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</si>
  <si>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</si>
  <si>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</si>
  <si>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</si>
  <si>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</si>
  <si>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</si>
  <si>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</si>
  <si>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</si>
  <si>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</si>
  <si>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</si>
  <si>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</si>
  <si>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</si>
  <si>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</si>
  <si>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dejesus vasquez, l</t>
  </si>
  <si>
    <t>elamen, a</t>
  </si>
  <si>
    <t>fisher, c</t>
  </si>
  <si>
    <t>foster, p</t>
  </si>
  <si>
    <t>landers, a</t>
  </si>
  <si>
    <t>martines, j</t>
  </si>
  <si>
    <t>mccoumb, s</t>
  </si>
  <si>
    <t>miena sobekela, r</t>
  </si>
  <si>
    <t>minaker, e</t>
  </si>
  <si>
    <t>mudesir sr, h</t>
  </si>
  <si>
    <t>murray, k</t>
  </si>
  <si>
    <t>*</t>
  </si>
  <si>
    <t>robertson, c</t>
  </si>
  <si>
    <t>rockwood, j</t>
  </si>
  <si>
    <t>stevens, a</t>
  </si>
  <si>
    <t>trujillo, s</t>
  </si>
  <si>
    <t>williams, l</t>
  </si>
  <si>
    <t>Total NL Overtime</t>
  </si>
  <si>
    <t>Total NL Mandates</t>
  </si>
  <si>
    <t>Work Assignment Carriers</t>
  </si>
  <si>
    <t>an, j</t>
  </si>
  <si>
    <t>aquino, s</t>
  </si>
  <si>
    <t>ns day</t>
  </si>
  <si>
    <t>babinskiy, m</t>
  </si>
  <si>
    <t>bassa, e</t>
  </si>
  <si>
    <t>bonilla, g</t>
  </si>
  <si>
    <t>bustos, h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</si>
  <si>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</si>
  <si>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</si>
  <si>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</si>
  <si>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</si>
  <si>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</si>
  <si>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</si>
  <si>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</si>
  <si>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henderson, j</t>
  </si>
  <si>
    <t>l huillier jr, w</t>
  </si>
  <si>
    <t>lopez, d</t>
  </si>
  <si>
    <t>mcdonald, n</t>
  </si>
  <si>
    <t>mcmains, t</t>
  </si>
  <si>
    <t>miller, b</t>
  </si>
  <si>
    <t>moody, k</t>
  </si>
  <si>
    <t>nguyen, d</t>
  </si>
  <si>
    <t>rodriquez, j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</si>
  <si>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</si>
  <si>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</si>
  <si>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</si>
  <si>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</si>
  <si>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</si>
  <si>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</si>
  <si>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</si>
  <si>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walker, c</t>
  </si>
  <si>
    <t>weeks, t</t>
  </si>
  <si>
    <t>weyerman, t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</si>
  <si>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</si>
  <si>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</si>
  <si>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</si>
  <si>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</si>
  <si>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</si>
  <si>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</si>
  <si>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</si>
  <si>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</si>
  <si>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</si>
  <si>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</si>
  <si>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gross, j</t>
  </si>
  <si>
    <t>kitchen, d</t>
  </si>
  <si>
    <t>la, s</t>
  </si>
  <si>
    <t>manibusan, p</t>
  </si>
  <si>
    <t>mariami, a</t>
  </si>
  <si>
    <t>nelson, g</t>
  </si>
  <si>
    <t>osei tutu, m</t>
  </si>
  <si>
    <t>pang, d</t>
  </si>
  <si>
    <t>yates, l</t>
  </si>
  <si>
    <t>yeung, q</t>
  </si>
  <si>
    <t>Total OTDL Availability</t>
  </si>
  <si>
    <t>Auxiliary Assistance</t>
  </si>
  <si>
    <t>to 11.5</t>
  </si>
  <si>
    <t>flaig, b</t>
  </si>
  <si>
    <t>mestas, k</t>
  </si>
  <si>
    <t>morrison, m</t>
  </si>
  <si>
    <t>nelson, j</t>
  </si>
  <si>
    <t>stubbs, t</t>
  </si>
  <si>
    <t>excused</t>
  </si>
  <si>
    <t>Total AUX Availability</t>
  </si>
  <si>
    <t>Total Availability</t>
  </si>
  <si>
    <t>Sunday  09/08/19</t>
  </si>
  <si>
    <t>Monday  09/09/19</t>
  </si>
  <si>
    <t>Tuesday  09/10/19</t>
  </si>
  <si>
    <t>no call</t>
  </si>
  <si>
    <t>Wednesday  09/11/19</t>
  </si>
  <si>
    <t>Thursday  09/12/19</t>
  </si>
  <si>
    <t>Friday  09/13/19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</si>
  <si>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</si>
  <si>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</si>
  <si>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</si>
  <si>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</si>
  <si>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</si>
  <si>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</si>
  <si>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</si>
  <si>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09/07/19 Sat</t>
  </si>
  <si>
    <t>09/08/19 Sun</t>
  </si>
  <si>
    <t>09/09/19 Mon</t>
  </si>
  <si>
    <t>09/10/19 Tue</t>
  </si>
  <si>
    <t>09/11/19 Wed</t>
  </si>
  <si>
    <t>09/12/19 Thu</t>
  </si>
  <si>
    <t>09/13/19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</si>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</sst>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9.050000000000001</v>
      </c>
      <c r="D8" s="8" t="s"/>
      <c r="E8" s="8" t="n">
        <v>16</v>
      </c>
      <c r="F8" s="8" t="n">
        <v>18.04</v>
      </c>
      <c r="G8" s="9" t="n">
        <v>913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SUM(saturday!F9 - saturday!E9)</f>
        <v/>
      </c>
      <c r="I9" s="10">
        <f>IF(saturday!B9 ="ns day", saturday!C9,IF(saturday!C9 &lt;= 8 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SUM(saturday!F10 - saturday!E10)</f>
        <v/>
      </c>
      <c r="I10" s="10">
        <f>IF(saturday!B10 ="ns day", saturday!C10,IF(saturday!C10 &lt;= 8 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12.09</v>
      </c>
      <c r="D11" s="8" t="s"/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9.34</v>
      </c>
      <c r="D13" s="8" t="s"/>
      <c r="E13" s="8" t="n">
        <v>15.5</v>
      </c>
      <c r="F13" s="8" t="n">
        <v>17.97</v>
      </c>
      <c r="G13" s="9" t="n">
        <v>916</v>
      </c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9.619999999999999</v>
      </c>
      <c r="D14" s="8" t="s"/>
      <c r="E14" s="8" t="n">
        <v>16.5</v>
      </c>
      <c r="F14" s="8" t="n">
        <v>18.18</v>
      </c>
      <c r="G14" s="9" t="n">
        <v>1004</v>
      </c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8.26</v>
      </c>
      <c r="D15" s="8" t="s"/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9.82</v>
      </c>
      <c r="D18" s="8" t="s"/>
      <c r="E18" s="7" t="s">
        <v>30</v>
      </c>
      <c r="F18" s="7" t="s">
        <v>30</v>
      </c>
      <c r="G18" s="7" t="s">
        <v>30</v>
      </c>
      <c r="H18" s="8">
        <f>SUM(saturday!H20:saturday!H19)</f>
        <v/>
      </c>
      <c r="I18" s="10">
        <f>IF(saturday!B18 ="ns day", saturday!C18,IF(saturday!C18 &lt;= 8 + reference!C3, 0, MAX(saturday!C18 - 8, 0)))</f>
        <v/>
      </c>
      <c r="J18" s="10">
        <f>saturday!H18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E19" s="8" t="n">
        <v>10</v>
      </c>
      <c r="F19" s="8" t="n">
        <v>10.62</v>
      </c>
      <c r="G19" s="9" t="n">
        <v>1019</v>
      </c>
      <c r="H19" s="8">
        <f>SUM(saturday!F19 - saturday!E19)</f>
        <v/>
      </c>
    </row>
    <row r="20" spans="1:11">
      <c r="E20" s="8" t="n">
        <v>17</v>
      </c>
      <c r="F20" s="8" t="n">
        <v>18.96</v>
      </c>
      <c r="G20" s="9" t="n">
        <v>1019</v>
      </c>
      <c r="H20" s="8">
        <f>SUM(saturday!F20 - saturday!E20)</f>
        <v/>
      </c>
    </row>
    <row r="21" spans="1:11">
      <c r="A21" s="6" t="s">
        <v>31</v>
      </c>
      <c r="B21" s="7" t="s"/>
      <c r="C21" s="8" t="n">
        <v>8</v>
      </c>
      <c r="D21" s="8" t="s"/>
      <c r="E21" s="8" t="s"/>
      <c r="F21" s="8" t="s"/>
      <c r="G21" s="9" t="s"/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32</v>
      </c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33</v>
      </c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34</v>
      </c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35</v>
      </c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36</v>
      </c>
      <c r="I39" s="10">
        <f>SUM(saturday!I8:saturday!I37)</f>
        <v/>
      </c>
    </row>
    <row r="41" spans="1:11">
      <c r="J41" s="5" t="s">
        <v>37</v>
      </c>
      <c r="K41" s="10">
        <f>SUM(saturday!K8:saturday!K37)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7" t="s"/>
      <c r="C45" s="8" t="n">
        <v>10</v>
      </c>
      <c r="D45" s="8" t="s"/>
      <c r="E45" s="7" t="s">
        <v>30</v>
      </c>
      <c r="F45" s="7" t="s">
        <v>30</v>
      </c>
      <c r="G45" s="7" t="s">
        <v>30</v>
      </c>
      <c r="H45" s="8">
        <f>SUM(saturday!H48:saturday!H46)</f>
        <v/>
      </c>
      <c r="I45" s="10">
        <f>IF(saturday!B45 ="ns day", saturday!C45, MAX(saturday!C45 - 8, 0))</f>
        <v/>
      </c>
      <c r="J45" s="10">
        <f>saturday!H45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E46" s="8" t="n">
        <v>8</v>
      </c>
      <c r="F46" s="8" t="n">
        <v>8.640000000000001</v>
      </c>
      <c r="G46" s="9" t="n">
        <v>1072</v>
      </c>
      <c r="H46" s="8">
        <f>SUM(saturday!F46 - saturday!E46)</f>
        <v/>
      </c>
    </row>
    <row r="47" spans="1:11">
      <c r="E47" s="8" t="n">
        <v>9.470000000000001</v>
      </c>
      <c r="F47" s="8" t="n">
        <v>9.619999999999999</v>
      </c>
      <c r="G47" s="9" t="n">
        <v>1072</v>
      </c>
      <c r="H47" s="8">
        <f>SUM(saturday!F47 - saturday!E47)</f>
        <v/>
      </c>
    </row>
    <row r="48" spans="1:11">
      <c r="E48" s="8" t="n">
        <v>12.5</v>
      </c>
      <c r="F48" s="8" t="n">
        <v>13.23</v>
      </c>
      <c r="G48" s="9" t="n">
        <v>1072</v>
      </c>
      <c r="H48" s="8">
        <f>SUM(saturday!F48 - saturday!E48)</f>
        <v/>
      </c>
    </row>
    <row r="49" spans="1:11">
      <c r="A49" s="6" t="s">
        <v>40</v>
      </c>
      <c r="B49" s="7" t="s">
        <v>41</v>
      </c>
      <c r="C49" s="8" t="n">
        <v>3.04</v>
      </c>
      <c r="D49" s="8" t="s"/>
      <c r="E49" s="8" t="s"/>
      <c r="F49" s="8" t="s"/>
      <c r="G49" s="9" t="s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42</v>
      </c>
      <c r="B50" s="7" t="s">
        <v>41</v>
      </c>
      <c r="C50" s="8" t="n">
        <v>10</v>
      </c>
      <c r="D50" s="8" t="s"/>
      <c r="E50" s="8" t="n">
        <v>16.5</v>
      </c>
      <c r="F50" s="8" t="n">
        <v>18.42</v>
      </c>
      <c r="G50" s="9" t="n">
        <v>1004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43</v>
      </c>
      <c r="B51" s="7" t="s"/>
      <c r="C51" s="8" t="n">
        <v>11.47</v>
      </c>
      <c r="D51" s="8" t="s"/>
      <c r="E51" s="8" t="n">
        <v>17.45</v>
      </c>
      <c r="F51" s="8" t="n">
        <v>19.9</v>
      </c>
      <c r="G51" s="9" t="n">
        <v>916</v>
      </c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44</v>
      </c>
      <c r="B52" s="7" t="s">
        <v>41</v>
      </c>
      <c r="C52" s="8" t="n">
        <v>9.57</v>
      </c>
      <c r="D52" s="8" t="s"/>
      <c r="E52" s="8" t="n">
        <v>10.5</v>
      </c>
      <c r="F52" s="8" t="n">
        <v>13.25</v>
      </c>
      <c r="G52" s="9" t="n">
        <v>1019</v>
      </c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45</v>
      </c>
      <c r="B53" s="7" t="s"/>
      <c r="C53" s="8" t="n">
        <v>9.550000000000001</v>
      </c>
      <c r="D53" s="8" t="s"/>
      <c r="E53" s="8" t="n">
        <v>17</v>
      </c>
      <c r="F53" s="8" t="n">
        <v>18.44</v>
      </c>
      <c r="G53" s="9" t="n">
        <v>925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46</v>
      </c>
      <c r="B54" s="7" t="s"/>
      <c r="C54" s="8" t="n">
        <v>10</v>
      </c>
      <c r="D54" s="8" t="s"/>
      <c r="E54" s="8" t="n">
        <v>16.45</v>
      </c>
      <c r="F54" s="8" t="n">
        <v>18.76</v>
      </c>
      <c r="G54" s="9" t="n">
        <v>925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47</v>
      </c>
      <c r="B55" s="7" t="s"/>
      <c r="C55" s="8" t="n">
        <v>10.22</v>
      </c>
      <c r="D55" s="8" t="s"/>
      <c r="E55" s="8" t="s"/>
      <c r="F55" s="8" t="s"/>
      <c r="G55" s="9" t="s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48</v>
      </c>
      <c r="B56" s="7" t="s"/>
      <c r="C56" s="8" t="n">
        <v>8.26</v>
      </c>
      <c r="D56" s="8" t="s"/>
      <c r="E56" s="8" t="s"/>
      <c r="F56" s="8" t="s"/>
      <c r="G56" s="9" t="s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49</v>
      </c>
      <c r="B57" s="7" t="s"/>
      <c r="C57" s="8" t="n">
        <v>9.25</v>
      </c>
      <c r="D57" s="8" t="s"/>
      <c r="E57" s="8" t="s"/>
      <c r="F57" s="8" t="s"/>
      <c r="G57" s="9" t="s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50</v>
      </c>
      <c r="B58" s="7" t="s"/>
      <c r="C58" s="8" t="n">
        <v>8</v>
      </c>
      <c r="D58" s="8" t="s"/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51</v>
      </c>
      <c r="B59" s="7" t="s"/>
      <c r="C59" s="8" t="n">
        <v>12.19</v>
      </c>
      <c r="D59" s="8" t="s"/>
      <c r="E59" s="8" t="n">
        <v>17</v>
      </c>
      <c r="F59" s="8" t="n">
        <v>19.99</v>
      </c>
      <c r="G59" s="9" t="n">
        <v>929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52</v>
      </c>
      <c r="B60" s="7" t="s"/>
      <c r="C60" s="8" t="n">
        <v>11.21</v>
      </c>
      <c r="D60" s="8" t="s"/>
      <c r="E60" s="8" t="n">
        <v>18</v>
      </c>
      <c r="F60" s="8" t="n">
        <v>19.6</v>
      </c>
      <c r="G60" s="9" t="n">
        <v>925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53</v>
      </c>
      <c r="B61" s="8" t="n"/>
      <c r="C61" s="8" t="n"/>
      <c r="D61" s="8" t="n"/>
      <c r="E61" s="8" t="n"/>
      <c r="F61" s="8" t="n"/>
      <c r="G61" s="9" t="n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54</v>
      </c>
      <c r="B62" s="8" t="n"/>
      <c r="C62" s="8" t="n"/>
      <c r="D62" s="8" t="n"/>
      <c r="E62" s="8" t="n"/>
      <c r="F62" s="8" t="n"/>
      <c r="G62" s="9" t="n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55</v>
      </c>
      <c r="B63" s="7" t="s"/>
      <c r="C63" s="8" t="n">
        <v>10.85</v>
      </c>
      <c r="D63" s="8" t="s"/>
      <c r="E63" s="8" t="n">
        <v>17.33</v>
      </c>
      <c r="F63" s="8" t="n">
        <v>19.87</v>
      </c>
      <c r="G63" s="9" t="n">
        <v>1004</v>
      </c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56</v>
      </c>
      <c r="B64" s="7" t="s"/>
      <c r="C64" s="8" t="n">
        <v>9</v>
      </c>
      <c r="D64" s="8" t="s"/>
      <c r="E64" s="8" t="n">
        <v>9.43</v>
      </c>
      <c r="F64" s="8" t="n">
        <v>10.32</v>
      </c>
      <c r="G64" s="9" t="n">
        <v>1043</v>
      </c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57</v>
      </c>
      <c r="B65" s="7" t="s"/>
      <c r="C65" s="8" t="n">
        <v>9.73</v>
      </c>
      <c r="D65" s="8" t="s"/>
      <c r="E65" s="8" t="n">
        <v>9.210000000000001</v>
      </c>
      <c r="F65" s="8" t="n">
        <v>9.710000000000001</v>
      </c>
      <c r="G65" s="9" t="n">
        <v>929</v>
      </c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58</v>
      </c>
      <c r="B66" s="7" t="s"/>
      <c r="C66" s="8" t="n">
        <v>8.210000000000001</v>
      </c>
      <c r="D66" s="8" t="s"/>
      <c r="E66" s="8" t="n">
        <v>15.33</v>
      </c>
      <c r="F66" s="8" t="n">
        <v>16.86</v>
      </c>
      <c r="G66" s="9" t="n">
        <v>916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59</v>
      </c>
      <c r="B67" s="7" t="s"/>
      <c r="C67" s="8" t="n">
        <v>8.35</v>
      </c>
      <c r="D67" s="8" t="s"/>
      <c r="E67" s="8" t="s"/>
      <c r="F67" s="8" t="s"/>
      <c r="G67" s="9" t="s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60</v>
      </c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61</v>
      </c>
      <c r="B69" s="8" t="n"/>
      <c r="C69" s="8" t="n"/>
      <c r="D69" s="8" t="n"/>
      <c r="E69" s="8" t="n"/>
      <c r="F69" s="8" t="n"/>
      <c r="G69" s="9" t="n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62</v>
      </c>
      <c r="B70" s="8" t="n"/>
      <c r="C70" s="8" t="n"/>
      <c r="D70" s="8" t="n"/>
      <c r="E70" s="8" t="n"/>
      <c r="F70" s="8" t="n"/>
      <c r="G70" s="9" t="n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63</v>
      </c>
      <c r="B71" s="7" t="s"/>
      <c r="C71" s="8" t="n">
        <v>10.02</v>
      </c>
      <c r="D71" s="8" t="s"/>
      <c r="E71" s="8" t="s"/>
      <c r="F71" s="8" t="s"/>
      <c r="G71" s="9" t="s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64</v>
      </c>
      <c r="B72" s="7" t="s"/>
      <c r="C72" s="8" t="n">
        <v>8.529999999999999</v>
      </c>
      <c r="D72" s="8" t="s"/>
      <c r="E72" s="8" t="s"/>
      <c r="F72" s="8" t="s"/>
      <c r="G72" s="9" t="s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65</v>
      </c>
      <c r="B73" s="7" t="s"/>
      <c r="C73" s="8" t="n">
        <v>9.029999999999999</v>
      </c>
      <c r="D73" s="8" t="s"/>
      <c r="E73" s="8" t="s"/>
      <c r="F73" s="8" t="s"/>
      <c r="G73" s="9" t="s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66</v>
      </c>
      <c r="B74" s="8" t="n"/>
      <c r="C74" s="8" t="n"/>
      <c r="D74" s="8" t="n"/>
      <c r="E74" s="8" t="n"/>
      <c r="F74" s="8" t="n"/>
      <c r="G74" s="9" t="n"/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67</v>
      </c>
      <c r="B75" s="7" t="s"/>
      <c r="C75" s="8" t="n">
        <v>11.61</v>
      </c>
      <c r="D75" s="8" t="s"/>
      <c r="E75" s="7" t="s">
        <v>30</v>
      </c>
      <c r="F75" s="7" t="s">
        <v>30</v>
      </c>
      <c r="G75" s="7" t="s">
        <v>30</v>
      </c>
      <c r="H75" s="8">
        <f>SUM(saturday!H77:saturday!H76)</f>
        <v/>
      </c>
      <c r="I75" s="10">
        <f>IF(saturday!B75 ="ns day", saturday!C75, MAX(saturday!C75 - 8, 0))</f>
        <v/>
      </c>
      <c r="J75" s="10">
        <f>saturday!H75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E76" s="8" t="n">
        <v>9.529999999999999</v>
      </c>
      <c r="F76" s="8" t="n">
        <v>11.18</v>
      </c>
      <c r="G76" s="9" t="n">
        <v>913</v>
      </c>
      <c r="H76" s="8">
        <f>SUM(saturday!F76 - saturday!E76)</f>
        <v/>
      </c>
    </row>
    <row r="77" spans="1:11">
      <c r="E77" s="8" t="n">
        <v>11.75</v>
      </c>
      <c r="F77" s="8" t="n">
        <v>14</v>
      </c>
      <c r="G77" s="9" t="n">
        <v>913</v>
      </c>
      <c r="H77" s="8">
        <f>SUM(saturday!F77 - saturday!E77)</f>
        <v/>
      </c>
    </row>
    <row r="78" spans="1:11">
      <c r="A78" s="6" t="s">
        <v>68</v>
      </c>
      <c r="B78" s="7" t="s"/>
      <c r="C78" s="8" t="n">
        <v>8.34</v>
      </c>
      <c r="D78" s="8" t="s"/>
      <c r="E78" s="8" t="s"/>
      <c r="F78" s="8" t="s"/>
      <c r="G78" s="9" t="s"/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69</v>
      </c>
      <c r="B79" s="7" t="s"/>
      <c r="C79" s="8" t="n">
        <v>10.75</v>
      </c>
      <c r="D79" s="8" t="s"/>
      <c r="E79" s="8" t="s"/>
      <c r="F79" s="8" t="s"/>
      <c r="G79" s="9" t="s"/>
      <c r="H79" s="8">
        <f>SUM(saturday!F79 - saturday!E79)</f>
        <v/>
      </c>
      <c r="I79" s="10">
        <f>IF(saturday!B79 ="ns day", saturday!C79, MAX(saturday!C79 - 8, 0))</f>
        <v/>
      </c>
      <c r="J79" s="10">
        <f>SUM(saturday!F79 - saturday!E79)</f>
        <v/>
      </c>
      <c r="K79" s="10">
        <f>IF(saturday!B79="ns day",saturday!C79, IF(saturday!C79 &lt;= 8 + reference!C4, 0, MIN(MAX(saturday!C79 - 8, 0),IF(saturday!J79 &lt;= reference!C4,0, saturday!J79))))</f>
        <v/>
      </c>
    </row>
    <row r="80" spans="1:11">
      <c r="A80" s="6" t="s">
        <v>70</v>
      </c>
      <c r="B80" s="7" t="s">
        <v>41</v>
      </c>
      <c r="C80" s="8" t="n">
        <v>10.18</v>
      </c>
      <c r="D80" s="8" t="s"/>
      <c r="E80" s="8" t="n">
        <v>16.18</v>
      </c>
      <c r="F80" s="8" t="n">
        <v>19.18</v>
      </c>
      <c r="G80" s="9" t="n">
        <v>1019</v>
      </c>
      <c r="H80" s="8">
        <f>SUM(saturday!F80 - saturday!E80)</f>
        <v/>
      </c>
      <c r="I80" s="10">
        <f>IF(saturday!B80 ="ns day", saturday!C80, MAX(saturday!C80 - 8, 0))</f>
        <v/>
      </c>
      <c r="J80" s="10">
        <f>SUM(saturday!F80 - saturday!E80)</f>
        <v/>
      </c>
      <c r="K80" s="10">
        <f>IF(saturday!B80="ns day",saturday!C80, IF(saturday!C80 &lt;= 8 + reference!C4, 0, MIN(MAX(saturday!C80 - 8, 0),IF(saturday!J80 &lt;= reference!C4,0, saturday!J80))))</f>
        <v/>
      </c>
    </row>
    <row r="81" spans="1:11">
      <c r="A81" s="6" t="s">
        <v>71</v>
      </c>
      <c r="B81" s="8" t="n"/>
      <c r="C81" s="8" t="n"/>
      <c r="D81" s="8" t="n"/>
      <c r="E81" s="8" t="n"/>
      <c r="F81" s="8" t="n"/>
      <c r="G81" s="9" t="n"/>
      <c r="H81" s="8">
        <f>SUM(saturday!F81 - saturday!E81)</f>
        <v/>
      </c>
      <c r="I81" s="10">
        <f>IF(saturday!B81 ="ns day", saturday!C81, MAX(saturday!C81 - 8, 0))</f>
        <v/>
      </c>
      <c r="J81" s="10">
        <f>SUM(saturday!F81 - saturday!E81)</f>
        <v/>
      </c>
      <c r="K81" s="10">
        <f>IF(saturday!B81="ns day",saturday!C81, IF(saturday!C81 &lt;= 8 + reference!C4, 0, MIN(MAX(saturday!C81 - 8, 0),IF(saturday!J81 &lt;= reference!C4,0, saturday!J81))))</f>
        <v/>
      </c>
    </row>
    <row r="82" spans="1:11">
      <c r="A82" s="6" t="s">
        <v>72</v>
      </c>
      <c r="B82" s="7" t="s"/>
      <c r="C82" s="8" t="n">
        <v>8</v>
      </c>
      <c r="D82" s="8" t="s"/>
      <c r="E82" s="8" t="s"/>
      <c r="F82" s="8" t="s"/>
      <c r="G82" s="9" t="s"/>
      <c r="H82" s="8">
        <f>SUM(saturday!F82 - saturday!E82)</f>
        <v/>
      </c>
      <c r="I82" s="10">
        <f>IF(saturday!B82 ="ns day", saturday!C82, MAX(saturday!C82 - 8, 0))</f>
        <v/>
      </c>
      <c r="J82" s="10">
        <f>SUM(saturday!F82 - saturday!E82)</f>
        <v/>
      </c>
      <c r="K82" s="10">
        <f>IF(saturday!B82="ns day",saturday!C82, IF(saturday!C82 &lt;= 8 + reference!C4, 0, MIN(MAX(saturday!C82 - 8, 0),IF(saturday!J82 &lt;= reference!C4,0, saturday!J82))))</f>
        <v/>
      </c>
    </row>
    <row r="84" spans="1:11">
      <c r="J84" s="5" t="s">
        <v>73</v>
      </c>
      <c r="K84" s="10">
        <f>SUM(saturday!K45:saturday!K82)</f>
        <v/>
      </c>
    </row>
    <row r="86" spans="1:11">
      <c r="J86" s="5" t="s">
        <v>74</v>
      </c>
      <c r="K86" s="10">
        <f>SUM(saturday!K84 + saturday!K41)</f>
        <v/>
      </c>
    </row>
    <row r="88" spans="1:11">
      <c r="A88" s="4" t="s">
        <v>75</v>
      </c>
    </row>
    <row r="89" spans="1:11">
      <c r="E89" s="5" t="s">
        <v>76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77</v>
      </c>
      <c r="F90" s="5" t="s">
        <v>78</v>
      </c>
    </row>
    <row r="91" spans="1:11">
      <c r="A91" s="6" t="s">
        <v>79</v>
      </c>
      <c r="B91" s="7" t="s"/>
      <c r="C91" s="8" t="n">
        <v>11.98</v>
      </c>
      <c r="D91" s="8" t="s"/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80</v>
      </c>
      <c r="B92" s="7" t="s"/>
      <c r="C92" s="8" t="n">
        <v>12.19</v>
      </c>
      <c r="D92" s="8" t="s"/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81</v>
      </c>
      <c r="B93" s="7" t="s"/>
      <c r="C93" s="8" t="n">
        <v>12.17</v>
      </c>
      <c r="D93" s="8" t="s"/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82</v>
      </c>
      <c r="B94" s="7" t="s"/>
      <c r="C94" s="8" t="n">
        <v>11.5</v>
      </c>
      <c r="D94" s="8" t="s"/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83</v>
      </c>
      <c r="B95" s="7" t="s"/>
      <c r="C95" s="8" t="n">
        <v>11.08</v>
      </c>
      <c r="D95" s="8" t="s"/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84</v>
      </c>
      <c r="B96" s="7" t="s"/>
      <c r="C96" s="8" t="n">
        <v>10.97</v>
      </c>
      <c r="D96" s="8" t="s"/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85</v>
      </c>
      <c r="B97" s="7" t="s"/>
      <c r="C97" s="8" t="n">
        <v>11.5</v>
      </c>
      <c r="D97" s="8" t="s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86</v>
      </c>
      <c r="B98" s="7" t="s"/>
      <c r="C98" s="8" t="n">
        <v>11.26</v>
      </c>
      <c r="D98" s="8" t="s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87</v>
      </c>
      <c r="B99" s="7" t="s"/>
      <c r="C99" s="8" t="n">
        <v>10.5</v>
      </c>
      <c r="D99" s="8" t="s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88</v>
      </c>
      <c r="B100" s="7" t="s"/>
      <c r="C100" s="8" t="n">
        <v>11.03</v>
      </c>
      <c r="D100" s="8" t="s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>
        <v>89</v>
      </c>
      <c r="B101" s="7" t="s"/>
      <c r="C101" s="8" t="n">
        <v>12.09</v>
      </c>
      <c r="D101" s="8" t="s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>
        <v>90</v>
      </c>
      <c r="B102" s="7" t="s"/>
      <c r="C102" s="8" t="n">
        <v>11.42</v>
      </c>
      <c r="D102" s="8" t="s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>
        <v>91</v>
      </c>
      <c r="B103" s="7" t="s"/>
      <c r="C103" s="8" t="n">
        <v>11.54</v>
      </c>
      <c r="D103" s="8" t="s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2" spans="1:11">
      <c r="D122" s="5" t="s">
        <v>92</v>
      </c>
      <c r="E122" s="10">
        <f>SUM(saturday!E91:saturday!E120)</f>
        <v/>
      </c>
      <c r="F122" s="10">
        <f>SUM(saturday!F91:saturday!F120)</f>
        <v/>
      </c>
    </row>
    <row r="124" spans="1:11">
      <c r="A124" s="4" t="s">
        <v>93</v>
      </c>
    </row>
    <row r="125" spans="1:11">
      <c r="E125" s="5" t="s">
        <v>76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77</v>
      </c>
      <c r="F126" s="5" t="s">
        <v>94</v>
      </c>
    </row>
    <row r="127" spans="1:11">
      <c r="A127" s="6" t="s">
        <v>95</v>
      </c>
      <c r="B127" s="7" t="s"/>
      <c r="C127" s="8" t="n">
        <v>10.06</v>
      </c>
      <c r="D127" s="8" t="s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11.5 - reference!C5), 0, IF(saturday!B127 = "no call", 11.5, IF(saturday!C127 = 0, 0, MAX(11.5 - saturday!C127, 0))))</f>
        <v/>
      </c>
    </row>
    <row r="128" spans="1:11">
      <c r="A128" s="6" t="s">
        <v>96</v>
      </c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11.5 - reference!C5), 0, IF(saturday!B128 = "no call", 11.5, IF(saturday!C128 = 0, 0, MAX(11.5 - saturday!C128, 0))))</f>
        <v/>
      </c>
    </row>
    <row r="129" spans="1:11">
      <c r="A129" s="6" t="s">
        <v>97</v>
      </c>
      <c r="B129" s="7" t="s"/>
      <c r="C129" s="8" t="n">
        <v>11.02</v>
      </c>
      <c r="D129" s="8" t="s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11.5 - reference!C5), 0, IF(saturday!B129 = "no call", 11.5, IF(saturday!C129 = 0, 0, MAX(11.5 - saturday!C129, 0))))</f>
        <v/>
      </c>
    </row>
    <row r="130" spans="1:11">
      <c r="A130" s="6" t="s">
        <v>98</v>
      </c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11.5 - reference!C5), 0, IF(saturday!B130 = "no call", 11.5, IF(saturday!C130 = 0, 0, MAX(11.5 - saturday!C130, 0))))</f>
        <v/>
      </c>
    </row>
    <row r="131" spans="1:11">
      <c r="A131" s="6" t="s">
        <v>99</v>
      </c>
      <c r="B131" s="7" t="s">
        <v>100</v>
      </c>
      <c r="C131" s="8" t="s"/>
      <c r="D131" s="8" t="s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11.5 - reference!C5), 0, IF(saturday!B131 = "no call", 11.5, IF(saturday!C131 = 0, 0, MAX(11.5 -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8" t="n"/>
      <c r="C149" s="8" t="n"/>
      <c r="D149" s="8" t="n"/>
      <c r="E149" s="10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10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8" t="n"/>
      <c r="C150" s="8" t="n"/>
      <c r="D150" s="8" t="n"/>
      <c r="E150" s="10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10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8" t="n"/>
      <c r="C151" s="8" t="n"/>
      <c r="D151" s="8" t="n"/>
      <c r="E151" s="10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10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8" t="n"/>
      <c r="C152" s="8" t="n"/>
      <c r="D152" s="8" t="n"/>
      <c r="E152" s="10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10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8" t="n"/>
      <c r="C153" s="8" t="n"/>
      <c r="D153" s="8" t="n"/>
      <c r="E153" s="10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10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8" t="n"/>
      <c r="C154" s="8" t="n"/>
      <c r="D154" s="8" t="n"/>
      <c r="E154" s="10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10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8" t="n"/>
      <c r="C155" s="8" t="n"/>
      <c r="D155" s="8" t="n"/>
      <c r="E155" s="10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10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8" t="n"/>
      <c r="C156" s="8" t="n"/>
      <c r="D156" s="8" t="n"/>
      <c r="E156" s="10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10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8" spans="1:11">
      <c r="D158" s="5" t="s">
        <v>101</v>
      </c>
      <c r="E158" s="10">
        <f>SUM(saturday!E127:saturday!E156)</f>
        <v/>
      </c>
      <c r="F158" s="10">
        <f>SUM(saturday!F127:saturday!F156)</f>
        <v/>
      </c>
    </row>
    <row r="160" spans="1:11">
      <c r="D160" s="5" t="s">
        <v>102</v>
      </c>
      <c r="E160" s="10">
        <f>SUM(saturday!E122 + saturday!E158)</f>
        <v/>
      </c>
      <c r="F160" s="10">
        <f>SUM(saturday!F122 + saturday!F158)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 spans="1:11">
      <c r="H39" s="5" t="s">
        <v>36</v>
      </c>
      <c r="I39" s="10">
        <f>SUM(sunday!I8:sunday!I37)</f>
        <v/>
      </c>
    </row>
    <row r="41" spans="1:11">
      <c r="J41" s="5" t="s">
        <v>37</v>
      </c>
      <c r="K41" s="10">
        <f>SUM(sunday!K8:sunday!K37)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40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42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44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45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46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48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50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52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54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55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56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57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60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63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65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66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68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69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s">
        <v>70</v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 MAX(sunday!C75 - 8, 0))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s">
        <v>71</v>
      </c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 MAX(sunday!C76 - 8, 0))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7" spans="1:11">
      <c r="A77" s="6" t="s">
        <v>72</v>
      </c>
      <c r="B77" s="8" t="n"/>
      <c r="C77" s="8" t="n"/>
      <c r="D77" s="8" t="n"/>
      <c r="E77" s="8" t="n"/>
      <c r="F77" s="8" t="n"/>
      <c r="G77" s="9" t="n"/>
      <c r="H77" s="8">
        <f>SUM(sunday!F77 - sunday!E77)</f>
        <v/>
      </c>
      <c r="I77" s="10">
        <f>IF(sunday!B77 ="ns day", sunday!C77, MAX(sunday!C77 - 8, 0))</f>
        <v/>
      </c>
      <c r="J77" s="10">
        <f>SUM(sunday!F77 - sunday!E77)</f>
        <v/>
      </c>
      <c r="K77" s="10">
        <f>IF(sunday!B77="ns day",sunday!C77, IF(sunday!C77 &lt;= 8 + reference!C4, 0, MIN(MAX(sunday!C77 - 8, 0),IF(sunday!J77 &lt;= reference!C4,0, sunday!J77))))</f>
        <v/>
      </c>
    </row>
    <row r="79" spans="1:11">
      <c r="J79" s="5" t="s">
        <v>73</v>
      </c>
      <c r="K79" s="10">
        <f>SUM(sunday!K45:sunday!K77)</f>
        <v/>
      </c>
    </row>
    <row r="81" spans="1:11">
      <c r="J81" s="5" t="s">
        <v>74</v>
      </c>
      <c r="K81" s="10">
        <f>SUM(sunday!K79 + sunday!K41)</f>
        <v/>
      </c>
    </row>
    <row r="83" spans="1:11">
      <c r="A83" s="4" t="s">
        <v>75</v>
      </c>
    </row>
    <row r="84" spans="1:11">
      <c r="E84" s="5" t="s">
        <v>76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77</v>
      </c>
      <c r="F85" s="5" t="s">
        <v>78</v>
      </c>
    </row>
    <row r="86" spans="1:11">
      <c r="A86" s="6" t="s">
        <v>79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80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81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82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83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84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85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86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87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88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89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90</v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91</v>
      </c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7" spans="1:11">
      <c r="D117" s="5" t="s">
        <v>92</v>
      </c>
      <c r="E117" s="10">
        <f>SUM(sunday!E86:sunday!E115)</f>
        <v/>
      </c>
      <c r="F117" s="10">
        <f>SUM(sunday!F86:sunday!F115)</f>
        <v/>
      </c>
    </row>
    <row r="119" spans="1:11">
      <c r="A119" s="4" t="s">
        <v>93</v>
      </c>
    </row>
    <row r="120" spans="1:11">
      <c r="E120" s="5" t="s">
        <v>76</v>
      </c>
    </row>
    <row r="121" spans="1:11">
      <c r="A121" s="5" t="s">
        <v>8</v>
      </c>
      <c r="B121" s="5" t="s">
        <v>9</v>
      </c>
      <c r="C121" s="5" t="s">
        <v>10</v>
      </c>
      <c r="D121" s="5" t="s">
        <v>11</v>
      </c>
      <c r="E121" s="5" t="s">
        <v>77</v>
      </c>
      <c r="F121" s="5" t="s">
        <v>94</v>
      </c>
    </row>
    <row r="122" spans="1:11">
      <c r="A122" s="6" t="s">
        <v>95</v>
      </c>
      <c r="B122" s="7" t="s"/>
      <c r="C122" s="8" t="n">
        <v>6.04</v>
      </c>
      <c r="D122" s="8" t="s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 spans="1:11">
      <c r="A123" s="6" t="s">
        <v>96</v>
      </c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 spans="1:11">
      <c r="A124" s="6" t="s">
        <v>97</v>
      </c>
      <c r="B124" s="7" t="s"/>
      <c r="C124" s="8" t="n">
        <v>8.91</v>
      </c>
      <c r="D124" s="8" t="s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11.5 - reference!C5), 0, IF(sunday!B124 = "no call", 11.5, IF(sunday!C124 = 0, 0, MAX(11.5 - sunday!C124, 0))))</f>
        <v/>
      </c>
    </row>
    <row r="125" spans="1:11">
      <c r="A125" s="6" t="s">
        <v>98</v>
      </c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11.5 - reference!C5), 0, IF(sunday!B125 = "no call", 11.5, IF(sunday!C125 = 0, 0, MAX(11.5 - sunday!C125, 0))))</f>
        <v/>
      </c>
    </row>
    <row r="126" spans="1:11">
      <c r="A126" s="6" t="s">
        <v>99</v>
      </c>
      <c r="B126" s="7" t="s"/>
      <c r="C126" s="8" t="n">
        <v>8.91</v>
      </c>
      <c r="D126" s="8" t="s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11.5 - reference!C5), 0, IF(sunday!B126 = "no call", 11.5, IF(sunday!C126 = 0, 0, MAX(11.5 -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8" t="n"/>
      <c r="C149" s="8" t="n"/>
      <c r="D149" s="8" t="n"/>
      <c r="E149" s="10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10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8" t="n"/>
      <c r="C150" s="8" t="n"/>
      <c r="D150" s="8" t="n"/>
      <c r="E150" s="10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10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8" t="n"/>
      <c r="C151" s="8" t="n"/>
      <c r="D151" s="8" t="n"/>
      <c r="E151" s="10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10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3" spans="1:11">
      <c r="D153" s="5" t="s">
        <v>101</v>
      </c>
      <c r="E153" s="10">
        <f>SUM(sunday!E122:sunday!E151)</f>
        <v/>
      </c>
      <c r="F153" s="10">
        <f>SUM(sunday!F122:sunday!F151)</f>
        <v/>
      </c>
    </row>
    <row r="155" spans="1:11">
      <c r="D155" s="5" t="s">
        <v>102</v>
      </c>
      <c r="E155" s="10">
        <f>SUM(sunday!E117 + sunday!E153)</f>
        <v/>
      </c>
      <c r="F155" s="10">
        <f>SUM(sunday!F117 + sunday!F153)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2" man="1" max="16383" min="0"/>
    <brk id="118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9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10.18</v>
      </c>
      <c r="D8" s="8" t="s"/>
      <c r="E8" s="8" t="n">
        <v>16.5</v>
      </c>
      <c r="F8" s="8" t="n">
        <v>19.16</v>
      </c>
      <c r="G8" s="9" t="n">
        <v>916</v>
      </c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SUM(monday!F9 - monday!E9)</f>
        <v/>
      </c>
      <c r="I9" s="10">
        <f>IF(monday!B9 ="ns day", monday!C9,IF(monday!C9 &lt;= 8 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11.98</v>
      </c>
      <c r="D10" s="8" t="s"/>
      <c r="E10" s="8" t="n">
        <v>19</v>
      </c>
      <c r="F10" s="8" t="n">
        <v>20.98</v>
      </c>
      <c r="G10" s="9" t="n">
        <v>925</v>
      </c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11.02</v>
      </c>
      <c r="D11" s="8" t="s"/>
      <c r="E11" s="8" t="n">
        <v>17</v>
      </c>
      <c r="F11" s="8" t="n">
        <v>19.96</v>
      </c>
      <c r="G11" s="9" t="n">
        <v>930</v>
      </c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SUM(monday!F12 - monday!E12)</f>
        <v/>
      </c>
      <c r="I12" s="10">
        <f>IF(monday!B12 ="ns day", monday!C12,IF(monday!C12 &lt;= 8 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11.74</v>
      </c>
      <c r="D13" s="8" t="s"/>
      <c r="E13" s="8" t="n">
        <v>18</v>
      </c>
      <c r="F13" s="8" t="n">
        <v>20.29</v>
      </c>
      <c r="G13" s="9" t="n">
        <v>1021</v>
      </c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11.39</v>
      </c>
      <c r="D14" s="8" t="s"/>
      <c r="E14" s="8" t="n">
        <v>17.5</v>
      </c>
      <c r="F14" s="8" t="n">
        <v>20.57</v>
      </c>
      <c r="G14" s="9" t="n">
        <v>933</v>
      </c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s"/>
      <c r="C15" s="8" t="n">
        <v>11.45</v>
      </c>
      <c r="D15" s="8" t="s"/>
      <c r="E15" s="8" t="n">
        <v>17</v>
      </c>
      <c r="F15" s="8" t="n">
        <v>19.91</v>
      </c>
      <c r="G15" s="9" t="n">
        <v>933</v>
      </c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7" t="s"/>
      <c r="C18" s="8" t="n">
        <v>8</v>
      </c>
      <c r="D18" s="8" t="s"/>
      <c r="E18" s="8" t="s"/>
      <c r="F18" s="8" t="s"/>
      <c r="G18" s="9" t="s"/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31</v>
      </c>
      <c r="B19" s="7" t="s"/>
      <c r="C19" s="8" t="n">
        <v>6.48</v>
      </c>
      <c r="D19" s="8" t="s"/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33</v>
      </c>
      <c r="B21" s="7" t="s"/>
      <c r="C21" s="8" t="n">
        <v>11.03</v>
      </c>
      <c r="D21" s="8" t="s"/>
      <c r="E21" s="8" t="n">
        <v>17.25</v>
      </c>
      <c r="F21" s="8" t="n">
        <v>19.75</v>
      </c>
      <c r="G21" s="9" t="n">
        <v>1021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34</v>
      </c>
      <c r="B22" s="7" t="s"/>
      <c r="C22" s="8" t="n">
        <v>9.890000000000001</v>
      </c>
      <c r="D22" s="8" t="s"/>
      <c r="E22" s="8" t="s"/>
      <c r="F22" s="8" t="s"/>
      <c r="G22" s="9" t="s"/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 spans="1:11">
      <c r="H39" s="5" t="s">
        <v>36</v>
      </c>
      <c r="I39" s="10">
        <f>SUM(monday!I8:monday!I37)</f>
        <v/>
      </c>
    </row>
    <row r="41" spans="1:11">
      <c r="J41" s="5" t="s">
        <v>37</v>
      </c>
      <c r="K41" s="10">
        <f>SUM(monday!K8:monday!K37)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7" t="s"/>
      <c r="C45" s="8" t="n">
        <v>10.91</v>
      </c>
      <c r="D45" s="8" t="s"/>
      <c r="E45" s="7" t="s">
        <v>30</v>
      </c>
      <c r="F45" s="7" t="s">
        <v>30</v>
      </c>
      <c r="G45" s="7" t="s">
        <v>30</v>
      </c>
      <c r="H45" s="8">
        <f>SUM(monday!H47:monday!H46)</f>
        <v/>
      </c>
      <c r="I45" s="10">
        <f>IF(monday!B45 ="ns day", monday!C45, MAX(monday!C45 - 8, 0))</f>
        <v/>
      </c>
      <c r="J45" s="10">
        <f>monday!H45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E46" s="8" t="n">
        <v>8</v>
      </c>
      <c r="F46" s="8" t="n">
        <v>9.23</v>
      </c>
      <c r="G46" s="9" t="n">
        <v>1072</v>
      </c>
      <c r="H46" s="8">
        <f>SUM(monday!F46 - monday!E46)</f>
        <v/>
      </c>
    </row>
    <row r="47" spans="1:11">
      <c r="E47" s="8" t="n">
        <v>12.5</v>
      </c>
      <c r="F47" s="8" t="n">
        <v>13.5</v>
      </c>
      <c r="G47" s="9" t="n">
        <v>1072</v>
      </c>
      <c r="H47" s="8">
        <f>SUM(monday!F47 - monday!E47)</f>
        <v/>
      </c>
    </row>
    <row r="48" spans="1:11">
      <c r="A48" s="6" t="s">
        <v>40</v>
      </c>
      <c r="B48" s="7" t="s"/>
      <c r="C48" s="8" t="n">
        <v>10.34</v>
      </c>
      <c r="D48" s="8" t="s"/>
      <c r="E48" s="8" t="s"/>
      <c r="F48" s="8" t="s"/>
      <c r="G48" s="9" t="s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42</v>
      </c>
      <c r="B49" s="7" t="s"/>
      <c r="C49" s="8" t="n">
        <v>11.99</v>
      </c>
      <c r="D49" s="8" t="s"/>
      <c r="E49" s="8" t="n">
        <v>18.5</v>
      </c>
      <c r="F49" s="8" t="n">
        <v>19.58</v>
      </c>
      <c r="G49" s="9" t="n">
        <v>1025</v>
      </c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43</v>
      </c>
      <c r="B50" s="7" t="s"/>
      <c r="C50" s="8" t="n">
        <v>11.99</v>
      </c>
      <c r="D50" s="8" t="s"/>
      <c r="E50" s="8" t="n">
        <v>18</v>
      </c>
      <c r="F50" s="8" t="n">
        <v>20.4</v>
      </c>
      <c r="G50" s="9" t="n">
        <v>916</v>
      </c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44</v>
      </c>
      <c r="B51" s="7" t="s"/>
      <c r="C51" s="8" t="n">
        <v>11.94</v>
      </c>
      <c r="D51" s="8" t="s"/>
      <c r="E51" s="8" t="n">
        <v>18.02</v>
      </c>
      <c r="F51" s="8" t="n">
        <v>20.99</v>
      </c>
      <c r="G51" s="9" t="n">
        <v>1004</v>
      </c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45</v>
      </c>
      <c r="B52" s="7" t="s"/>
      <c r="C52" s="8" t="n">
        <v>9.470000000000001</v>
      </c>
      <c r="D52" s="8" t="s"/>
      <c r="E52" s="8" t="n">
        <v>17</v>
      </c>
      <c r="F52" s="8" t="n">
        <v>18.24</v>
      </c>
      <c r="G52" s="9" t="n">
        <v>950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46</v>
      </c>
      <c r="B53" s="7" t="s">
        <v>41</v>
      </c>
      <c r="C53" s="8" t="n">
        <v>10.21</v>
      </c>
      <c r="D53" s="8" t="s"/>
      <c r="E53" s="8" t="n">
        <v>17.61</v>
      </c>
      <c r="F53" s="8" t="n">
        <v>19</v>
      </c>
      <c r="G53" s="9" t="n">
        <v>918</v>
      </c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47</v>
      </c>
      <c r="B54" s="7" t="s"/>
      <c r="C54" s="8" t="n">
        <v>11.62</v>
      </c>
      <c r="D54" s="8" t="s"/>
      <c r="E54" s="8" t="n">
        <v>13.08</v>
      </c>
      <c r="F54" s="8" t="n">
        <v>20.47</v>
      </c>
      <c r="G54" s="9" t="n">
        <v>1043</v>
      </c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48</v>
      </c>
      <c r="B55" s="8" t="n"/>
      <c r="C55" s="8" t="n"/>
      <c r="D55" s="8" t="n"/>
      <c r="E55" s="8" t="n"/>
      <c r="F55" s="8" t="n"/>
      <c r="G55" s="9" t="n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49</v>
      </c>
      <c r="B56" s="7" t="s"/>
      <c r="C56" s="8" t="n">
        <v>8.970000000000001</v>
      </c>
      <c r="D56" s="8" t="s"/>
      <c r="E56" s="8" t="s"/>
      <c r="F56" s="8" t="s"/>
      <c r="G56" s="9" t="s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50</v>
      </c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51</v>
      </c>
      <c r="B58" s="7" t="s">
        <v>41</v>
      </c>
      <c r="C58" s="8" t="n">
        <v>12</v>
      </c>
      <c r="D58" s="8" t="s"/>
      <c r="E58" s="8" t="n">
        <v>16.5</v>
      </c>
      <c r="F58" s="8" t="n">
        <v>19.7</v>
      </c>
      <c r="G58" s="9" t="n">
        <v>950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52</v>
      </c>
      <c r="B59" s="8" t="n"/>
      <c r="C59" s="8" t="n"/>
      <c r="D59" s="8" t="n"/>
      <c r="E59" s="8" t="n"/>
      <c r="F59" s="8" t="n"/>
      <c r="G59" s="9" t="n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53</v>
      </c>
      <c r="B60" s="8" t="n"/>
      <c r="C60" s="8" t="n"/>
      <c r="D60" s="8" t="n"/>
      <c r="E60" s="8" t="n"/>
      <c r="F60" s="8" t="n"/>
      <c r="G60" s="9" t="n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54</v>
      </c>
      <c r="B61" s="7" t="s"/>
      <c r="C61" s="8" t="n">
        <v>8</v>
      </c>
      <c r="D61" s="8" t="s"/>
      <c r="E61" s="8" t="s"/>
      <c r="F61" s="8" t="s"/>
      <c r="G61" s="9" t="s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55</v>
      </c>
      <c r="B62" s="7" t="s"/>
      <c r="C62" s="8" t="n">
        <v>11.65</v>
      </c>
      <c r="D62" s="8" t="s"/>
      <c r="E62" s="8" t="n">
        <v>18.08</v>
      </c>
      <c r="F62" s="8" t="n">
        <v>20.58</v>
      </c>
      <c r="G62" s="9" t="n">
        <v>1004</v>
      </c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56</v>
      </c>
      <c r="B63" s="7" t="s"/>
      <c r="C63" s="8" t="n">
        <v>11</v>
      </c>
      <c r="D63" s="8" t="s"/>
      <c r="E63" s="8" t="n">
        <v>17.31</v>
      </c>
      <c r="F63" s="8" t="n">
        <v>19.49</v>
      </c>
      <c r="G63" s="9" t="n">
        <v>1051</v>
      </c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57</v>
      </c>
      <c r="B64" s="7" t="s"/>
      <c r="C64" s="8" t="n">
        <v>10.74</v>
      </c>
      <c r="D64" s="8" t="s"/>
      <c r="E64" s="8" t="n">
        <v>8.609999999999999</v>
      </c>
      <c r="F64" s="8" t="n">
        <v>10.54</v>
      </c>
      <c r="G64" s="9" t="n">
        <v>933</v>
      </c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58</v>
      </c>
      <c r="B65" s="7" t="s"/>
      <c r="C65" s="8" t="n">
        <v>11.78</v>
      </c>
      <c r="D65" s="8" t="s"/>
      <c r="E65" s="7" t="s">
        <v>30</v>
      </c>
      <c r="F65" s="7" t="s">
        <v>30</v>
      </c>
      <c r="G65" s="7" t="s">
        <v>30</v>
      </c>
      <c r="H65" s="8">
        <f>SUM(monday!H67:monday!H66)</f>
        <v/>
      </c>
      <c r="I65" s="10">
        <f>IF(monday!B65 ="ns day", monday!C65, MAX(monday!C65 - 8, 0))</f>
        <v/>
      </c>
      <c r="J65" s="10">
        <f>monday!H65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E66" s="8" t="n">
        <v>11</v>
      </c>
      <c r="F66" s="8" t="n">
        <v>13.25</v>
      </c>
      <c r="G66" s="9" t="n">
        <v>933</v>
      </c>
      <c r="H66" s="8">
        <f>SUM(monday!F66 - monday!E66)</f>
        <v/>
      </c>
    </row>
    <row r="67" spans="1:11">
      <c r="E67" s="8" t="n">
        <v>19.5</v>
      </c>
      <c r="F67" s="8" t="n">
        <v>20.74</v>
      </c>
      <c r="G67" s="9" t="n">
        <v>1053</v>
      </c>
      <c r="H67" s="8">
        <f>SUM(monday!F67 - monday!E67)</f>
        <v/>
      </c>
    </row>
    <row r="68" spans="1:11">
      <c r="A68" s="6" t="s">
        <v>59</v>
      </c>
      <c r="B68" s="7" t="s"/>
      <c r="C68" s="8" t="n">
        <v>8</v>
      </c>
      <c r="D68" s="8" t="s"/>
      <c r="E68" s="8" t="s"/>
      <c r="F68" s="8" t="s"/>
      <c r="G68" s="9" t="s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60</v>
      </c>
      <c r="B69" s="7" t="s"/>
      <c r="C69" s="8" t="n">
        <v>9.039999999999999</v>
      </c>
      <c r="D69" s="8" t="s"/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61</v>
      </c>
      <c r="B70" s="8" t="n"/>
      <c r="C70" s="8" t="n"/>
      <c r="D70" s="8" t="n"/>
      <c r="E70" s="8" t="n"/>
      <c r="F70" s="8" t="n"/>
      <c r="G70" s="9" t="n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62</v>
      </c>
      <c r="B71" s="8" t="n"/>
      <c r="C71" s="8" t="n"/>
      <c r="D71" s="8" t="n"/>
      <c r="E71" s="8" t="n"/>
      <c r="F71" s="8" t="n"/>
      <c r="G71" s="9" t="n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63</v>
      </c>
      <c r="B72" s="7" t="s"/>
      <c r="C72" s="8" t="n">
        <v>11.12</v>
      </c>
      <c r="D72" s="8" t="s"/>
      <c r="E72" s="8" t="n">
        <v>17.75</v>
      </c>
      <c r="F72" s="8" t="n">
        <v>19</v>
      </c>
      <c r="G72" s="9" t="n">
        <v>1053</v>
      </c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64</v>
      </c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65</v>
      </c>
      <c r="B74" s="7" t="s"/>
      <c r="C74" s="8" t="n">
        <v>9.300000000000001</v>
      </c>
      <c r="D74" s="8" t="s"/>
      <c r="E74" s="8" t="s"/>
      <c r="F74" s="8" t="s"/>
      <c r="G74" s="9" t="s"/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66</v>
      </c>
      <c r="B75" s="7" t="s"/>
      <c r="C75" s="8" t="n">
        <v>10.29</v>
      </c>
      <c r="D75" s="8" t="s"/>
      <c r="E75" s="8" t="n">
        <v>7.51</v>
      </c>
      <c r="F75" s="8" t="n">
        <v>9.220000000000001</v>
      </c>
      <c r="G75" s="9" t="n">
        <v>1019</v>
      </c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67</v>
      </c>
      <c r="B76" s="8" t="n"/>
      <c r="C76" s="8" t="n"/>
      <c r="D76" s="8" t="n"/>
      <c r="E76" s="8" t="n"/>
      <c r="F76" s="8" t="n"/>
      <c r="G76" s="9" t="n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68</v>
      </c>
      <c r="B77" s="7" t="s"/>
      <c r="C77" s="8" t="n">
        <v>8.17</v>
      </c>
      <c r="D77" s="8" t="s"/>
      <c r="E77" s="8" t="s"/>
      <c r="F77" s="8" t="s"/>
      <c r="G77" s="9" t="s"/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s">
        <v>69</v>
      </c>
      <c r="B78" s="7" t="s"/>
      <c r="C78" s="8" t="n">
        <v>11.2</v>
      </c>
      <c r="D78" s="8" t="s"/>
      <c r="E78" s="8" t="s"/>
      <c r="F78" s="8" t="s"/>
      <c r="G78" s="9" t="s"/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79" spans="1:11">
      <c r="A79" s="6" t="s">
        <v>70</v>
      </c>
      <c r="B79" s="7" t="s"/>
      <c r="C79" s="8" t="n">
        <v>10.82</v>
      </c>
      <c r="D79" s="8" t="s"/>
      <c r="E79" s="8" t="s"/>
      <c r="F79" s="8" t="s"/>
      <c r="G79" s="9" t="s"/>
      <c r="H79" s="8">
        <f>SUM(monday!F79 - monday!E79)</f>
        <v/>
      </c>
      <c r="I79" s="10">
        <f>IF(monday!B79 ="ns day", monday!C79, MAX(monday!C79 - 8, 0))</f>
        <v/>
      </c>
      <c r="J79" s="10">
        <f>SUM(monday!F79 - monday!E79)</f>
        <v/>
      </c>
      <c r="K79" s="10">
        <f>IF(monday!B79="ns day",monday!C79, IF(monday!C79 &lt;= 8 + reference!C4, 0, MIN(MAX(monday!C79 - 8, 0),IF(monday!J79 &lt;= reference!C4,0, monday!J79))))</f>
        <v/>
      </c>
    </row>
    <row r="80" spans="1:11">
      <c r="A80" s="6" t="s">
        <v>71</v>
      </c>
      <c r="B80" s="8" t="n"/>
      <c r="C80" s="8" t="n"/>
      <c r="D80" s="8" t="n"/>
      <c r="E80" s="8" t="n"/>
      <c r="F80" s="8" t="n"/>
      <c r="G80" s="9" t="n"/>
      <c r="H80" s="8">
        <f>SUM(monday!F80 - monday!E80)</f>
        <v/>
      </c>
      <c r="I80" s="10">
        <f>IF(monday!B80 ="ns day", monday!C80, MAX(monday!C80 - 8, 0))</f>
        <v/>
      </c>
      <c r="J80" s="10">
        <f>SUM(monday!F80 - monday!E80)</f>
        <v/>
      </c>
      <c r="K80" s="10">
        <f>IF(monday!B80="ns day",monday!C80, IF(monday!C80 &lt;= 8 + reference!C4, 0, MIN(MAX(monday!C80 - 8, 0),IF(monday!J80 &lt;= reference!C4,0, monday!J80))))</f>
        <v/>
      </c>
    </row>
    <row r="81" spans="1:11">
      <c r="A81" s="6" t="s">
        <v>72</v>
      </c>
      <c r="B81" s="8" t="n"/>
      <c r="C81" s="8" t="n"/>
      <c r="D81" s="8" t="n"/>
      <c r="E81" s="8" t="n"/>
      <c r="F81" s="8" t="n"/>
      <c r="G81" s="9" t="n"/>
      <c r="H81" s="8">
        <f>SUM(monday!F81 - monday!E81)</f>
        <v/>
      </c>
      <c r="I81" s="10">
        <f>IF(monday!B81 ="ns day", monday!C81, MAX(monday!C81 - 8, 0))</f>
        <v/>
      </c>
      <c r="J81" s="10">
        <f>SUM(monday!F81 - monday!E81)</f>
        <v/>
      </c>
      <c r="K81" s="10">
        <f>IF(monday!B81="ns day",monday!C81, IF(monday!C81 &lt;= 8 + reference!C4, 0, MIN(MAX(monday!C81 - 8, 0),IF(monday!J81 &lt;= reference!C4,0, monday!J81))))</f>
        <v/>
      </c>
    </row>
    <row r="83" spans="1:11">
      <c r="J83" s="5" t="s">
        <v>73</v>
      </c>
      <c r="K83" s="10">
        <f>SUM(monday!K45:monday!K81)</f>
        <v/>
      </c>
    </row>
    <row r="85" spans="1:11">
      <c r="J85" s="5" t="s">
        <v>74</v>
      </c>
      <c r="K85" s="10">
        <f>SUM(monday!K83 + monday!K41)</f>
        <v/>
      </c>
    </row>
    <row r="87" spans="1:11">
      <c r="A87" s="4" t="s">
        <v>75</v>
      </c>
    </row>
    <row r="88" spans="1:11">
      <c r="E88" s="5" t="s">
        <v>76</v>
      </c>
    </row>
    <row r="89" spans="1:11">
      <c r="A89" s="5" t="s">
        <v>8</v>
      </c>
      <c r="B89" s="5" t="s">
        <v>9</v>
      </c>
      <c r="C89" s="5" t="s">
        <v>10</v>
      </c>
      <c r="D89" s="5" t="s">
        <v>11</v>
      </c>
      <c r="E89" s="5" t="s">
        <v>77</v>
      </c>
      <c r="F89" s="5" t="s">
        <v>78</v>
      </c>
    </row>
    <row r="90" spans="1:11">
      <c r="A90" s="6" t="s">
        <v>79</v>
      </c>
      <c r="B90" s="7" t="s"/>
      <c r="C90" s="8" t="n">
        <v>12.43</v>
      </c>
      <c r="D90" s="8" t="s"/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80</v>
      </c>
      <c r="B91" s="7" t="s"/>
      <c r="C91" s="8" t="n">
        <v>12.96</v>
      </c>
      <c r="D91" s="8" t="s"/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81</v>
      </c>
      <c r="B92" s="7" t="s"/>
      <c r="C92" s="8" t="n">
        <v>12.42</v>
      </c>
      <c r="D92" s="8" t="s"/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82</v>
      </c>
      <c r="B93" s="7" t="s"/>
      <c r="C93" s="8" t="n">
        <v>12.61</v>
      </c>
      <c r="D93" s="8" t="s"/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83</v>
      </c>
      <c r="B94" s="7" t="s"/>
      <c r="C94" s="8" t="n">
        <v>10.53</v>
      </c>
      <c r="D94" s="8" t="s"/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84</v>
      </c>
      <c r="B95" s="7" t="s"/>
      <c r="C95" s="8" t="n">
        <v>11.92</v>
      </c>
      <c r="D95" s="8" t="s"/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85</v>
      </c>
      <c r="B96" s="7" t="s"/>
      <c r="C96" s="8" t="n">
        <v>12</v>
      </c>
      <c r="D96" s="8" t="s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86</v>
      </c>
      <c r="B97" s="7" t="s"/>
      <c r="C97" s="8" t="n">
        <v>12.33</v>
      </c>
      <c r="D97" s="8" t="s"/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87</v>
      </c>
      <c r="B98" s="7" t="s"/>
      <c r="C98" s="8" t="n">
        <v>12</v>
      </c>
      <c r="D98" s="8" t="s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88</v>
      </c>
      <c r="B99" s="7" t="s"/>
      <c r="C99" s="8" t="n">
        <v>11.34</v>
      </c>
      <c r="D99" s="8" t="s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89</v>
      </c>
      <c r="B100" s="7" t="s"/>
      <c r="C100" s="8" t="n">
        <v>12.54</v>
      </c>
      <c r="D100" s="8" t="s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>
        <v>90</v>
      </c>
      <c r="B101" s="7" t="s"/>
      <c r="C101" s="8" t="n">
        <v>11.08</v>
      </c>
      <c r="D101" s="8" t="s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>
        <v>91</v>
      </c>
      <c r="B102" s="7" t="s"/>
      <c r="C102" s="8" t="n">
        <v>12.15</v>
      </c>
      <c r="D102" s="8" t="s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1" spans="1:11">
      <c r="D121" s="5" t="s">
        <v>92</v>
      </c>
      <c r="E121" s="10">
        <f>SUM(monday!E90:monday!E119)</f>
        <v/>
      </c>
      <c r="F121" s="10">
        <f>SUM(monday!F90:monday!F119)</f>
        <v/>
      </c>
    </row>
    <row r="123" spans="1:11">
      <c r="A123" s="4" t="s">
        <v>93</v>
      </c>
    </row>
    <row r="124" spans="1:11">
      <c r="E124" s="5" t="s">
        <v>76</v>
      </c>
    </row>
    <row r="125" spans="1:11">
      <c r="A125" s="5" t="s">
        <v>8</v>
      </c>
      <c r="B125" s="5" t="s">
        <v>9</v>
      </c>
      <c r="C125" s="5" t="s">
        <v>10</v>
      </c>
      <c r="D125" s="5" t="s">
        <v>11</v>
      </c>
      <c r="E125" s="5" t="s">
        <v>77</v>
      </c>
      <c r="F125" s="5" t="s">
        <v>94</v>
      </c>
    </row>
    <row r="126" spans="1:11">
      <c r="A126" s="6" t="s">
        <v>95</v>
      </c>
      <c r="B126" s="7" t="s">
        <v>100</v>
      </c>
      <c r="C126" s="8" t="s"/>
      <c r="D126" s="8" t="s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11.5 - reference!C5), 0, IF(monday!B126 = "no call", 11.5, IF(monday!C126 = 0, 0, MAX(11.5 - monday!C126, 0))))</f>
        <v/>
      </c>
    </row>
    <row r="127" spans="1:11">
      <c r="A127" s="6" t="s">
        <v>96</v>
      </c>
      <c r="B127" s="7" t="s"/>
      <c r="C127" s="8" t="n">
        <v>10</v>
      </c>
      <c r="D127" s="8" t="s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11.5 - reference!C5), 0, IF(monday!B127 = "no call", 11.5, IF(monday!C127 = 0, 0, MAX(11.5 - monday!C127, 0))))</f>
        <v/>
      </c>
    </row>
    <row r="128" spans="1:11">
      <c r="A128" s="6" t="s">
        <v>97</v>
      </c>
      <c r="B128" s="7" t="s"/>
      <c r="C128" s="8" t="n">
        <v>12.33</v>
      </c>
      <c r="D128" s="8" t="s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11.5 - reference!C5), 0, IF(monday!B128 = "no call", 11.5, IF(monday!C128 = 0, 0, MAX(11.5 - monday!C128, 0))))</f>
        <v/>
      </c>
    </row>
    <row r="129" spans="1:11">
      <c r="A129" s="6" t="s">
        <v>98</v>
      </c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11.5 - reference!C5), 0, IF(monday!B129 = "no call", 11.5, IF(monday!C129 = 0, 0, MAX(11.5 - monday!C129, 0))))</f>
        <v/>
      </c>
    </row>
    <row r="130" spans="1:11">
      <c r="A130" s="6" t="s">
        <v>99</v>
      </c>
      <c r="B130" s="7" t="s"/>
      <c r="C130" s="8" t="n">
        <v>11.91</v>
      </c>
      <c r="D130" s="8" t="s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11.5 - reference!C5), 0, IF(monday!B130 = "no call", 11.5, IF(monday!C130 = 0, 0, MAX(11.5 -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8" t="n"/>
      <c r="C149" s="8" t="n"/>
      <c r="D149" s="8" t="n"/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8" t="n"/>
      <c r="C151" s="8" t="n"/>
      <c r="D151" s="8" t="n"/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8" t="n"/>
      <c r="C152" s="8" t="n"/>
      <c r="D152" s="8" t="n"/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8" t="n"/>
      <c r="C153" s="8" t="n"/>
      <c r="D153" s="8" t="n"/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8" t="n"/>
      <c r="C154" s="8" t="n"/>
      <c r="D154" s="8" t="n"/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8" t="n"/>
      <c r="C155" s="8" t="n"/>
      <c r="D155" s="8" t="n"/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7" spans="1:11">
      <c r="D157" s="5" t="s">
        <v>101</v>
      </c>
      <c r="E157" s="10">
        <f>SUM(monday!E126:monday!E155)</f>
        <v/>
      </c>
      <c r="F157" s="10">
        <f>SUM(monday!F126:monday!F155)</f>
        <v/>
      </c>
    </row>
    <row r="159" spans="1:11">
      <c r="D159" s="5" t="s">
        <v>102</v>
      </c>
      <c r="E159" s="10">
        <f>SUM(monday!E121 + monday!E157)</f>
        <v/>
      </c>
      <c r="F159" s="10">
        <f>SUM(monday!F121 + monday!F157)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6" man="1" max="16383" min="0"/>
    <brk id="122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3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10.52</v>
      </c>
      <c r="D8" s="8" t="s"/>
      <c r="E8" s="8" t="n">
        <v>16.5</v>
      </c>
      <c r="F8" s="8" t="n">
        <v>19.44</v>
      </c>
      <c r="G8" s="9" t="n">
        <v>916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11.28</v>
      </c>
      <c r="D10" s="8" t="s"/>
      <c r="E10" s="8" t="n">
        <v>15.83</v>
      </c>
      <c r="F10" s="8" t="n">
        <v>17.3</v>
      </c>
      <c r="G10" s="9" t="n">
        <v>1044</v>
      </c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10.99</v>
      </c>
      <c r="D11" s="8" t="s"/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SUM(tuesday!F12 - tuesday!E12)</f>
        <v/>
      </c>
      <c r="I12" s="10">
        <f>IF(tuesday!B12 ="ns day", tuesday!C12,IF(tuesday!C12 &lt;= 8 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10.77</v>
      </c>
      <c r="D13" s="8" t="s"/>
      <c r="E13" s="8" t="n">
        <v>17.5</v>
      </c>
      <c r="F13" s="8" t="n">
        <v>19.29</v>
      </c>
      <c r="G13" s="9" t="n">
        <v>916</v>
      </c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/>
      <c r="C14" s="8" t="n">
        <v>11.01</v>
      </c>
      <c r="D14" s="8" t="s"/>
      <c r="E14" s="8" t="n">
        <v>16.5</v>
      </c>
      <c r="F14" s="8" t="n">
        <v>19.97</v>
      </c>
      <c r="G14" s="9" t="n">
        <v>1016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10.95</v>
      </c>
      <c r="D15" s="8" t="s"/>
      <c r="E15" s="8" t="n">
        <v>17.3</v>
      </c>
      <c r="F15" s="8" t="n">
        <v>19.94</v>
      </c>
      <c r="G15" s="9" t="n">
        <v>1036</v>
      </c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SUM(tuesday!F18 - tuesday!E18)</f>
        <v/>
      </c>
      <c r="I18" s="10">
        <f>IF(tuesday!B18 ="ns day", tuesday!C18,IF(tuesday!C18 &lt;= 8 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31</v>
      </c>
      <c r="B19" s="7" t="s"/>
      <c r="C19" s="8" t="n">
        <v>9.27</v>
      </c>
      <c r="D19" s="8" t="s"/>
      <c r="E19" s="8" t="n">
        <v>15.5</v>
      </c>
      <c r="F19" s="8" t="n">
        <v>18.19</v>
      </c>
      <c r="G19" s="9" t="n">
        <v>1019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7" t="s"/>
      <c r="C21" s="8" t="n">
        <v>11.75</v>
      </c>
      <c r="D21" s="8" t="s"/>
      <c r="E21" s="7" t="s">
        <v>30</v>
      </c>
      <c r="F21" s="7" t="s">
        <v>30</v>
      </c>
      <c r="G21" s="7" t="s">
        <v>30</v>
      </c>
      <c r="H21" s="8">
        <f>SUM(tuesday!H23:tuesday!H22)</f>
        <v/>
      </c>
      <c r="I21" s="10">
        <f>IF(tuesday!B21 ="ns day", tuesday!C21,IF(tuesday!C21 &lt;= 8 + reference!C3, 0, MAX(tuesday!C21 - 8, 0)))</f>
        <v/>
      </c>
      <c r="J21" s="10">
        <f>tuesday!H21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E22" s="8" t="n">
        <v>8.15</v>
      </c>
      <c r="F22" s="8" t="n">
        <v>8.949999999999999</v>
      </c>
      <c r="G22" s="9" t="n">
        <v>905</v>
      </c>
      <c r="H22" s="8">
        <f>SUM(tuesday!F22 - tuesday!E22)</f>
        <v/>
      </c>
    </row>
    <row r="23" spans="1:11">
      <c r="E23" s="8" t="n">
        <v>18.5</v>
      </c>
      <c r="F23" s="8" t="n">
        <v>19.85</v>
      </c>
      <c r="G23" s="9" t="n">
        <v>918</v>
      </c>
      <c r="H23" s="8">
        <f>SUM(tuesday!F23 - tuesday!E23)</f>
        <v/>
      </c>
    </row>
    <row r="24" spans="1:11">
      <c r="A24" s="6" t="s">
        <v>34</v>
      </c>
      <c r="B24" s="7" t="s"/>
      <c r="C24" s="8" t="n">
        <v>8</v>
      </c>
      <c r="D24" s="8" t="s"/>
      <c r="E24" s="8" t="s"/>
      <c r="F24" s="8" t="s"/>
      <c r="G24" s="9" t="s"/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35</v>
      </c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36</v>
      </c>
      <c r="I39" s="10">
        <f>SUM(tuesday!I8:tuesday!I37)</f>
        <v/>
      </c>
    </row>
    <row r="41" spans="1:11">
      <c r="J41" s="5" t="s">
        <v>37</v>
      </c>
      <c r="K41" s="10">
        <f>SUM(tuesday!K8:tuesday!K37)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7" t="s"/>
      <c r="C45" s="8" t="n">
        <v>10.54</v>
      </c>
      <c r="D45" s="8" t="s"/>
      <c r="E45" s="7" t="s">
        <v>30</v>
      </c>
      <c r="F45" s="7" t="s">
        <v>30</v>
      </c>
      <c r="G45" s="7" t="s">
        <v>30</v>
      </c>
      <c r="H45" s="8">
        <f>SUM(tuesday!H47:tuesday!H46)</f>
        <v/>
      </c>
      <c r="I45" s="10">
        <f>IF(tuesday!B45 ="ns day", tuesday!C45, MAX(tuesday!C45 - 8, 0))</f>
        <v/>
      </c>
      <c r="J45" s="10">
        <f>tuesday!H45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E46" s="8" t="n">
        <v>8.01</v>
      </c>
      <c r="F46" s="8" t="n">
        <v>8.970000000000001</v>
      </c>
      <c r="G46" s="9" t="n">
        <v>1072</v>
      </c>
      <c r="H46" s="8">
        <f>SUM(tuesday!F46 - tuesday!E46)</f>
        <v/>
      </c>
    </row>
    <row r="47" spans="1:11">
      <c r="E47" s="8" t="n">
        <v>12</v>
      </c>
      <c r="F47" s="8" t="n">
        <v>13</v>
      </c>
      <c r="G47" s="9" t="n">
        <v>1072</v>
      </c>
      <c r="H47" s="8">
        <f>SUM(tuesday!F47 - tuesday!E47)</f>
        <v/>
      </c>
    </row>
    <row r="48" spans="1:11">
      <c r="A48" s="6" t="s">
        <v>40</v>
      </c>
      <c r="B48" s="7" t="s"/>
      <c r="C48" s="8" t="n">
        <v>9.73</v>
      </c>
      <c r="D48" s="8" t="s"/>
      <c r="E48" s="8" t="s"/>
      <c r="F48" s="8" t="s"/>
      <c r="G48" s="9" t="s"/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42</v>
      </c>
      <c r="B49" s="7" t="s"/>
      <c r="C49" s="8" t="n">
        <v>10.98</v>
      </c>
      <c r="D49" s="8" t="s"/>
      <c r="E49" s="8" t="n">
        <v>17.5</v>
      </c>
      <c r="F49" s="8" t="n">
        <v>19.91</v>
      </c>
      <c r="G49" s="9" t="n">
        <v>1025</v>
      </c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43</v>
      </c>
      <c r="B50" s="7" t="s"/>
      <c r="C50" s="8" t="n">
        <v>8</v>
      </c>
      <c r="D50" s="8" t="s"/>
      <c r="E50" s="8" t="s"/>
      <c r="F50" s="8" t="s"/>
      <c r="G50" s="9" t="s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44</v>
      </c>
      <c r="B51" s="7" t="s"/>
      <c r="C51" s="8" t="n">
        <v>11.01</v>
      </c>
      <c r="D51" s="8" t="s"/>
      <c r="E51" s="7" t="s">
        <v>30</v>
      </c>
      <c r="F51" s="7" t="s">
        <v>30</v>
      </c>
      <c r="G51" s="7" t="s">
        <v>30</v>
      </c>
      <c r="H51" s="8">
        <f>SUM(tuesday!H53:tuesday!H52)</f>
        <v/>
      </c>
      <c r="I51" s="10">
        <f>IF(tuesday!B51 ="ns day", tuesday!C51, MAX(tuesday!C51 - 8, 0))</f>
        <v/>
      </c>
      <c r="J51" s="10">
        <f>tuesday!H51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E52" s="8" t="n">
        <v>10.92</v>
      </c>
      <c r="F52" s="8" t="n">
        <v>13.08</v>
      </c>
      <c r="G52" s="9" t="n">
        <v>1045</v>
      </c>
      <c r="H52" s="8">
        <f>SUM(tuesday!F52 - tuesday!E52)</f>
        <v/>
      </c>
    </row>
    <row r="53" spans="1:11">
      <c r="E53" s="8" t="n">
        <v>18.88</v>
      </c>
      <c r="F53" s="8" t="n">
        <v>19.96</v>
      </c>
      <c r="G53" s="9" t="n">
        <v>1036</v>
      </c>
      <c r="H53" s="8">
        <f>SUM(tuesday!F53 - tuesday!E53)</f>
        <v/>
      </c>
    </row>
    <row r="54" spans="1:11">
      <c r="A54" s="6" t="s">
        <v>45</v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46</v>
      </c>
      <c r="B55" s="7" t="s"/>
      <c r="C55" s="8" t="n">
        <v>10.09</v>
      </c>
      <c r="D55" s="8" t="s"/>
      <c r="E55" s="8" t="n">
        <v>17.65</v>
      </c>
      <c r="F55" s="8" t="n">
        <v>18.91</v>
      </c>
      <c r="G55" s="9" t="n">
        <v>1003</v>
      </c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47</v>
      </c>
      <c r="B56" s="7" t="s"/>
      <c r="C56" s="8" t="n">
        <v>10.94</v>
      </c>
      <c r="D56" s="8" t="s"/>
      <c r="E56" s="8" t="n">
        <v>18.7</v>
      </c>
      <c r="F56" s="8" t="n">
        <v>19.97</v>
      </c>
      <c r="G56" s="9" t="n">
        <v>1053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48</v>
      </c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49</v>
      </c>
      <c r="B58" s="7" t="s"/>
      <c r="C58" s="8" t="n">
        <v>8.57</v>
      </c>
      <c r="D58" s="8" t="s"/>
      <c r="E58" s="8" t="s"/>
      <c r="F58" s="8" t="s"/>
      <c r="G58" s="9" t="s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50</v>
      </c>
      <c r="B59" s="7" t="s"/>
      <c r="C59" s="8" t="n">
        <v>10.74</v>
      </c>
      <c r="D59" s="8" t="s"/>
      <c r="E59" s="8" t="n">
        <v>17.03</v>
      </c>
      <c r="F59" s="8" t="n">
        <v>19.25</v>
      </c>
      <c r="G59" s="9" t="n">
        <v>1016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51</v>
      </c>
      <c r="B60" s="7" t="s"/>
      <c r="C60" s="8" t="n">
        <v>11.83</v>
      </c>
      <c r="D60" s="8" t="s"/>
      <c r="E60" s="8" t="n">
        <v>16.5</v>
      </c>
      <c r="F60" s="8" t="n">
        <v>18.4</v>
      </c>
      <c r="G60" s="9" t="n">
        <v>950</v>
      </c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52</v>
      </c>
      <c r="B61" s="7" t="s">
        <v>41</v>
      </c>
      <c r="C61" s="8" t="n">
        <v>11.16</v>
      </c>
      <c r="D61" s="8" t="s"/>
      <c r="E61" s="8" t="n">
        <v>16.59</v>
      </c>
      <c r="F61" s="8" t="n">
        <v>19.43</v>
      </c>
      <c r="G61" s="9" t="n">
        <v>950</v>
      </c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53</v>
      </c>
      <c r="B62" s="8" t="n"/>
      <c r="C62" s="8" t="n"/>
      <c r="D62" s="8" t="n"/>
      <c r="E62" s="8" t="n"/>
      <c r="F62" s="8" t="n"/>
      <c r="G62" s="9" t="n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54</v>
      </c>
      <c r="B63" s="7" t="s">
        <v>41</v>
      </c>
      <c r="C63" s="8" t="n">
        <v>9</v>
      </c>
      <c r="D63" s="8" t="s"/>
      <c r="E63" s="8" t="s"/>
      <c r="F63" s="8" t="s"/>
      <c r="G63" s="9" t="s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55</v>
      </c>
      <c r="B64" s="7" t="s"/>
      <c r="C64" s="8" t="n">
        <v>10.21</v>
      </c>
      <c r="D64" s="8" t="s"/>
      <c r="E64" s="8" t="n">
        <v>17.61</v>
      </c>
      <c r="F64" s="8" t="n">
        <v>19.22</v>
      </c>
      <c r="G64" s="9" t="n">
        <v>1022</v>
      </c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56</v>
      </c>
      <c r="B65" s="8" t="n"/>
      <c r="C65" s="8" t="n"/>
      <c r="D65" s="8" t="n"/>
      <c r="E65" s="8" t="n"/>
      <c r="F65" s="8" t="n"/>
      <c r="G65" s="9" t="n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57</v>
      </c>
      <c r="B66" s="7" t="s">
        <v>41</v>
      </c>
      <c r="C66" s="8" t="n">
        <v>7.99</v>
      </c>
      <c r="D66" s="8" t="s"/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58</v>
      </c>
      <c r="B67" s="7" t="s"/>
      <c r="C67" s="8" t="n">
        <v>11.9</v>
      </c>
      <c r="D67" s="8" t="s"/>
      <c r="E67" s="7" t="s">
        <v>30</v>
      </c>
      <c r="F67" s="7" t="s">
        <v>30</v>
      </c>
      <c r="G67" s="7" t="s">
        <v>30</v>
      </c>
      <c r="H67" s="8">
        <f>SUM(tuesday!H69:tuesday!H68)</f>
        <v/>
      </c>
      <c r="I67" s="10">
        <f>IF(tuesday!B67 ="ns day", tuesday!C67, MAX(tuesday!C67 - 8, 0))</f>
        <v/>
      </c>
      <c r="J67" s="10">
        <f>tuesday!H67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E68" s="8" t="n">
        <v>11</v>
      </c>
      <c r="F68" s="8" t="n">
        <v>12.83</v>
      </c>
      <c r="G68" s="9" t="n">
        <v>918</v>
      </c>
      <c r="H68" s="8">
        <f>SUM(tuesday!F68 - tuesday!E68)</f>
        <v/>
      </c>
    </row>
    <row r="69" spans="1:11">
      <c r="E69" s="8" t="n">
        <v>18.88</v>
      </c>
      <c r="F69" s="8" t="n">
        <v>20.35</v>
      </c>
      <c r="G69" s="9" t="n">
        <v>1019</v>
      </c>
      <c r="H69" s="8">
        <f>SUM(tuesday!F69 - tuesday!E69)</f>
        <v/>
      </c>
    </row>
    <row r="70" spans="1:11">
      <c r="A70" s="6" t="s">
        <v>59</v>
      </c>
      <c r="B70" s="7" t="s"/>
      <c r="C70" s="8" t="n">
        <v>9.119999999999999</v>
      </c>
      <c r="D70" s="8" t="s"/>
      <c r="E70" s="7" t="s">
        <v>30</v>
      </c>
      <c r="F70" s="7" t="s">
        <v>30</v>
      </c>
      <c r="G70" s="7" t="s">
        <v>30</v>
      </c>
      <c r="H70" s="8">
        <f>SUM(tuesday!H72:tuesday!H71)</f>
        <v/>
      </c>
      <c r="I70" s="10">
        <f>IF(tuesday!B70 ="ns day", tuesday!C70, MAX(tuesday!C70 - 8, 0))</f>
        <v/>
      </c>
      <c r="J70" s="10">
        <f>tuesday!H70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E71" s="8" t="n">
        <v>9.470000000000001</v>
      </c>
      <c r="F71" s="8" t="n">
        <v>9.789999999999999</v>
      </c>
      <c r="G71" s="9" t="n">
        <v>1033</v>
      </c>
      <c r="H71" s="8">
        <f>SUM(tuesday!F71 - tuesday!E71)</f>
        <v/>
      </c>
    </row>
    <row r="72" spans="1:11">
      <c r="E72" s="8" t="n">
        <v>10.2</v>
      </c>
      <c r="F72" s="8" t="n">
        <v>10.98</v>
      </c>
      <c r="G72" s="9" t="n">
        <v>1033</v>
      </c>
      <c r="H72" s="8">
        <f>SUM(tuesday!F72 - tuesday!E72)</f>
        <v/>
      </c>
    </row>
    <row r="73" spans="1:11">
      <c r="A73" s="6" t="s">
        <v>60</v>
      </c>
      <c r="B73" s="7" t="s"/>
      <c r="C73" s="8" t="n">
        <v>9.92</v>
      </c>
      <c r="D73" s="8" t="s"/>
      <c r="E73" s="8" t="n">
        <v>17.25</v>
      </c>
      <c r="F73" s="8" t="n">
        <v>18.89</v>
      </c>
      <c r="G73" s="9" t="n">
        <v>1036</v>
      </c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61</v>
      </c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62</v>
      </c>
      <c r="B75" s="8" t="n"/>
      <c r="C75" s="8" t="n"/>
      <c r="D75" s="8" t="n"/>
      <c r="E75" s="8" t="n"/>
      <c r="F75" s="8" t="n"/>
      <c r="G75" s="9" t="n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63</v>
      </c>
      <c r="B76" s="7" t="s"/>
      <c r="C76" s="8" t="n">
        <v>11.1</v>
      </c>
      <c r="D76" s="8" t="s"/>
      <c r="E76" s="8" t="n">
        <v>15.75</v>
      </c>
      <c r="F76" s="8" t="n">
        <v>17</v>
      </c>
      <c r="G76" s="9" t="n">
        <v>1036</v>
      </c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64</v>
      </c>
      <c r="B77" s="8" t="n"/>
      <c r="C77" s="8" t="n"/>
      <c r="D77" s="8" t="n"/>
      <c r="E77" s="8" t="n"/>
      <c r="F77" s="8" t="n"/>
      <c r="G77" s="9" t="n"/>
      <c r="H77" s="8">
        <f>SUM(tuesday!F77 - tuesday!E77)</f>
        <v/>
      </c>
      <c r="I77" s="10">
        <f>IF(tuesday!B77 ="ns day", tuesday!C77, MAX(tuesday!C77 - 8, 0))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65</v>
      </c>
      <c r="B78" s="7" t="s"/>
      <c r="C78" s="8" t="n">
        <v>10.26</v>
      </c>
      <c r="D78" s="8" t="s"/>
      <c r="E78" s="8" t="n">
        <v>17.25</v>
      </c>
      <c r="F78" s="8" t="n">
        <v>18.64</v>
      </c>
      <c r="G78" s="9" t="n">
        <v>1044</v>
      </c>
      <c r="H78" s="8">
        <f>SUM(tuesday!F78 - tuesday!E78)</f>
        <v/>
      </c>
      <c r="I78" s="10">
        <f>IF(tuesday!B78 ="ns day", tuesday!C78, MAX(tuesday!C78 - 8, 0))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66</v>
      </c>
      <c r="B79" s="7" t="s"/>
      <c r="C79" s="8" t="n">
        <v>10.6</v>
      </c>
      <c r="D79" s="8" t="s"/>
      <c r="E79" s="8" t="s"/>
      <c r="F79" s="8" t="s"/>
      <c r="G79" s="9" t="s"/>
      <c r="H79" s="8">
        <f>SUM(tuesday!F79 - tuesday!E79)</f>
        <v/>
      </c>
      <c r="I79" s="10">
        <f>IF(tuesday!B79 ="ns day", tuesday!C79, MAX(tuesday!C79 - 8, 0))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0" spans="1:11">
      <c r="A80" s="6" t="s">
        <v>67</v>
      </c>
      <c r="B80" s="7" t="s"/>
      <c r="C80" s="8" t="n">
        <v>11.72</v>
      </c>
      <c r="D80" s="8" t="s"/>
      <c r="E80" s="8" t="n">
        <v>17</v>
      </c>
      <c r="F80" s="8" t="n">
        <v>20.66</v>
      </c>
      <c r="G80" s="9" t="n">
        <v>1036</v>
      </c>
      <c r="H80" s="8">
        <f>SUM(tuesday!F80 - tuesday!E80)</f>
        <v/>
      </c>
      <c r="I80" s="10">
        <f>IF(tuesday!B80 ="ns day", tuesday!C80, MAX(tuesday!C80 - 8, 0))</f>
        <v/>
      </c>
      <c r="J80" s="10">
        <f>SUM(tuesday!F80 - tuesday!E80)</f>
        <v/>
      </c>
      <c r="K80" s="10">
        <f>IF(tuesday!B80="ns day",tuesday!C80, IF(tuesday!C80 &lt;= 8 + reference!C4, 0, MIN(MAX(tuesday!C80 - 8, 0),IF(tuesday!J80 &lt;= reference!C4,0, tuesday!J80))))</f>
        <v/>
      </c>
    </row>
    <row r="81" spans="1:11">
      <c r="A81" s="6" t="s">
        <v>68</v>
      </c>
      <c r="B81" s="7" t="s"/>
      <c r="C81" s="8" t="n">
        <v>8</v>
      </c>
      <c r="D81" s="8" t="s"/>
      <c r="E81" s="8" t="s"/>
      <c r="F81" s="8" t="s"/>
      <c r="G81" s="9" t="s"/>
      <c r="H81" s="8">
        <f>SUM(tuesday!F81 - tuesday!E81)</f>
        <v/>
      </c>
      <c r="I81" s="10">
        <f>IF(tuesday!B81 ="ns day", tuesday!C81, MAX(tuesday!C81 - 8, 0))</f>
        <v/>
      </c>
      <c r="J81" s="10">
        <f>SUM(tuesday!F81 - tuesday!E81)</f>
        <v/>
      </c>
      <c r="K81" s="10">
        <f>IF(tuesday!B81="ns day",tuesday!C81, IF(tuesday!C81 &lt;= 8 + reference!C4, 0, MIN(MAX(tuesday!C81 - 8, 0),IF(tuesday!J81 &lt;= reference!C4,0, tuesday!J81))))</f>
        <v/>
      </c>
    </row>
    <row r="82" spans="1:11">
      <c r="A82" s="6" t="s">
        <v>69</v>
      </c>
      <c r="B82" s="7" t="s"/>
      <c r="C82" s="8" t="n">
        <v>6.75</v>
      </c>
      <c r="D82" s="8" t="s"/>
      <c r="E82" s="8" t="s"/>
      <c r="F82" s="8" t="s"/>
      <c r="G82" s="9" t="s"/>
      <c r="H82" s="8">
        <f>SUM(tuesday!F82 - tuesday!E82)</f>
        <v/>
      </c>
      <c r="I82" s="10">
        <f>IF(tuesday!B82 ="ns day", tuesday!C82, MAX(tuesday!C82 - 8, 0))</f>
        <v/>
      </c>
      <c r="J82" s="10">
        <f>SUM(tuesday!F82 - tuesday!E82)</f>
        <v/>
      </c>
      <c r="K82" s="10">
        <f>IF(tuesday!B82="ns day",tuesday!C82, IF(tuesday!C82 &lt;= 8 + reference!C4, 0, MIN(MAX(tuesday!C82 - 8, 0),IF(tuesday!J82 &lt;= reference!C4,0, tuesday!J82))))</f>
        <v/>
      </c>
    </row>
    <row r="83" spans="1:11">
      <c r="A83" s="6" t="s">
        <v>70</v>
      </c>
      <c r="B83" s="7" t="s"/>
      <c r="C83" s="8" t="n">
        <v>11.35</v>
      </c>
      <c r="D83" s="8" t="s"/>
      <c r="E83" s="8" t="n">
        <v>17.5</v>
      </c>
      <c r="F83" s="8" t="n">
        <v>20</v>
      </c>
      <c r="G83" s="9" t="n">
        <v>1016</v>
      </c>
      <c r="H83" s="8">
        <f>SUM(tuesday!F83 - tuesday!E83)</f>
        <v/>
      </c>
      <c r="I83" s="10">
        <f>IF(tuesday!B83 ="ns day", tuesday!C83, MAX(tuesday!C83 - 8, 0))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4" spans="1:11">
      <c r="A84" s="6" t="s">
        <v>71</v>
      </c>
      <c r="B84" s="8" t="n"/>
      <c r="C84" s="8" t="n"/>
      <c r="D84" s="8" t="n"/>
      <c r="E84" s="8" t="n"/>
      <c r="F84" s="8" t="n"/>
      <c r="G84" s="9" t="n"/>
      <c r="H84" s="8">
        <f>SUM(tuesday!F84 - tuesday!E84)</f>
        <v/>
      </c>
      <c r="I84" s="10">
        <f>IF(tuesday!B84 ="ns day", tuesday!C84, MAX(tuesday!C84 - 8, 0))</f>
        <v/>
      </c>
      <c r="J84" s="10">
        <f>SUM(tuesday!F84 - tuesday!E84)</f>
        <v/>
      </c>
      <c r="K84" s="10">
        <f>IF(tuesday!B84="ns day",tuesday!C84, IF(tuesday!C84 &lt;= 8 + reference!C4, 0, MIN(MAX(tuesday!C84 - 8, 0),IF(tuesday!J84 &lt;= reference!C4,0, tuesday!J84))))</f>
        <v/>
      </c>
    </row>
    <row r="85" spans="1:11">
      <c r="A85" s="6" t="s">
        <v>72</v>
      </c>
      <c r="B85" s="7" t="s"/>
      <c r="C85" s="8" t="n">
        <v>8</v>
      </c>
      <c r="D85" s="8" t="s"/>
      <c r="E85" s="8" t="s"/>
      <c r="F85" s="8" t="s"/>
      <c r="G85" s="9" t="s"/>
      <c r="H85" s="8">
        <f>SUM(tuesday!F85 - tuesday!E85)</f>
        <v/>
      </c>
      <c r="I85" s="10">
        <f>IF(tuesday!B85 ="ns day", tuesday!C85, MAX(tuesday!C85 - 8, 0))</f>
        <v/>
      </c>
      <c r="J85" s="10">
        <f>SUM(tuesday!F85 - tuesday!E85)</f>
        <v/>
      </c>
      <c r="K85" s="10">
        <f>IF(tuesday!B85="ns day",tuesday!C85, IF(tuesday!C85 &lt;= 8 + reference!C4, 0, MIN(MAX(tuesday!C85 - 8, 0),IF(tuesday!J85 &lt;= reference!C4,0, tuesday!J85))))</f>
        <v/>
      </c>
    </row>
    <row r="87" spans="1:11">
      <c r="J87" s="5" t="s">
        <v>73</v>
      </c>
      <c r="K87" s="10">
        <f>SUM(tuesday!K45:tuesday!K85)</f>
        <v/>
      </c>
    </row>
    <row r="89" spans="1:11">
      <c r="J89" s="5" t="s">
        <v>74</v>
      </c>
      <c r="K89" s="10">
        <f>SUM(tuesday!K87 + tuesday!K41)</f>
        <v/>
      </c>
    </row>
    <row r="91" spans="1:11">
      <c r="A91" s="4" t="s">
        <v>75</v>
      </c>
    </row>
    <row r="92" spans="1:11">
      <c r="E92" s="5" t="s">
        <v>76</v>
      </c>
    </row>
    <row r="93" spans="1:11">
      <c r="A93" s="5" t="s">
        <v>8</v>
      </c>
      <c r="B93" s="5" t="s">
        <v>9</v>
      </c>
      <c r="C93" s="5" t="s">
        <v>10</v>
      </c>
      <c r="D93" s="5" t="s">
        <v>11</v>
      </c>
      <c r="E93" s="5" t="s">
        <v>77</v>
      </c>
      <c r="F93" s="5" t="s">
        <v>78</v>
      </c>
    </row>
    <row r="94" spans="1:11">
      <c r="A94" s="6" t="s">
        <v>79</v>
      </c>
      <c r="B94" s="7" t="s"/>
      <c r="C94" s="8" t="n">
        <v>12.3</v>
      </c>
      <c r="D94" s="8" t="s"/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80</v>
      </c>
      <c r="B95" s="7" t="s"/>
      <c r="C95" s="8" t="n">
        <v>12.31</v>
      </c>
      <c r="D95" s="8" t="s"/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81</v>
      </c>
      <c r="B96" s="7" t="s"/>
      <c r="C96" s="8" t="n">
        <v>12.15</v>
      </c>
      <c r="D96" s="8" t="s"/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82</v>
      </c>
      <c r="B97" s="7" t="s"/>
      <c r="C97" s="8" t="n">
        <v>12.22</v>
      </c>
      <c r="D97" s="8" t="s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83</v>
      </c>
      <c r="B98" s="7" t="s">
        <v>106</v>
      </c>
      <c r="C98" s="8" t="s"/>
      <c r="D98" s="8" t="s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84</v>
      </c>
      <c r="B99" s="7" t="s"/>
      <c r="C99" s="8" t="n">
        <v>11.05</v>
      </c>
      <c r="D99" s="8" t="s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>
        <v>85</v>
      </c>
      <c r="B100" s="7" t="s"/>
      <c r="C100" s="8" t="n">
        <v>11.5</v>
      </c>
      <c r="D100" s="8" t="s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>
        <v>86</v>
      </c>
      <c r="B101" s="7" t="s"/>
      <c r="C101" s="8" t="n">
        <v>11.98</v>
      </c>
      <c r="D101" s="8" t="s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>
        <v>87</v>
      </c>
      <c r="B102" s="7" t="s"/>
      <c r="C102" s="8" t="n">
        <v>12.15</v>
      </c>
      <c r="D102" s="8" t="s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>
        <v>88</v>
      </c>
      <c r="B103" s="7" t="s"/>
      <c r="C103" s="8" t="n">
        <v>12.1</v>
      </c>
      <c r="D103" s="8" t="s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>
        <v>89</v>
      </c>
      <c r="B104" s="7" t="s">
        <v>100</v>
      </c>
      <c r="C104" s="8" t="n">
        <v>4.93</v>
      </c>
      <c r="D104" s="8" t="n">
        <v>11.63</v>
      </c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>
        <v>90</v>
      </c>
      <c r="B105" s="7" t="s"/>
      <c r="C105" s="8" t="n">
        <v>12.31</v>
      </c>
      <c r="D105" s="8" t="s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>
        <v>91</v>
      </c>
      <c r="B106" s="7" t="s"/>
      <c r="C106" s="8" t="n">
        <v>11</v>
      </c>
      <c r="D106" s="8" t="s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5" spans="1:11">
      <c r="D125" s="5" t="s">
        <v>92</v>
      </c>
      <c r="E125" s="10">
        <f>SUM(tuesday!E94:tuesday!E123)</f>
        <v/>
      </c>
      <c r="F125" s="10">
        <f>SUM(tuesday!F94:tuesday!F123)</f>
        <v/>
      </c>
    </row>
    <row r="127" spans="1:11">
      <c r="A127" s="4" t="s">
        <v>93</v>
      </c>
    </row>
    <row r="128" spans="1:11">
      <c r="E128" s="5" t="s">
        <v>76</v>
      </c>
    </row>
    <row r="129" spans="1:11">
      <c r="A129" s="5" t="s">
        <v>8</v>
      </c>
      <c r="B129" s="5" t="s">
        <v>9</v>
      </c>
      <c r="C129" s="5" t="s">
        <v>10</v>
      </c>
      <c r="D129" s="5" t="s">
        <v>11</v>
      </c>
      <c r="E129" s="5" t="s">
        <v>77</v>
      </c>
      <c r="F129" s="5" t="s">
        <v>94</v>
      </c>
    </row>
    <row r="130" spans="1:11">
      <c r="A130" s="6" t="s">
        <v>95</v>
      </c>
      <c r="B130" s="7" t="s"/>
      <c r="C130" s="8" t="n">
        <v>11.79</v>
      </c>
      <c r="D130" s="8" t="s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11.5 - reference!C5), 0, IF(tuesday!B130 = "no call", 11.5, IF(tuesday!C130 = 0, 0, MAX(11.5 - tuesday!C130, 0))))</f>
        <v/>
      </c>
    </row>
    <row r="131" spans="1:11">
      <c r="A131" s="6" t="s">
        <v>96</v>
      </c>
      <c r="B131" s="7" t="s"/>
      <c r="C131" s="8" t="n">
        <v>9.800000000000001</v>
      </c>
      <c r="D131" s="8" t="s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11.5 - reference!C5), 0, IF(tuesday!B131 = "no call", 11.5, IF(tuesday!C131 = 0, 0, MAX(11.5 - tuesday!C131, 0))))</f>
        <v/>
      </c>
    </row>
    <row r="132" spans="1:11">
      <c r="A132" s="6" t="s">
        <v>97</v>
      </c>
      <c r="B132" s="7" t="s"/>
      <c r="C132" s="8" t="n">
        <v>11.15</v>
      </c>
      <c r="D132" s="8" t="s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11.5 - reference!C5), 0, IF(tuesday!B132 = "no call", 11.5, IF(tuesday!C132 = 0, 0, MAX(11.5 - tuesday!C132, 0))))</f>
        <v/>
      </c>
    </row>
    <row r="133" spans="1:11">
      <c r="A133" s="6" t="s">
        <v>98</v>
      </c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11.5 - reference!C5), 0, IF(tuesday!B133 = "no call", 11.5, IF(tuesday!C133 = 0, 0, MAX(11.5 - tuesday!C133, 0))))</f>
        <v/>
      </c>
    </row>
    <row r="134" spans="1:11">
      <c r="A134" s="6" t="s">
        <v>99</v>
      </c>
      <c r="B134" s="7" t="s"/>
      <c r="C134" s="8" t="n">
        <v>10.95</v>
      </c>
      <c r="D134" s="8" t="s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11.5 - reference!C5), 0, IF(tuesday!B134 = "no call", 11.5, IF(tuesday!C134 = 0, 0, MAX(11.5 -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8" t="n"/>
      <c r="C154" s="8" t="n"/>
      <c r="D154" s="8" t="n"/>
      <c r="E154" s="10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10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8" t="n"/>
      <c r="C155" s="8" t="n"/>
      <c r="D155" s="8" t="n"/>
      <c r="E155" s="10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10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8" t="n"/>
      <c r="C156" s="8" t="n"/>
      <c r="D156" s="8" t="n"/>
      <c r="E156" s="10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10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 spans="1:11">
      <c r="A157" s="6" t="s"/>
      <c r="B157" s="8" t="n"/>
      <c r="C157" s="8" t="n"/>
      <c r="D157" s="8" t="n"/>
      <c r="E157" s="10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10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8" spans="1:11">
      <c r="A158" s="6" t="s"/>
      <c r="B158" s="8" t="n"/>
      <c r="C158" s="8" t="n"/>
      <c r="D158" s="8" t="n"/>
      <c r="E158" s="10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10">
        <f>IF(OR(tuesday!B158 = "light",tuesday!B158 = "excused", tuesday!B158 = "sch chg", tuesday!B158 = "annual", tuesday!B158 = "sick", tuesday!C158 &gt;= 12 - reference!C5), 0, IF(tuesday!B158 = "no call", 12, IF(tuesday!C158 = 0, 0, MAX(12 - tuesday!C158, 0))))</f>
        <v/>
      </c>
    </row>
    <row r="159" spans="1:11">
      <c r="A159" s="6" t="s"/>
      <c r="B159" s="8" t="n"/>
      <c r="C159" s="8" t="n"/>
      <c r="D159" s="8" t="n"/>
      <c r="E159" s="10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10">
        <f>IF(OR(tuesday!B159 = "light",tuesday!B159 = "excused", tuesday!B159 = "sch chg", tuesday!B159 = "annual", tuesday!B159 = "sick", tuesday!C159 &gt;= 12 - reference!C5), 0, IF(tuesday!B159 = "no call", 12, IF(tuesday!C159 = 0, 0, MAX(12 - tuesday!C159, 0))))</f>
        <v/>
      </c>
    </row>
    <row r="161" spans="1:11">
      <c r="D161" s="5" t="s">
        <v>101</v>
      </c>
      <c r="E161" s="10">
        <f>SUM(tuesday!E130:tuesday!E159)</f>
        <v/>
      </c>
      <c r="F161" s="10">
        <f>SUM(tuesday!F130:tuesday!F159)</f>
        <v/>
      </c>
    </row>
    <row r="163" spans="1:11">
      <c r="D163" s="5" t="s">
        <v>102</v>
      </c>
      <c r="E163" s="10">
        <f>SUM(tuesday!E125 + tuesday!E161)</f>
        <v/>
      </c>
      <c r="F163" s="10">
        <f>SUM(tuesday!F125 + tuesday!F161)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0" man="1" max="16383" min="0"/>
    <brk id="126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9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9.5</v>
      </c>
      <c r="D8" s="8" t="s"/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SUM(wednesday!F9 - wednesday!E9)</f>
        <v/>
      </c>
      <c r="I9" s="10">
        <f>IF(wednesday!B9 ="ns day", wednesday!C9,IF(wednesday!C9 &lt;= 8 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12.26</v>
      </c>
      <c r="D10" s="8" t="s"/>
      <c r="E10" s="8" t="s"/>
      <c r="F10" s="8" t="s"/>
      <c r="G10" s="9" t="s"/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11.04</v>
      </c>
      <c r="D11" s="8" t="s"/>
      <c r="E11" s="8" t="n">
        <v>17</v>
      </c>
      <c r="F11" s="8" t="n">
        <v>19.95</v>
      </c>
      <c r="G11" s="9" t="n">
        <v>1053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SUM(wednesday!F12 - wednesday!E12)</f>
        <v/>
      </c>
      <c r="I12" s="10">
        <f>IF(wednesday!B12 ="ns day", wednesday!C12,IF(wednesday!C12 &lt;= 8 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s">
        <v>41</v>
      </c>
      <c r="C13" s="8" t="n">
        <v>9.619999999999999</v>
      </c>
      <c r="D13" s="8" t="s"/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>
        <v>41</v>
      </c>
      <c r="C14" s="8" t="n">
        <v>9.720000000000001</v>
      </c>
      <c r="D14" s="8" t="s"/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/>
      <c r="C15" s="8" t="n">
        <v>9.029999999999999</v>
      </c>
      <c r="D15" s="8" t="s"/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SUM(wednesday!F18 - wednesday!E18)</f>
        <v/>
      </c>
      <c r="I18" s="10">
        <f>IF(wednesday!B18 ="ns day", wednesday!C18,IF(wednesday!C18 &lt;= 8 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31</v>
      </c>
      <c r="B19" s="7" t="s"/>
      <c r="C19" s="8" t="n">
        <v>9.59</v>
      </c>
      <c r="D19" s="8" t="s"/>
      <c r="E19" s="8" t="n">
        <v>16.5</v>
      </c>
      <c r="F19" s="8" t="n">
        <v>18.24</v>
      </c>
      <c r="G19" s="9" t="n">
        <v>1016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33</v>
      </c>
      <c r="B21" s="7" t="s"/>
      <c r="C21" s="8" t="n">
        <v>11.26</v>
      </c>
      <c r="D21" s="8" t="s"/>
      <c r="E21" s="8" t="n">
        <v>17.25</v>
      </c>
      <c r="F21" s="8" t="n">
        <v>19.25</v>
      </c>
      <c r="G21" s="9" t="n">
        <v>1016</v>
      </c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34</v>
      </c>
      <c r="B22" s="7" t="s"/>
      <c r="C22" s="8" t="n">
        <v>8</v>
      </c>
      <c r="D22" s="8" t="s"/>
      <c r="E22" s="8" t="s"/>
      <c r="F22" s="8" t="s"/>
      <c r="G22" s="9" t="s"/>
      <c r="H22" s="8">
        <f>SUM(wednesday!F22 - wednesday!E22)</f>
        <v/>
      </c>
      <c r="I22" s="10">
        <f>IF(wednesday!B22 ="ns day", wednesday!C22,IF(wednesday!C22 &lt;= 8+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36</v>
      </c>
      <c r="I39" s="10">
        <f>SUM(wednesday!I8:wednesday!I37)</f>
        <v/>
      </c>
    </row>
    <row r="41" spans="1:11">
      <c r="J41" s="5" t="s">
        <v>37</v>
      </c>
      <c r="K41" s="10">
        <f>SUM(wednesday!K8:wednesday!K37)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7" t="s"/>
      <c r="C45" s="8" t="n">
        <v>10.71</v>
      </c>
      <c r="D45" s="8" t="s"/>
      <c r="E45" s="7" t="s">
        <v>30</v>
      </c>
      <c r="F45" s="7" t="s">
        <v>30</v>
      </c>
      <c r="G45" s="7" t="s">
        <v>30</v>
      </c>
      <c r="H45" s="8">
        <f>SUM(wednesday!H47:wednesday!H46)</f>
        <v/>
      </c>
      <c r="I45" s="10">
        <f>IF(wednesday!B45 ="ns day", wednesday!C45, MAX(wednesday!C45 - 8, 0))</f>
        <v/>
      </c>
      <c r="J45" s="10">
        <f>wednesday!H45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E46" s="8" t="n">
        <v>8</v>
      </c>
      <c r="F46" s="8" t="n">
        <v>9.529999999999999</v>
      </c>
      <c r="G46" s="9" t="n">
        <v>1072</v>
      </c>
      <c r="H46" s="8">
        <f>SUM(wednesday!F46 - wednesday!E46)</f>
        <v/>
      </c>
    </row>
    <row r="47" spans="1:11">
      <c r="E47" s="8" t="n">
        <v>12.63</v>
      </c>
      <c r="F47" s="8" t="n">
        <v>13.67</v>
      </c>
      <c r="G47" s="9" t="n">
        <v>1072</v>
      </c>
      <c r="H47" s="8">
        <f>SUM(wednesday!F47 - wednesday!E47)</f>
        <v/>
      </c>
    </row>
    <row r="48" spans="1:11">
      <c r="A48" s="6" t="s">
        <v>40</v>
      </c>
      <c r="B48" s="7" t="s"/>
      <c r="C48" s="8" t="n">
        <v>10.03</v>
      </c>
      <c r="D48" s="8" t="s"/>
      <c r="E48" s="8" t="n">
        <v>11.5</v>
      </c>
      <c r="F48" s="8" t="n">
        <v>13.55</v>
      </c>
      <c r="G48" s="9" t="n">
        <v>1036</v>
      </c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42</v>
      </c>
      <c r="B49" s="7" t="s"/>
      <c r="C49" s="8" t="n">
        <v>11.96</v>
      </c>
      <c r="D49" s="8" t="s"/>
      <c r="E49" s="8" t="n">
        <v>18</v>
      </c>
      <c r="F49" s="8" t="n">
        <v>20.93</v>
      </c>
      <c r="G49" s="9" t="n">
        <v>1025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43</v>
      </c>
      <c r="B50" s="7" t="s"/>
      <c r="C50" s="8" t="n">
        <v>10.47</v>
      </c>
      <c r="D50" s="8" t="s"/>
      <c r="E50" s="8" t="n">
        <v>17.39</v>
      </c>
      <c r="F50" s="8" t="n">
        <v>19.4</v>
      </c>
      <c r="G50" s="9" t="n">
        <v>950</v>
      </c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44</v>
      </c>
      <c r="B51" s="7" t="s"/>
      <c r="C51" s="8" t="n">
        <v>9.529999999999999</v>
      </c>
      <c r="D51" s="8" t="s"/>
      <c r="E51" s="8" t="s"/>
      <c r="F51" s="8" t="s"/>
      <c r="G51" s="9" t="s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45</v>
      </c>
      <c r="B52" s="7" t="s"/>
      <c r="C52" s="8" t="n">
        <v>9.5</v>
      </c>
      <c r="D52" s="8" t="s"/>
      <c r="E52" s="8" t="n">
        <v>16.88</v>
      </c>
      <c r="F52" s="8" t="n">
        <v>18.4</v>
      </c>
      <c r="G52" s="9" t="n">
        <v>928</v>
      </c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46</v>
      </c>
      <c r="B53" s="7" t="s"/>
      <c r="C53" s="8" t="n">
        <v>10.4</v>
      </c>
      <c r="D53" s="8" t="s"/>
      <c r="E53" s="8" t="n">
        <v>17.61</v>
      </c>
      <c r="F53" s="8" t="n">
        <v>19.25</v>
      </c>
      <c r="G53" s="9" t="n">
        <v>1036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47</v>
      </c>
      <c r="B54" s="7" t="s"/>
      <c r="C54" s="8" t="n">
        <v>11.15</v>
      </c>
      <c r="D54" s="8" t="s"/>
      <c r="E54" s="8" t="s"/>
      <c r="F54" s="8" t="s"/>
      <c r="G54" s="9" t="s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48</v>
      </c>
      <c r="B55" s="7" t="s"/>
      <c r="C55" s="8" t="n">
        <v>9.220000000000001</v>
      </c>
      <c r="D55" s="8" t="s"/>
      <c r="E55" s="8" t="s"/>
      <c r="F55" s="8" t="s"/>
      <c r="G55" s="9" t="s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49</v>
      </c>
      <c r="B56" s="7" t="s"/>
      <c r="C56" s="8" t="n">
        <v>8</v>
      </c>
      <c r="D56" s="8" t="s"/>
      <c r="E56" s="8" t="s"/>
      <c r="F56" s="8" t="s"/>
      <c r="G56" s="9" t="s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50</v>
      </c>
      <c r="B57" s="7" t="s"/>
      <c r="C57" s="8" t="n">
        <v>10.25</v>
      </c>
      <c r="D57" s="8" t="s"/>
      <c r="E57" s="8" t="n">
        <v>17.61</v>
      </c>
      <c r="F57" s="8" t="n">
        <v>18.75</v>
      </c>
      <c r="G57" s="9" t="n">
        <v>1033</v>
      </c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51</v>
      </c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52</v>
      </c>
      <c r="B59" s="7" t="s"/>
      <c r="C59" s="8" t="n">
        <v>9.4</v>
      </c>
      <c r="D59" s="8" t="s"/>
      <c r="E59" s="8" t="n">
        <v>16.33</v>
      </c>
      <c r="F59" s="8" t="n">
        <v>17.89</v>
      </c>
      <c r="G59" s="9" t="n">
        <v>950</v>
      </c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53</v>
      </c>
      <c r="B60" s="8" t="n"/>
      <c r="C60" s="8" t="n"/>
      <c r="D60" s="8" t="n"/>
      <c r="E60" s="8" t="n"/>
      <c r="F60" s="8" t="n"/>
      <c r="G60" s="9" t="n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54</v>
      </c>
      <c r="B61" s="7" t="s"/>
      <c r="C61" s="8" t="n">
        <v>9.15</v>
      </c>
      <c r="D61" s="8" t="s"/>
      <c r="E61" s="8" t="s"/>
      <c r="F61" s="8" t="s"/>
      <c r="G61" s="9" t="s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55</v>
      </c>
      <c r="B62" s="7" t="s">
        <v>41</v>
      </c>
      <c r="C62" s="8" t="n">
        <v>9.619999999999999</v>
      </c>
      <c r="D62" s="8" t="s"/>
      <c r="E62" s="8" t="s"/>
      <c r="F62" s="8" t="s"/>
      <c r="G62" s="9" t="s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56</v>
      </c>
      <c r="B63" s="7" t="s"/>
      <c r="C63" s="8" t="n">
        <v>9.01</v>
      </c>
      <c r="D63" s="8" t="s"/>
      <c r="E63" s="8" t="s"/>
      <c r="F63" s="8" t="s"/>
      <c r="G63" s="9" t="s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57</v>
      </c>
      <c r="B64" s="7" t="s"/>
      <c r="C64" s="8" t="n">
        <v>10.42</v>
      </c>
      <c r="D64" s="8" t="s"/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58</v>
      </c>
      <c r="B65" s="7" t="s"/>
      <c r="C65" s="8" t="n">
        <v>10</v>
      </c>
      <c r="D65" s="8" t="s"/>
      <c r="E65" s="8" t="s"/>
      <c r="F65" s="8" t="s"/>
      <c r="G65" s="9" t="s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59</v>
      </c>
      <c r="B66" s="7" t="s"/>
      <c r="C66" s="8" t="n">
        <v>9.73</v>
      </c>
      <c r="D66" s="8" t="s"/>
      <c r="E66" s="8" t="n">
        <v>9.109999999999999</v>
      </c>
      <c r="F66" s="8" t="n">
        <v>9.17</v>
      </c>
      <c r="G66" s="9" t="n">
        <v>1033</v>
      </c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60</v>
      </c>
      <c r="B67" s="7" t="s"/>
      <c r="C67" s="8" t="n">
        <v>10.35</v>
      </c>
      <c r="D67" s="8" t="s"/>
      <c r="E67" s="8" t="n">
        <v>12</v>
      </c>
      <c r="F67" s="8" t="n">
        <v>13.5</v>
      </c>
      <c r="G67" s="9" t="n">
        <v>1053</v>
      </c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61</v>
      </c>
      <c r="B68" s="7" t="s"/>
      <c r="C68" s="8" t="n">
        <v>12.56</v>
      </c>
      <c r="D68" s="8" t="s"/>
      <c r="E68" s="7" t="s">
        <v>30</v>
      </c>
      <c r="F68" s="7" t="s">
        <v>30</v>
      </c>
      <c r="G68" s="7" t="s">
        <v>30</v>
      </c>
      <c r="H68" s="8">
        <f>SUM(wednesday!H70:wednesday!H69)</f>
        <v/>
      </c>
      <c r="I68" s="10">
        <f>IF(wednesday!B68 ="ns day", wednesday!C68, MAX(wednesday!C68 - 8, 0))</f>
        <v/>
      </c>
      <c r="J68" s="10">
        <f>wednesday!H68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E69" s="8" t="n">
        <v>7.57</v>
      </c>
      <c r="F69" s="8" t="n">
        <v>9.869999999999999</v>
      </c>
      <c r="G69" s="9" t="n">
        <v>1016</v>
      </c>
      <c r="H69" s="8">
        <f>SUM(wednesday!F69 - wednesday!E69)</f>
        <v/>
      </c>
    </row>
    <row r="70" spans="1:11">
      <c r="E70" s="8" t="n">
        <v>17.97</v>
      </c>
      <c r="F70" s="8" t="n">
        <v>19.99</v>
      </c>
      <c r="G70" s="9" t="n">
        <v>1016</v>
      </c>
      <c r="H70" s="8">
        <f>SUM(wednesday!F70 - wednesday!E70)</f>
        <v/>
      </c>
    </row>
    <row r="71" spans="1:11">
      <c r="A71" s="6" t="s">
        <v>62</v>
      </c>
      <c r="B71" s="8" t="n"/>
      <c r="C71" s="8" t="n"/>
      <c r="D71" s="8" t="n"/>
      <c r="E71" s="8" t="n"/>
      <c r="F71" s="8" t="n"/>
      <c r="G71" s="9" t="n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63</v>
      </c>
      <c r="B72" s="8" t="n"/>
      <c r="C72" s="8" t="n"/>
      <c r="D72" s="8" t="n"/>
      <c r="E72" s="8" t="n"/>
      <c r="F72" s="8" t="n"/>
      <c r="G72" s="9" t="n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64</v>
      </c>
      <c r="B73" s="7" t="s"/>
      <c r="C73" s="8" t="n">
        <v>9</v>
      </c>
      <c r="D73" s="8" t="s"/>
      <c r="E73" s="8" t="s"/>
      <c r="F73" s="8" t="s"/>
      <c r="G73" s="9" t="s"/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65</v>
      </c>
      <c r="B74" s="7" t="s"/>
      <c r="C74" s="8" t="n">
        <v>8.51</v>
      </c>
      <c r="D74" s="8" t="s"/>
      <c r="E74" s="8" t="s"/>
      <c r="F74" s="8" t="s"/>
      <c r="G74" s="9" t="s"/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66</v>
      </c>
      <c r="B75" s="7" t="s"/>
      <c r="C75" s="8" t="n">
        <v>9.92</v>
      </c>
      <c r="D75" s="8" t="s"/>
      <c r="E75" s="8" t="s"/>
      <c r="F75" s="8" t="s"/>
      <c r="G75" s="9" t="s"/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67</v>
      </c>
      <c r="B76" s="7" t="s"/>
      <c r="C76" s="8" t="n">
        <v>11.54</v>
      </c>
      <c r="D76" s="8" t="s"/>
      <c r="E76" s="8" t="n">
        <v>15</v>
      </c>
      <c r="F76" s="8" t="n">
        <v>17.5</v>
      </c>
      <c r="G76" s="9" t="n">
        <v>932</v>
      </c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68</v>
      </c>
      <c r="B77" s="7" t="s">
        <v>41</v>
      </c>
      <c r="C77" s="8" t="n">
        <v>4.88</v>
      </c>
      <c r="D77" s="8" t="s"/>
      <c r="E77" s="8" t="s"/>
      <c r="F77" s="8" t="s"/>
      <c r="G77" s="9" t="s"/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69</v>
      </c>
      <c r="B78" s="7" t="s"/>
      <c r="C78" s="8" t="n">
        <v>11.36</v>
      </c>
      <c r="D78" s="8" t="s"/>
      <c r="E78" s="8" t="s"/>
      <c r="F78" s="8" t="s"/>
      <c r="G78" s="9" t="s"/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70</v>
      </c>
      <c r="B79" s="7" t="s"/>
      <c r="C79" s="8" t="n">
        <v>11.1</v>
      </c>
      <c r="D79" s="8" t="s"/>
      <c r="E79" s="8" t="s"/>
      <c r="F79" s="8" t="s"/>
      <c r="G79" s="9" t="s"/>
      <c r="H79" s="8">
        <f>SUM(wednesday!F79 - wednesday!E79)</f>
        <v/>
      </c>
      <c r="I79" s="10">
        <f>IF(wednesday!B79 ="ns day", wednesday!C79, MAX(wednesday!C79 - 8, 0))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71</v>
      </c>
      <c r="B80" s="8" t="n"/>
      <c r="C80" s="8" t="n"/>
      <c r="D80" s="8" t="n"/>
      <c r="E80" s="8" t="n"/>
      <c r="F80" s="8" t="n"/>
      <c r="G80" s="9" t="n"/>
      <c r="H80" s="8">
        <f>SUM(wednesday!F80 - wednesday!E80)</f>
        <v/>
      </c>
      <c r="I80" s="10">
        <f>IF(wednesday!B80 ="ns day", wednesday!C80, MAX(wednesday!C80 - 8, 0))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s">
        <v>72</v>
      </c>
      <c r="B81" s="7" t="s"/>
      <c r="C81" s="8" t="n">
        <v>8</v>
      </c>
      <c r="D81" s="8" t="s"/>
      <c r="E81" s="8" t="s"/>
      <c r="F81" s="8" t="s"/>
      <c r="G81" s="9" t="s"/>
      <c r="H81" s="8">
        <f>SUM(wednesday!F81 - wednesday!E81)</f>
        <v/>
      </c>
      <c r="I81" s="10">
        <f>IF(wednesday!B81 ="ns day", wednesday!C81, MAX(wednesday!C81 - 8, 0))</f>
        <v/>
      </c>
      <c r="J81" s="10">
        <f>SUM(wednesday!F81 - wednesday!E81)</f>
        <v/>
      </c>
      <c r="K81" s="10">
        <f>IF(wednesday!B81="ns day",wednesday!C81, IF(wednesday!C81 &lt;= 8 + reference!C4, 0, MIN(MAX(wednesday!C81 - 8, 0),IF(wednesday!J81 &lt;= reference!C4,0, wednesday!J81))))</f>
        <v/>
      </c>
    </row>
    <row r="83" spans="1:11">
      <c r="J83" s="5" t="s">
        <v>73</v>
      </c>
      <c r="K83" s="10">
        <f>SUM(wednesday!K45:wednesday!K81)</f>
        <v/>
      </c>
    </row>
    <row r="85" spans="1:11">
      <c r="J85" s="5" t="s">
        <v>74</v>
      </c>
      <c r="K85" s="10">
        <f>SUM(wednesday!K83 + wednesday!K41)</f>
        <v/>
      </c>
    </row>
    <row r="87" spans="1:11">
      <c r="A87" s="4" t="s">
        <v>75</v>
      </c>
    </row>
    <row r="88" spans="1:11">
      <c r="E88" s="5" t="s">
        <v>76</v>
      </c>
    </row>
    <row r="89" spans="1:11">
      <c r="A89" s="5" t="s">
        <v>8</v>
      </c>
      <c r="B89" s="5" t="s">
        <v>9</v>
      </c>
      <c r="C89" s="5" t="s">
        <v>10</v>
      </c>
      <c r="D89" s="5" t="s">
        <v>11</v>
      </c>
      <c r="E89" s="5" t="s">
        <v>77</v>
      </c>
      <c r="F89" s="5" t="s">
        <v>78</v>
      </c>
    </row>
    <row r="90" spans="1:11">
      <c r="A90" s="6" t="s">
        <v>79</v>
      </c>
      <c r="B90" s="7" t="s"/>
      <c r="C90" s="8" t="n">
        <v>11.79</v>
      </c>
      <c r="D90" s="8" t="s"/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80</v>
      </c>
      <c r="B91" s="7" t="s"/>
      <c r="C91" s="8" t="n">
        <v>12.05</v>
      </c>
      <c r="D91" s="8" t="s"/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81</v>
      </c>
      <c r="B92" s="7" t="s"/>
      <c r="C92" s="8" t="n">
        <v>11.93</v>
      </c>
      <c r="D92" s="8" t="s"/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82</v>
      </c>
      <c r="B93" s="7" t="s"/>
      <c r="C93" s="8" t="n">
        <v>12.04</v>
      </c>
      <c r="D93" s="8" t="s"/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83</v>
      </c>
      <c r="B94" s="7" t="s"/>
      <c r="C94" s="8" t="n">
        <v>11.53</v>
      </c>
      <c r="D94" s="8" t="s"/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84</v>
      </c>
      <c r="B95" s="7" t="s"/>
      <c r="C95" s="8" t="n">
        <v>11.25</v>
      </c>
      <c r="D95" s="8" t="s"/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85</v>
      </c>
      <c r="B96" s="7" t="s"/>
      <c r="C96" s="8" t="n">
        <v>11.58</v>
      </c>
      <c r="D96" s="8" t="s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86</v>
      </c>
      <c r="B97" s="7" t="s"/>
      <c r="C97" s="8" t="n">
        <v>11.9</v>
      </c>
      <c r="D97" s="8" t="s"/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87</v>
      </c>
      <c r="B98" s="7" t="s"/>
      <c r="C98" s="8" t="n">
        <v>11.5</v>
      </c>
      <c r="D98" s="8" t="s"/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88</v>
      </c>
      <c r="B99" s="7" t="s"/>
      <c r="C99" s="8" t="n">
        <v>11.56</v>
      </c>
      <c r="D99" s="8" t="s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>
        <v>89</v>
      </c>
      <c r="B100" s="7" t="s"/>
      <c r="C100" s="8" t="n">
        <v>11.63</v>
      </c>
      <c r="D100" s="8" t="s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>
        <v>90</v>
      </c>
      <c r="B101" s="7" t="s"/>
      <c r="C101" s="8" t="n">
        <v>11.7</v>
      </c>
      <c r="D101" s="8" t="s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>
        <v>91</v>
      </c>
      <c r="B102" s="7" t="s"/>
      <c r="C102" s="8" t="n">
        <v>11.96</v>
      </c>
      <c r="D102" s="8" t="s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1" spans="1:11">
      <c r="D121" s="5" t="s">
        <v>92</v>
      </c>
      <c r="E121" s="10">
        <f>SUM(wednesday!E90:wednesday!E119)</f>
        <v/>
      </c>
      <c r="F121" s="10">
        <f>SUM(wednesday!F90:wednesday!F119)</f>
        <v/>
      </c>
    </row>
    <row r="123" spans="1:11">
      <c r="A123" s="4" t="s">
        <v>93</v>
      </c>
    </row>
    <row r="124" spans="1:11">
      <c r="E124" s="5" t="s">
        <v>76</v>
      </c>
    </row>
    <row r="125" spans="1:11">
      <c r="A125" s="5" t="s">
        <v>8</v>
      </c>
      <c r="B125" s="5" t="s">
        <v>9</v>
      </c>
      <c r="C125" s="5" t="s">
        <v>10</v>
      </c>
      <c r="D125" s="5" t="s">
        <v>11</v>
      </c>
      <c r="E125" s="5" t="s">
        <v>77</v>
      </c>
      <c r="F125" s="5" t="s">
        <v>94</v>
      </c>
    </row>
    <row r="126" spans="1:11">
      <c r="A126" s="6" t="s">
        <v>95</v>
      </c>
      <c r="B126" s="7" t="s"/>
      <c r="C126" s="8" t="n">
        <v>9.75</v>
      </c>
      <c r="D126" s="8" t="s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11.5 - reference!C5), 0, IF(wednesday!B126 = "no call", 11.5, IF(wednesday!C126 = 0, 0, MAX(11.5 - wednesday!C126, 0))))</f>
        <v/>
      </c>
    </row>
    <row r="127" spans="1:11">
      <c r="A127" s="6" t="s">
        <v>96</v>
      </c>
      <c r="B127" s="7" t="s"/>
      <c r="C127" s="8" t="n">
        <v>9.18</v>
      </c>
      <c r="D127" s="8" t="s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11.5 - reference!C5), 0, IF(wednesday!B127 = "no call", 11.5, IF(wednesday!C127 = 0, 0, MAX(11.5 - wednesday!C127, 0))))</f>
        <v/>
      </c>
    </row>
    <row r="128" spans="1:11">
      <c r="A128" s="6" t="s">
        <v>97</v>
      </c>
      <c r="B128" s="7" t="s"/>
      <c r="C128" s="8" t="n">
        <v>9.890000000000001</v>
      </c>
      <c r="D128" s="8" t="s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11.5 - reference!C5), 0, IF(wednesday!B128 = "no call", 11.5, IF(wednesday!C128 = 0, 0, MAX(11.5 - wednesday!C128, 0))))</f>
        <v/>
      </c>
    </row>
    <row r="129" spans="1:11">
      <c r="A129" s="6" t="s">
        <v>98</v>
      </c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11.5 - reference!C5), 0, IF(wednesday!B129 = "no call", 11.5, IF(wednesday!C129 = 0, 0, MAX(11.5 - wednesday!C129, 0))))</f>
        <v/>
      </c>
    </row>
    <row r="130" spans="1:11">
      <c r="A130" s="6" t="s">
        <v>99</v>
      </c>
      <c r="B130" s="7" t="s"/>
      <c r="C130" s="8" t="n">
        <v>9.92</v>
      </c>
      <c r="D130" s="8" t="s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11.5 - reference!C5), 0, IF(wednesday!B130 = "no call", 11.5, IF(wednesday!C130 = 0, 0, MAX(11.5 -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8" t="n"/>
      <c r="C150" s="8" t="n"/>
      <c r="D150" s="8" t="n"/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8" t="n"/>
      <c r="C151" s="8" t="n"/>
      <c r="D151" s="8" t="n"/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8" t="n"/>
      <c r="C152" s="8" t="n"/>
      <c r="D152" s="8" t="n"/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8" t="n"/>
      <c r="C153" s="8" t="n"/>
      <c r="D153" s="8" t="n"/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8" t="n"/>
      <c r="C154" s="8" t="n"/>
      <c r="D154" s="8" t="n"/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8" t="n"/>
      <c r="C155" s="8" t="n"/>
      <c r="D155" s="8" t="n"/>
      <c r="E155" s="10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10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7" spans="1:11">
      <c r="D157" s="5" t="s">
        <v>101</v>
      </c>
      <c r="E157" s="10">
        <f>SUM(wednesday!E126:wednesday!E155)</f>
        <v/>
      </c>
      <c r="F157" s="10">
        <f>SUM(wednesday!F126:wednesday!F155)</f>
        <v/>
      </c>
    </row>
    <row r="159" spans="1:11">
      <c r="D159" s="5" t="s">
        <v>102</v>
      </c>
      <c r="E159" s="10">
        <f>SUM(wednesday!E121 + wednesday!E157)</f>
        <v/>
      </c>
      <c r="F159" s="10">
        <f>SUM(wednesday!F121 + wednesday!F157)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6" man="1" max="16383" min="0"/>
    <brk id="122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10.01</v>
      </c>
      <c r="D8" s="8" t="s"/>
      <c r="E8" s="8" t="n">
        <v>16.5</v>
      </c>
      <c r="F8" s="8" t="n">
        <v>18.77</v>
      </c>
      <c r="G8" s="9" t="n">
        <v>1037</v>
      </c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SUM(thursday!F9 - thursday!E9)</f>
        <v/>
      </c>
      <c r="I9" s="10">
        <f>IF(thursday!B9 ="ns day", thursday!C9,IF(thursday!C9 &lt;= 8 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9.99</v>
      </c>
      <c r="D10" s="8" t="s"/>
      <c r="E10" s="8" t="s"/>
      <c r="F10" s="8" t="s"/>
      <c r="G10" s="9" t="s"/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SUM(thursday!F11 - thursday!E11)</f>
        <v/>
      </c>
      <c r="I11" s="10">
        <f>IF(thursday!B11 ="ns day", thursday!C11,IF(thursday!C11 &lt;= 8 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SUM(thursday!F12 - thursday!E12)</f>
        <v/>
      </c>
      <c r="I12" s="10">
        <f>IF(thursday!B12 ="ns day", thursday!C12,IF(thursday!C12 &lt;= 8 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9.81</v>
      </c>
      <c r="D13" s="8" t="s"/>
      <c r="E13" s="8" t="n">
        <v>17.5</v>
      </c>
      <c r="F13" s="8" t="n">
        <v>18.21</v>
      </c>
      <c r="G13" s="9" t="n">
        <v>1011</v>
      </c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/>
      <c r="C14" s="8" t="n">
        <v>10.58</v>
      </c>
      <c r="D14" s="8" t="s"/>
      <c r="E14" s="8" t="n">
        <v>17.5</v>
      </c>
      <c r="F14" s="8" t="n">
        <v>19.69</v>
      </c>
      <c r="G14" s="9" t="n">
        <v>1037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s"/>
      <c r="C15" s="8" t="n">
        <v>1.24</v>
      </c>
      <c r="D15" s="8" t="s"/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SUM(thursday!F18 - thursday!E18)</f>
        <v/>
      </c>
      <c r="I18" s="10">
        <f>IF(thursday!B18 ="ns day", thursday!C18,IF(thursday!C18 &lt;= 8 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31</v>
      </c>
      <c r="B19" s="7" t="s"/>
      <c r="C19" s="8" t="n">
        <v>9</v>
      </c>
      <c r="D19" s="8" t="s"/>
      <c r="E19" s="8" t="s"/>
      <c r="F19" s="8" t="s"/>
      <c r="G19" s="9" t="s"/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7" t="s"/>
      <c r="C21" s="8" t="n">
        <v>10.06</v>
      </c>
      <c r="D21" s="8" t="s"/>
      <c r="E21" s="8" t="n">
        <v>16</v>
      </c>
      <c r="F21" s="8" t="n">
        <v>18.14</v>
      </c>
      <c r="G21" s="9" t="n">
        <v>1051</v>
      </c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34</v>
      </c>
      <c r="B22" s="7" t="s"/>
      <c r="C22" s="8" t="n">
        <v>8</v>
      </c>
      <c r="D22" s="8" t="s"/>
      <c r="E22" s="8" t="s"/>
      <c r="F22" s="8" t="s"/>
      <c r="G22" s="9" t="s"/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36</v>
      </c>
      <c r="I39" s="10">
        <f>SUM(thursday!I8:thursday!I37)</f>
        <v/>
      </c>
    </row>
    <row r="41" spans="1:11">
      <c r="J41" s="5" t="s">
        <v>37</v>
      </c>
      <c r="K41" s="10">
        <f>SUM(thursday!K8:thursday!K37)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7" t="s"/>
      <c r="C45" s="8" t="n">
        <v>10.39</v>
      </c>
      <c r="D45" s="8" t="s"/>
      <c r="E45" s="8" t="n">
        <v>12.5</v>
      </c>
      <c r="F45" s="8" t="n">
        <v>13.33</v>
      </c>
      <c r="G45" s="9" t="n">
        <v>1072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40</v>
      </c>
      <c r="B46" s="7" t="s"/>
      <c r="C46" s="8" t="n">
        <v>10</v>
      </c>
      <c r="D46" s="8" t="s"/>
      <c r="E46" s="8" t="s"/>
      <c r="F46" s="8" t="s"/>
      <c r="G46" s="9" t="s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42</v>
      </c>
      <c r="B47" s="7" t="s"/>
      <c r="C47" s="8" t="n">
        <v>10.5</v>
      </c>
      <c r="D47" s="8" t="s"/>
      <c r="E47" s="8" t="n">
        <v>17.5</v>
      </c>
      <c r="F47" s="8" t="n">
        <v>19.51</v>
      </c>
      <c r="G47" s="9" t="n">
        <v>1025</v>
      </c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43</v>
      </c>
      <c r="B48" s="7" t="s"/>
      <c r="C48" s="8" t="n">
        <v>11.49</v>
      </c>
      <c r="D48" s="8" t="s"/>
      <c r="E48" s="8" t="n">
        <v>17</v>
      </c>
      <c r="F48" s="8" t="n">
        <v>19.98</v>
      </c>
      <c r="G48" s="9" t="n">
        <v>1072</v>
      </c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44</v>
      </c>
      <c r="B49" s="7" t="s"/>
      <c r="C49" s="8" t="n">
        <v>11.12</v>
      </c>
      <c r="D49" s="8" t="s"/>
      <c r="E49" s="8" t="n">
        <v>11.5</v>
      </c>
      <c r="F49" s="8" t="n">
        <v>14.25</v>
      </c>
      <c r="G49" s="9" t="n">
        <v>1036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45</v>
      </c>
      <c r="B50" s="7" t="s"/>
      <c r="C50" s="8" t="n">
        <v>9.15</v>
      </c>
      <c r="D50" s="8" t="s"/>
      <c r="E50" s="8" t="n">
        <v>17</v>
      </c>
      <c r="F50" s="8" t="n">
        <v>18.03</v>
      </c>
      <c r="G50" s="9" t="n">
        <v>1051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46</v>
      </c>
      <c r="B51" s="7" t="s"/>
      <c r="C51" s="8" t="n">
        <v>10.34</v>
      </c>
      <c r="D51" s="8" t="s"/>
      <c r="E51" s="8" t="n">
        <v>16.83</v>
      </c>
      <c r="F51" s="8" t="n">
        <v>19.12</v>
      </c>
      <c r="G51" s="9" t="n">
        <v>1036</v>
      </c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47</v>
      </c>
      <c r="B52" s="7" t="s"/>
      <c r="C52" s="8" t="n">
        <v>10.9</v>
      </c>
      <c r="D52" s="8" t="s"/>
      <c r="E52" s="8" t="n">
        <v>10.75</v>
      </c>
      <c r="F52" s="8" t="n">
        <v>12.35</v>
      </c>
      <c r="G52" s="9" t="n">
        <v>1011</v>
      </c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48</v>
      </c>
      <c r="B53" s="7" t="s"/>
      <c r="C53" s="8" t="n">
        <v>8.9</v>
      </c>
      <c r="D53" s="8" t="s"/>
      <c r="E53" s="8" t="s"/>
      <c r="F53" s="8" t="s"/>
      <c r="G53" s="9" t="s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50</v>
      </c>
      <c r="B55" s="7" t="s"/>
      <c r="C55" s="8" t="n">
        <v>10.17</v>
      </c>
      <c r="D55" s="8" t="s"/>
      <c r="E55" s="8" t="n">
        <v>16.5</v>
      </c>
      <c r="F55" s="8" t="n">
        <v>18.5</v>
      </c>
      <c r="G55" s="9" t="n">
        <v>1016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51</v>
      </c>
      <c r="B56" s="7" t="s"/>
      <c r="C56" s="8" t="n">
        <v>11.47</v>
      </c>
      <c r="D56" s="8" t="s"/>
      <c r="E56" s="8" t="n">
        <v>16.5</v>
      </c>
      <c r="F56" s="8" t="n">
        <v>19.38</v>
      </c>
      <c r="G56" s="9" t="n">
        <v>1033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52</v>
      </c>
      <c r="B57" s="7" t="s"/>
      <c r="C57" s="8" t="n">
        <v>10.2</v>
      </c>
      <c r="D57" s="8" t="s"/>
      <c r="E57" s="8" t="n">
        <v>16.68</v>
      </c>
      <c r="F57" s="8" t="n">
        <v>18.8</v>
      </c>
      <c r="G57" s="9" t="n">
        <v>929</v>
      </c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54</v>
      </c>
      <c r="B59" s="7" t="s"/>
      <c r="C59" s="8" t="n">
        <v>8</v>
      </c>
      <c r="D59" s="8" t="s"/>
      <c r="E59" s="8" t="s"/>
      <c r="F59" s="8" t="s"/>
      <c r="G59" s="9" t="s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55</v>
      </c>
      <c r="B60" s="7" t="s"/>
      <c r="C60" s="8" t="n">
        <v>11.09</v>
      </c>
      <c r="D60" s="8" t="s"/>
      <c r="E60" s="8" t="n">
        <v>17.75</v>
      </c>
      <c r="F60" s="8" t="n">
        <v>20.12</v>
      </c>
      <c r="G60" s="9" t="n">
        <v>1011</v>
      </c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56</v>
      </c>
      <c r="B61" s="7" t="s"/>
      <c r="C61" s="8" t="n">
        <v>8.5</v>
      </c>
      <c r="D61" s="8" t="s"/>
      <c r="E61" s="8" t="s"/>
      <c r="F61" s="8" t="s"/>
      <c r="G61" s="9" t="s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57</v>
      </c>
      <c r="B62" s="7" t="s"/>
      <c r="C62" s="8" t="n">
        <v>8.539999999999999</v>
      </c>
      <c r="D62" s="8" t="s"/>
      <c r="E62" s="8" t="n">
        <v>8.619999999999999</v>
      </c>
      <c r="F62" s="8" t="n">
        <v>9.119999999999999</v>
      </c>
      <c r="G62" s="9" t="n">
        <v>936</v>
      </c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58</v>
      </c>
      <c r="B63" s="7" t="s">
        <v>41</v>
      </c>
      <c r="C63" s="8" t="n">
        <v>10.4</v>
      </c>
      <c r="D63" s="8" t="s"/>
      <c r="E63" s="7" t="s">
        <v>30</v>
      </c>
      <c r="F63" s="7" t="s">
        <v>30</v>
      </c>
      <c r="G63" s="7" t="s">
        <v>30</v>
      </c>
      <c r="H63" s="8">
        <f>SUM(thursday!H65:thursday!H64)</f>
        <v/>
      </c>
      <c r="I63" s="10">
        <f>IF(thursday!B63 ="ns day", thursday!C63, MAX(thursday!C63 - 8, 0))</f>
        <v/>
      </c>
      <c r="J63" s="10">
        <f>thursday!H63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E64" s="8" t="n">
        <v>9.09</v>
      </c>
      <c r="F64" s="8" t="n">
        <v>10.01</v>
      </c>
      <c r="G64" s="9" t="n">
        <v>936</v>
      </c>
      <c r="H64" s="8">
        <f>SUM(thursday!F64 - thursday!E64)</f>
        <v/>
      </c>
    </row>
    <row r="65" spans="1:11">
      <c r="E65" s="8" t="n">
        <v>11.83</v>
      </c>
      <c r="F65" s="8" t="n">
        <v>14</v>
      </c>
      <c r="G65" s="9" t="n">
        <v>936</v>
      </c>
      <c r="H65" s="8">
        <f>SUM(thursday!F65 - thursday!E65)</f>
        <v/>
      </c>
    </row>
    <row r="66" spans="1:11">
      <c r="A66" s="6" t="s">
        <v>59</v>
      </c>
      <c r="B66" s="7" t="s"/>
      <c r="C66" s="8" t="n">
        <v>9.48</v>
      </c>
      <c r="D66" s="8" t="s"/>
      <c r="E66" s="7" t="s">
        <v>30</v>
      </c>
      <c r="F66" s="7" t="s">
        <v>30</v>
      </c>
      <c r="G66" s="7" t="s">
        <v>30</v>
      </c>
      <c r="H66" s="8">
        <f>SUM(thursday!H68:thursday!H67)</f>
        <v/>
      </c>
      <c r="I66" s="10">
        <f>IF(thursday!B66 ="ns day", thursday!C66, MAX(thursday!C66 - 8, 0))</f>
        <v/>
      </c>
      <c r="J66" s="10">
        <f>thursday!H66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E67" s="8" t="n">
        <v>8.67</v>
      </c>
      <c r="F67" s="8" t="n">
        <v>10.44</v>
      </c>
      <c r="G67" s="9" t="n">
        <v>1033</v>
      </c>
      <c r="H67" s="8">
        <f>SUM(thursday!F67 - thursday!E67)</f>
        <v/>
      </c>
    </row>
    <row r="68" spans="1:11">
      <c r="E68" s="8" t="n">
        <v>13</v>
      </c>
      <c r="F68" s="8" t="n">
        <v>18.48</v>
      </c>
      <c r="G68" s="9" t="n">
        <v>1033</v>
      </c>
      <c r="H68" s="8">
        <f>SUM(thursday!F68 - thursday!E68)</f>
        <v/>
      </c>
    </row>
    <row r="69" spans="1:11">
      <c r="A69" s="6" t="s">
        <v>60</v>
      </c>
      <c r="B69" s="7" t="s"/>
      <c r="C69" s="8" t="n">
        <v>9.82</v>
      </c>
      <c r="D69" s="8" t="s"/>
      <c r="E69" s="8" t="n">
        <v>11</v>
      </c>
      <c r="F69" s="8" t="n">
        <v>12.25</v>
      </c>
      <c r="G69" s="9" t="n">
        <v>1053</v>
      </c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61</v>
      </c>
      <c r="B70" s="7" t="s"/>
      <c r="C70" s="8" t="n">
        <v>12.59</v>
      </c>
      <c r="D70" s="8" t="s"/>
      <c r="E70" s="7" t="s">
        <v>30</v>
      </c>
      <c r="F70" s="7" t="s">
        <v>30</v>
      </c>
      <c r="G70" s="7" t="s">
        <v>30</v>
      </c>
      <c r="H70" s="8">
        <f>SUM(thursday!H72:thursday!H71)</f>
        <v/>
      </c>
      <c r="I70" s="10">
        <f>IF(thursday!B70 ="ns day", thursday!C70, MAX(thursday!C70 - 8, 0))</f>
        <v/>
      </c>
      <c r="J70" s="10">
        <f>thursday!H70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E71" s="8" t="n">
        <v>7.59</v>
      </c>
      <c r="F71" s="8" t="n">
        <v>9.27</v>
      </c>
      <c r="G71" s="9" t="n">
        <v>1016</v>
      </c>
      <c r="H71" s="8">
        <f>SUM(thursday!F71 - thursday!E71)</f>
        <v/>
      </c>
    </row>
    <row r="72" spans="1:11">
      <c r="E72" s="8" t="n">
        <v>17.98</v>
      </c>
      <c r="F72" s="8" t="n">
        <v>19.99</v>
      </c>
      <c r="G72" s="9" t="n">
        <v>1016</v>
      </c>
      <c r="H72" s="8">
        <f>SUM(thursday!F72 - thursday!E72)</f>
        <v/>
      </c>
    </row>
    <row r="73" spans="1:11">
      <c r="A73" s="6" t="s">
        <v>62</v>
      </c>
      <c r="B73" s="8" t="n"/>
      <c r="C73" s="8" t="n"/>
      <c r="D73" s="8" t="n"/>
      <c r="E73" s="8" t="n"/>
      <c r="F73" s="8" t="n"/>
      <c r="G73" s="9" t="n"/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63</v>
      </c>
      <c r="B74" s="7" t="s"/>
      <c r="C74" s="8" t="n">
        <v>9.970000000000001</v>
      </c>
      <c r="D74" s="8" t="s"/>
      <c r="E74" s="8" t="n">
        <v>17</v>
      </c>
      <c r="F74" s="8" t="n">
        <v>18.5</v>
      </c>
      <c r="G74" s="9" t="n">
        <v>1036</v>
      </c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64</v>
      </c>
      <c r="B75" s="7" t="s"/>
      <c r="C75" s="8" t="n">
        <v>8</v>
      </c>
      <c r="D75" s="8" t="s"/>
      <c r="E75" s="8" t="s"/>
      <c r="F75" s="8" t="s"/>
      <c r="G75" s="9" t="s"/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65</v>
      </c>
      <c r="B76" s="7" t="s">
        <v>41</v>
      </c>
      <c r="C76" s="8" t="n">
        <v>8.56</v>
      </c>
      <c r="D76" s="8" t="s"/>
      <c r="E76" s="8" t="s"/>
      <c r="F76" s="8" t="s"/>
      <c r="G76" s="9" t="s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66</v>
      </c>
      <c r="B77" s="7" t="s"/>
      <c r="C77" s="8" t="n">
        <v>9.779999999999999</v>
      </c>
      <c r="D77" s="8" t="s"/>
      <c r="E77" s="8" t="s"/>
      <c r="F77" s="8" t="s"/>
      <c r="G77" s="9" t="s"/>
      <c r="H77" s="8">
        <f>SUM(thursday!F77 - thursday!E77)</f>
        <v/>
      </c>
      <c r="I77" s="10">
        <f>IF(thursday!B77 ="ns day", thursday!C77, MAX(thursday!C77 - 8, 0))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67</v>
      </c>
      <c r="B78" s="7" t="s"/>
      <c r="C78" s="8" t="n">
        <v>9.6</v>
      </c>
      <c r="D78" s="8" t="s"/>
      <c r="E78" s="8" t="s"/>
      <c r="F78" s="8" t="s"/>
      <c r="G78" s="9" t="s"/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68</v>
      </c>
      <c r="B79" s="7" t="s"/>
      <c r="C79" s="8" t="n">
        <v>8</v>
      </c>
      <c r="D79" s="8" t="s"/>
      <c r="E79" s="8" t="s"/>
      <c r="F79" s="8" t="s"/>
      <c r="G79" s="9" t="s"/>
      <c r="H79" s="8">
        <f>SUM(thursday!F79 - thursday!E79)</f>
        <v/>
      </c>
      <c r="I79" s="10">
        <f>IF(thursday!B79 ="ns day", thursday!C79, MAX(thursday!C79 - 8, 0))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0" spans="1:11">
      <c r="A80" s="6" t="s">
        <v>69</v>
      </c>
      <c r="B80" s="8" t="n"/>
      <c r="C80" s="8" t="n"/>
      <c r="D80" s="8" t="n"/>
      <c r="E80" s="8" t="n"/>
      <c r="F80" s="8" t="n"/>
      <c r="G80" s="9" t="n"/>
      <c r="H80" s="8">
        <f>SUM(thursday!F80 - thursday!E80)</f>
        <v/>
      </c>
      <c r="I80" s="10">
        <f>IF(thursday!B80 ="ns day", thursday!C80, MAX(thursday!C80 - 8, 0))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 spans="1:11">
      <c r="A81" s="6" t="s">
        <v>70</v>
      </c>
      <c r="B81" s="7" t="s"/>
      <c r="C81" s="8" t="n">
        <v>10.78</v>
      </c>
      <c r="D81" s="8" t="s"/>
      <c r="E81" s="8" t="n">
        <v>17.43</v>
      </c>
      <c r="F81" s="8" t="n">
        <v>20.36</v>
      </c>
      <c r="G81" s="9" t="n">
        <v>1033</v>
      </c>
      <c r="H81" s="8">
        <f>SUM(thursday!F81 - thursday!E81)</f>
        <v/>
      </c>
      <c r="I81" s="10">
        <f>IF(thursday!B81 ="ns day", thursday!C81, MAX(thursday!C81 - 8, 0))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71</v>
      </c>
      <c r="B82" s="8" t="n"/>
      <c r="C82" s="8" t="n"/>
      <c r="D82" s="8" t="n"/>
      <c r="E82" s="8" t="n"/>
      <c r="F82" s="8" t="n"/>
      <c r="G82" s="9" t="n"/>
      <c r="H82" s="8">
        <f>SUM(thursday!F82 - thursday!E82)</f>
        <v/>
      </c>
      <c r="I82" s="10">
        <f>IF(thursday!B82 ="ns day", thursday!C82, MAX(thursday!C82 - 8, 0))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 spans="1:11">
      <c r="A83" s="6" t="s">
        <v>72</v>
      </c>
      <c r="B83" s="7" t="s"/>
      <c r="C83" s="8" t="n">
        <v>8</v>
      </c>
      <c r="D83" s="8" t="s"/>
      <c r="E83" s="8" t="s"/>
      <c r="F83" s="8" t="s"/>
      <c r="G83" s="9" t="s"/>
      <c r="H83" s="8">
        <f>SUM(thursday!F83 - thursday!E83)</f>
        <v/>
      </c>
      <c r="I83" s="10">
        <f>IF(thursday!B83 ="ns day", thursday!C83, MAX(thursday!C83 - 8, 0))</f>
        <v/>
      </c>
      <c r="J83" s="10">
        <f>SUM(thursday!F83 - thursday!E83)</f>
        <v/>
      </c>
      <c r="K83" s="10">
        <f>IF(thursday!B83="ns day",thursday!C83, IF(thursday!C83 &lt;= 8 + reference!C4, 0, MIN(MAX(thursday!C83 - 8, 0),IF(thursday!J83 &lt;= reference!C4,0, thursday!J83))))</f>
        <v/>
      </c>
    </row>
    <row r="85" spans="1:11">
      <c r="J85" s="5" t="s">
        <v>73</v>
      </c>
      <c r="K85" s="10">
        <f>SUM(thursday!K45:thursday!K83)</f>
        <v/>
      </c>
    </row>
    <row r="87" spans="1:11">
      <c r="J87" s="5" t="s">
        <v>74</v>
      </c>
      <c r="K87" s="10">
        <f>SUM(thursday!K85 + thursday!K41)</f>
        <v/>
      </c>
    </row>
    <row r="89" spans="1:11">
      <c r="A89" s="4" t="s">
        <v>75</v>
      </c>
    </row>
    <row r="90" spans="1:11">
      <c r="E90" s="5" t="s">
        <v>76</v>
      </c>
    </row>
    <row r="91" spans="1:11">
      <c r="A91" s="5" t="s">
        <v>8</v>
      </c>
      <c r="B91" s="5" t="s">
        <v>9</v>
      </c>
      <c r="C91" s="5" t="s">
        <v>10</v>
      </c>
      <c r="D91" s="5" t="s">
        <v>11</v>
      </c>
      <c r="E91" s="5" t="s">
        <v>77</v>
      </c>
      <c r="F91" s="5" t="s">
        <v>78</v>
      </c>
    </row>
    <row r="92" spans="1:11">
      <c r="A92" s="6" t="s">
        <v>79</v>
      </c>
      <c r="B92" s="7" t="s"/>
      <c r="C92" s="8" t="n">
        <v>11.47</v>
      </c>
      <c r="D92" s="8" t="s"/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80</v>
      </c>
      <c r="B93" s="7" t="s"/>
      <c r="C93" s="8" t="n">
        <v>11.96</v>
      </c>
      <c r="D93" s="8" t="s"/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81</v>
      </c>
      <c r="B94" s="7" t="s"/>
      <c r="C94" s="8" t="n">
        <v>8.1</v>
      </c>
      <c r="D94" s="8" t="s"/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82</v>
      </c>
      <c r="B95" s="7" t="s"/>
      <c r="C95" s="8" t="n">
        <v>11.51</v>
      </c>
      <c r="D95" s="8" t="s"/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83</v>
      </c>
      <c r="B96" s="7" t="s"/>
      <c r="C96" s="8" t="n">
        <v>8.199999999999999</v>
      </c>
      <c r="D96" s="8" t="s"/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84</v>
      </c>
      <c r="B97" s="7" t="s"/>
      <c r="C97" s="8" t="n">
        <v>11.33</v>
      </c>
      <c r="D97" s="8" t="s"/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85</v>
      </c>
      <c r="B98" s="7" t="s"/>
      <c r="C98" s="8" t="n">
        <v>11</v>
      </c>
      <c r="D98" s="8" t="s"/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86</v>
      </c>
      <c r="B99" s="7" t="s"/>
      <c r="C99" s="8" t="n">
        <v>11.72</v>
      </c>
      <c r="D99" s="8" t="s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87</v>
      </c>
      <c r="B100" s="7" t="s">
        <v>100</v>
      </c>
      <c r="C100" s="8" t="n">
        <v>2.01</v>
      </c>
      <c r="D100" s="8" t="s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>
        <v>88</v>
      </c>
      <c r="B101" s="7" t="s"/>
      <c r="C101" s="8" t="n">
        <v>10.76</v>
      </c>
      <c r="D101" s="8" t="s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>
        <v>89</v>
      </c>
      <c r="B102" s="7" t="s"/>
      <c r="C102" s="8" t="n">
        <v>11.99</v>
      </c>
      <c r="D102" s="8" t="s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>
        <v>90</v>
      </c>
      <c r="B103" s="7" t="s"/>
      <c r="C103" s="8" t="n">
        <v>11.1</v>
      </c>
      <c r="D103" s="8" t="s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>
        <v>91</v>
      </c>
      <c r="B104" s="7" t="s"/>
      <c r="C104" s="8" t="n">
        <v>11.76</v>
      </c>
      <c r="D104" s="8" t="s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3" spans="1:11">
      <c r="D123" s="5" t="s">
        <v>92</v>
      </c>
      <c r="E123" s="10">
        <f>SUM(thursday!E92:thursday!E121)</f>
        <v/>
      </c>
      <c r="F123" s="10">
        <f>SUM(thursday!F92:thursday!F121)</f>
        <v/>
      </c>
    </row>
    <row r="125" spans="1:11">
      <c r="A125" s="4" t="s">
        <v>93</v>
      </c>
    </row>
    <row r="126" spans="1:11">
      <c r="E126" s="5" t="s">
        <v>76</v>
      </c>
    </row>
    <row r="127" spans="1:11">
      <c r="A127" s="5" t="s">
        <v>8</v>
      </c>
      <c r="B127" s="5" t="s">
        <v>9</v>
      </c>
      <c r="C127" s="5" t="s">
        <v>10</v>
      </c>
      <c r="D127" s="5" t="s">
        <v>11</v>
      </c>
      <c r="E127" s="5" t="s">
        <v>77</v>
      </c>
      <c r="F127" s="5" t="s">
        <v>94</v>
      </c>
    </row>
    <row r="128" spans="1:11">
      <c r="A128" s="6" t="s">
        <v>95</v>
      </c>
      <c r="B128" s="7" t="s"/>
      <c r="C128" s="8" t="n">
        <v>10.23</v>
      </c>
      <c r="D128" s="8" t="s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11.5 - reference!C5), 0, IF(thursday!B128 = "no call", 11.5, IF(thursday!C128 = 0, 0, MAX(11.5 - thursday!C128, 0))))</f>
        <v/>
      </c>
    </row>
    <row r="129" spans="1:11">
      <c r="A129" s="6" t="s">
        <v>96</v>
      </c>
      <c r="B129" s="7" t="s"/>
      <c r="C129" s="8" t="n">
        <v>8.199999999999999</v>
      </c>
      <c r="D129" s="8" t="s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11.5 - reference!C5), 0, IF(thursday!B129 = "no call", 11.5, IF(thursday!C129 = 0, 0, MAX(11.5 - thursday!C129, 0))))</f>
        <v/>
      </c>
    </row>
    <row r="130" spans="1:11">
      <c r="A130" s="6" t="s">
        <v>97</v>
      </c>
      <c r="B130" s="7" t="s">
        <v>100</v>
      </c>
      <c r="C130" s="8" t="s"/>
      <c r="D130" s="8" t="s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11.5 - reference!C5), 0, IF(thursday!B130 = "no call", 11.5, IF(thursday!C130 = 0, 0, MAX(11.5 - thursday!C130, 0))))</f>
        <v/>
      </c>
    </row>
    <row r="131" spans="1:11">
      <c r="A131" s="6" t="s">
        <v>98</v>
      </c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11.5 - reference!C5), 0, IF(thursday!B131 = "no call", 11.5, IF(thursday!C131 = 0, 0, MAX(11.5 - thursday!C131, 0))))</f>
        <v/>
      </c>
    </row>
    <row r="132" spans="1:11">
      <c r="A132" s="6" t="s">
        <v>99</v>
      </c>
      <c r="B132" s="7" t="s"/>
      <c r="C132" s="8" t="n">
        <v>10.36</v>
      </c>
      <c r="D132" s="8" t="s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11.5 - reference!C5), 0, IF(thursday!B132 = "no call", 11.5, IF(thursday!C132 = 0, 0, MAX(11.5 -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 spans="1:11">
      <c r="A157" s="6" t="s"/>
      <c r="B157" s="8" t="n"/>
      <c r="C157" s="8" t="n"/>
      <c r="D157" s="8" t="n"/>
      <c r="E157" s="10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10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9" spans="1:11">
      <c r="D159" s="5" t="s">
        <v>101</v>
      </c>
      <c r="E159" s="10">
        <f>SUM(thursday!E128:thursday!E157)</f>
        <v/>
      </c>
      <c r="F159" s="10">
        <f>SUM(thursday!F128:thursday!F157)</f>
        <v/>
      </c>
    </row>
    <row r="161" spans="1:11">
      <c r="D161" s="5" t="s">
        <v>102</v>
      </c>
      <c r="E161" s="10">
        <f>SUM(thursday!E123 + thursday!E159)</f>
        <v/>
      </c>
      <c r="F161" s="10">
        <f>SUM(thursday!F123 + thursday!F159)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8" man="1" max="16383" min="0"/>
    <brk id="124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7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10.03</v>
      </c>
      <c r="D8" s="8" t="s"/>
      <c r="E8" s="8" t="n">
        <v>16.5</v>
      </c>
      <c r="F8" s="8" t="n">
        <v>18.95</v>
      </c>
      <c r="G8" s="9" t="n">
        <v>930</v>
      </c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SUM(friday!F9 - friday!E9)</f>
        <v/>
      </c>
      <c r="I9" s="10">
        <f>IF(friday!B9 ="ns day", friday!C9,IF(friday!C9 &lt;= 8 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9.390000000000001</v>
      </c>
      <c r="D10" s="8" t="s"/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11.97</v>
      </c>
      <c r="D11" s="8" t="s"/>
      <c r="E11" s="8" t="n">
        <v>17.5</v>
      </c>
      <c r="F11" s="8" t="n">
        <v>18</v>
      </c>
      <c r="G11" s="9" t="n">
        <v>1025</v>
      </c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SUM(friday!F12 - friday!E12)</f>
        <v/>
      </c>
      <c r="I12" s="10">
        <f>IF(friday!B12 ="ns day", friday!C12,IF(friday!C12 &lt;= 8 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9.82</v>
      </c>
      <c r="D13" s="8" t="s"/>
      <c r="E13" s="8" t="n">
        <v>17</v>
      </c>
      <c r="F13" s="8" t="n">
        <v>18.49</v>
      </c>
      <c r="G13" s="9" t="n">
        <v>925</v>
      </c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11.33</v>
      </c>
      <c r="D14" s="8" t="s"/>
      <c r="E14" s="8" t="n">
        <v>17.25</v>
      </c>
      <c r="F14" s="8" t="n">
        <v>20.18</v>
      </c>
      <c r="G14" s="9" t="n">
        <v>925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8.56</v>
      </c>
      <c r="D18" s="8" t="s"/>
      <c r="E18" s="8" t="s"/>
      <c r="F18" s="8" t="s"/>
      <c r="G18" s="9" t="s"/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31</v>
      </c>
      <c r="B19" s="7" t="s"/>
      <c r="C19" s="8" t="n">
        <v>8.470000000000001</v>
      </c>
      <c r="D19" s="8" t="s"/>
      <c r="E19" s="8" t="n">
        <v>15</v>
      </c>
      <c r="F19" s="8" t="n">
        <v>16.95</v>
      </c>
      <c r="G19" s="9" t="n">
        <v>1056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33</v>
      </c>
      <c r="B21" s="7" t="s"/>
      <c r="C21" s="8" t="n">
        <v>8</v>
      </c>
      <c r="D21" s="8" t="s"/>
      <c r="E21" s="8" t="s"/>
      <c r="F21" s="8" t="s"/>
      <c r="G21" s="9" t="s"/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34</v>
      </c>
      <c r="B22" s="7" t="s"/>
      <c r="C22" s="8" t="n">
        <v>8.359999999999999</v>
      </c>
      <c r="D22" s="8" t="s"/>
      <c r="E22" s="8" t="s"/>
      <c r="F22" s="8" t="s"/>
      <c r="G22" s="9" t="s"/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 spans="1:11">
      <c r="H39" s="5" t="s">
        <v>36</v>
      </c>
      <c r="I39" s="10">
        <f>SUM(friday!I8:friday!I37)</f>
        <v/>
      </c>
    </row>
    <row r="41" spans="1:11">
      <c r="J41" s="5" t="s">
        <v>37</v>
      </c>
      <c r="K41" s="10">
        <f>SUM(friday!K8:friday!K37)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7" t="s"/>
      <c r="C45" s="8" t="n">
        <v>10.05</v>
      </c>
      <c r="D45" s="8" t="s"/>
      <c r="E45" s="8" t="n">
        <v>12</v>
      </c>
      <c r="F45" s="8" t="n">
        <v>13</v>
      </c>
      <c r="G45" s="9" t="n">
        <v>1072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40</v>
      </c>
      <c r="B46" s="7" t="s"/>
      <c r="C46" s="8" t="n">
        <v>9.640000000000001</v>
      </c>
      <c r="D46" s="8" t="s"/>
      <c r="E46" s="8" t="s"/>
      <c r="F46" s="8" t="s"/>
      <c r="G46" s="9" t="s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42</v>
      </c>
      <c r="B47" s="7" t="s"/>
      <c r="C47" s="8" t="n">
        <v>11.02</v>
      </c>
      <c r="D47" s="8" t="s"/>
      <c r="E47" s="8" t="n">
        <v>18</v>
      </c>
      <c r="F47" s="8" t="n">
        <v>20.02</v>
      </c>
      <c r="G47" s="9" t="n">
        <v>1025</v>
      </c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43</v>
      </c>
      <c r="B48" s="7" t="s"/>
      <c r="C48" s="8" t="n">
        <v>11.54</v>
      </c>
      <c r="D48" s="8" t="s"/>
      <c r="E48" s="8" t="n">
        <v>17</v>
      </c>
      <c r="F48" s="8" t="n">
        <v>20.04</v>
      </c>
      <c r="G48" s="9" t="n">
        <v>918</v>
      </c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44</v>
      </c>
      <c r="B49" s="7" t="s"/>
      <c r="C49" s="8" t="n">
        <v>10.48</v>
      </c>
      <c r="D49" s="8" t="s"/>
      <c r="E49" s="8" t="n">
        <v>17.92</v>
      </c>
      <c r="F49" s="8" t="n">
        <v>19.86</v>
      </c>
      <c r="G49" s="9" t="n">
        <v>1019</v>
      </c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45</v>
      </c>
      <c r="B50" s="7" t="s"/>
      <c r="C50" s="8" t="n">
        <v>10.13</v>
      </c>
      <c r="D50" s="8" t="s"/>
      <c r="E50" s="8" t="n">
        <v>17</v>
      </c>
      <c r="F50" s="8" t="n">
        <v>18.93</v>
      </c>
      <c r="G50" s="9" t="n">
        <v>925</v>
      </c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46</v>
      </c>
      <c r="B51" s="7" t="s"/>
      <c r="C51" s="8" t="n">
        <v>8</v>
      </c>
      <c r="D51" s="8" t="s"/>
      <c r="E51" s="8" t="s"/>
      <c r="F51" s="8" t="s"/>
      <c r="G51" s="9" t="s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47</v>
      </c>
      <c r="B52" s="7" t="s"/>
      <c r="C52" s="8" t="n">
        <v>11.21</v>
      </c>
      <c r="D52" s="8" t="s"/>
      <c r="E52" s="8" t="s"/>
      <c r="F52" s="8" t="s"/>
      <c r="G52" s="9" t="s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48</v>
      </c>
      <c r="B53" s="7" t="s"/>
      <c r="C53" s="8" t="n">
        <v>7.76</v>
      </c>
      <c r="D53" s="8" t="s"/>
      <c r="E53" s="8" t="s"/>
      <c r="F53" s="8" t="s"/>
      <c r="G53" s="9" t="s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49</v>
      </c>
      <c r="B54" s="7" t="s"/>
      <c r="C54" s="8" t="n">
        <v>8</v>
      </c>
      <c r="D54" s="8" t="s"/>
      <c r="E54" s="8" t="s"/>
      <c r="F54" s="8" t="s"/>
      <c r="G54" s="9" t="s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50</v>
      </c>
      <c r="B55" s="7" t="s"/>
      <c r="C55" s="8" t="n">
        <v>10.27</v>
      </c>
      <c r="D55" s="8" t="s"/>
      <c r="E55" s="7" t="s">
        <v>30</v>
      </c>
      <c r="F55" s="7" t="s">
        <v>30</v>
      </c>
      <c r="G55" s="7" t="s">
        <v>30</v>
      </c>
      <c r="H55" s="8">
        <f>SUM(friday!H57:friday!H56)</f>
        <v/>
      </c>
      <c r="I55" s="10">
        <f>IF(friday!B55 ="ns day", friday!C55, MAX(friday!C55 - 8, 0))</f>
        <v/>
      </c>
      <c r="J55" s="10">
        <f>friday!H55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E56" s="8" t="n">
        <v>16.5</v>
      </c>
      <c r="F56" s="8" t="n">
        <v>18.5</v>
      </c>
      <c r="G56" s="9" t="n">
        <v>1019</v>
      </c>
      <c r="H56" s="8">
        <f>SUM(friday!F56 - friday!E56)</f>
        <v/>
      </c>
    </row>
    <row r="57" spans="1:11">
      <c r="E57" s="8" t="n">
        <v>19.22</v>
      </c>
      <c r="F57" s="8" t="n">
        <v>19.23</v>
      </c>
      <c r="G57" s="9" t="n">
        <v>1019</v>
      </c>
      <c r="H57" s="8">
        <f>SUM(friday!F57 - friday!E57)</f>
        <v/>
      </c>
    </row>
    <row r="58" spans="1:11">
      <c r="A58" s="6" t="s">
        <v>51</v>
      </c>
      <c r="B58" s="7" t="s"/>
      <c r="C58" s="8" t="n">
        <v>12</v>
      </c>
      <c r="D58" s="8" t="s"/>
      <c r="E58" s="8" t="n">
        <v>16.35</v>
      </c>
      <c r="F58" s="8" t="n">
        <v>19.55</v>
      </c>
      <c r="G58" s="9" t="n">
        <v>950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52</v>
      </c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53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54</v>
      </c>
      <c r="B61" s="7" t="s"/>
      <c r="C61" s="8" t="n">
        <v>8</v>
      </c>
      <c r="D61" s="8" t="s"/>
      <c r="E61" s="8" t="s"/>
      <c r="F61" s="8" t="s"/>
      <c r="G61" s="9" t="s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55</v>
      </c>
      <c r="B62" s="7" t="s"/>
      <c r="C62" s="8" t="n">
        <v>9.210000000000001</v>
      </c>
      <c r="D62" s="8" t="s"/>
      <c r="E62" s="8" t="s"/>
      <c r="F62" s="8" t="s"/>
      <c r="G62" s="9" t="s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56</v>
      </c>
      <c r="B63" s="7" t="s"/>
      <c r="C63" s="8" t="n">
        <v>9.59</v>
      </c>
      <c r="D63" s="8" t="s"/>
      <c r="E63" s="8" t="n">
        <v>14.8</v>
      </c>
      <c r="F63" s="8" t="n">
        <v>16.03</v>
      </c>
      <c r="G63" s="9" t="n">
        <v>916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57</v>
      </c>
      <c r="B64" s="7" t="s"/>
      <c r="C64" s="8" t="n">
        <v>10.05</v>
      </c>
      <c r="D64" s="8" t="s"/>
      <c r="E64" s="8" t="n">
        <v>8.81</v>
      </c>
      <c r="F64" s="8" t="n">
        <v>10.14</v>
      </c>
      <c r="G64" s="9" t="n">
        <v>930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58</v>
      </c>
      <c r="B65" s="7" t="s"/>
      <c r="C65" s="8" t="n">
        <v>8.130000000000001</v>
      </c>
      <c r="D65" s="8" t="s"/>
      <c r="E65" s="8" t="n">
        <v>10.25</v>
      </c>
      <c r="F65" s="8" t="n">
        <v>11.08</v>
      </c>
      <c r="G65" s="9" t="n">
        <v>929</v>
      </c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59</v>
      </c>
      <c r="B66" s="7" t="s">
        <v>41</v>
      </c>
      <c r="C66" s="8" t="n">
        <v>3.99</v>
      </c>
      <c r="D66" s="8" t="s"/>
      <c r="E66" s="8" t="s"/>
      <c r="F66" s="8" t="s"/>
      <c r="G66" s="9" t="s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60</v>
      </c>
      <c r="B67" s="7" t="s"/>
      <c r="C67" s="8" t="n">
        <v>9.32</v>
      </c>
      <c r="D67" s="8" t="s"/>
      <c r="E67" s="8" t="n">
        <v>11</v>
      </c>
      <c r="F67" s="8" t="n">
        <v>12.25</v>
      </c>
      <c r="G67" s="9" t="n">
        <v>1053</v>
      </c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61</v>
      </c>
      <c r="B68" s="7" t="s">
        <v>41</v>
      </c>
      <c r="C68" s="8" t="n">
        <v>12.29</v>
      </c>
      <c r="D68" s="8" t="s"/>
      <c r="E68" s="8" t="n">
        <v>7.56</v>
      </c>
      <c r="F68" s="8" t="n">
        <v>20.37</v>
      </c>
      <c r="G68" s="9" t="n">
        <v>1016</v>
      </c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62</v>
      </c>
      <c r="B69" s="8" t="n"/>
      <c r="C69" s="8" t="n"/>
      <c r="D69" s="8" t="n"/>
      <c r="E69" s="8" t="n"/>
      <c r="F69" s="8" t="n"/>
      <c r="G69" s="9" t="n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63</v>
      </c>
      <c r="B70" s="8" t="n"/>
      <c r="C70" s="8" t="n"/>
      <c r="D70" s="8" t="n"/>
      <c r="E70" s="8" t="n"/>
      <c r="F70" s="8" t="n"/>
      <c r="G70" s="9" t="n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64</v>
      </c>
      <c r="B71" s="8" t="n"/>
      <c r="C71" s="8" t="n"/>
      <c r="D71" s="8" t="n"/>
      <c r="E71" s="8" t="n"/>
      <c r="F71" s="8" t="n"/>
      <c r="G71" s="9" t="n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65</v>
      </c>
      <c r="B72" s="7" t="s"/>
      <c r="C72" s="8" t="n">
        <v>8.300000000000001</v>
      </c>
      <c r="D72" s="8" t="s"/>
      <c r="E72" s="8" t="s"/>
      <c r="F72" s="8" t="s"/>
      <c r="G72" s="9" t="s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66</v>
      </c>
      <c r="B73" s="7" t="s"/>
      <c r="C73" s="8" t="n">
        <v>9.5</v>
      </c>
      <c r="D73" s="8" t="s"/>
      <c r="E73" s="8" t="s"/>
      <c r="F73" s="8" t="s"/>
      <c r="G73" s="9" t="s"/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67</v>
      </c>
      <c r="B74" s="7" t="s"/>
      <c r="C74" s="8" t="n">
        <v>11.04</v>
      </c>
      <c r="D74" s="8" t="s"/>
      <c r="E74" s="8" t="n">
        <v>10.75</v>
      </c>
      <c r="F74" s="8" t="n">
        <v>13</v>
      </c>
      <c r="G74" s="9" t="n">
        <v>929</v>
      </c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68</v>
      </c>
      <c r="B75" s="7" t="s"/>
      <c r="C75" s="8" t="n">
        <v>8</v>
      </c>
      <c r="D75" s="8" t="s"/>
      <c r="E75" s="8" t="s"/>
      <c r="F75" s="8" t="s"/>
      <c r="G75" s="9" t="s"/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69</v>
      </c>
      <c r="B76" s="7" t="s"/>
      <c r="C76" s="8" t="n">
        <v>10.71</v>
      </c>
      <c r="D76" s="8" t="s"/>
      <c r="E76" s="8" t="s"/>
      <c r="F76" s="8" t="s"/>
      <c r="G76" s="9" t="s"/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s">
        <v>70</v>
      </c>
      <c r="B77" s="7" t="s"/>
      <c r="C77" s="8" t="n">
        <v>11.57</v>
      </c>
      <c r="D77" s="8" t="s"/>
      <c r="E77" s="8" t="n">
        <v>18.11</v>
      </c>
      <c r="F77" s="8" t="n">
        <v>20.4</v>
      </c>
      <c r="G77" s="9" t="n">
        <v>931</v>
      </c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s">
        <v>71</v>
      </c>
      <c r="B78" s="8" t="n"/>
      <c r="C78" s="8" t="n"/>
      <c r="D78" s="8" t="n"/>
      <c r="E78" s="8" t="n"/>
      <c r="F78" s="8" t="n"/>
      <c r="G78" s="9" t="n"/>
      <c r="H78" s="8">
        <f>SUM(friday!F78 - friday!E78)</f>
        <v/>
      </c>
      <c r="I78" s="10">
        <f>IF(friday!B78 ="ns day", friday!C78, MAX(friday!C78 - 8, 0))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 spans="1:11">
      <c r="A79" s="6" t="s">
        <v>72</v>
      </c>
      <c r="B79" s="7" t="s"/>
      <c r="C79" s="8" t="n">
        <v>8</v>
      </c>
      <c r="D79" s="8" t="s"/>
      <c r="E79" s="8" t="s"/>
      <c r="F79" s="8" t="s"/>
      <c r="G79" s="9" t="s"/>
      <c r="H79" s="8">
        <f>SUM(friday!F79 - friday!E79)</f>
        <v/>
      </c>
      <c r="I79" s="10">
        <f>IF(friday!B79 ="ns day", friday!C79, MAX(friday!C79 - 8, 0))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1" spans="1:11">
      <c r="J81" s="5" t="s">
        <v>73</v>
      </c>
      <c r="K81" s="10">
        <f>SUM(friday!K45:friday!K79)</f>
        <v/>
      </c>
    </row>
    <row r="83" spans="1:11">
      <c r="J83" s="5" t="s">
        <v>74</v>
      </c>
      <c r="K83" s="10">
        <f>SUM(friday!K81 + friday!K41)</f>
        <v/>
      </c>
    </row>
    <row r="85" spans="1:11">
      <c r="A85" s="4" t="s">
        <v>75</v>
      </c>
    </row>
    <row r="86" spans="1:11">
      <c r="E86" s="5" t="s">
        <v>76</v>
      </c>
    </row>
    <row r="87" spans="1:11">
      <c r="A87" s="5" t="s">
        <v>8</v>
      </c>
      <c r="B87" s="5" t="s">
        <v>9</v>
      </c>
      <c r="C87" s="5" t="s">
        <v>10</v>
      </c>
      <c r="D87" s="5" t="s">
        <v>11</v>
      </c>
      <c r="E87" s="5" t="s">
        <v>77</v>
      </c>
      <c r="F87" s="5" t="s">
        <v>78</v>
      </c>
    </row>
    <row r="88" spans="1:11">
      <c r="A88" s="6" t="s">
        <v>79</v>
      </c>
      <c r="B88" s="7" t="s"/>
      <c r="C88" s="8" t="n">
        <v>11.55</v>
      </c>
      <c r="D88" s="8" t="s"/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80</v>
      </c>
      <c r="B89" s="7" t="s"/>
      <c r="C89" s="8" t="n">
        <v>11.59</v>
      </c>
      <c r="D89" s="8" t="s"/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81</v>
      </c>
      <c r="B90" s="7" t="s"/>
      <c r="C90" s="8" t="n">
        <v>11.6</v>
      </c>
      <c r="D90" s="8" t="s"/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82</v>
      </c>
      <c r="B91" s="7" t="s"/>
      <c r="C91" s="8" t="n">
        <v>11.85</v>
      </c>
      <c r="D91" s="8" t="s"/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83</v>
      </c>
      <c r="B92" s="7" t="s"/>
      <c r="C92" s="8" t="n">
        <v>11.16</v>
      </c>
      <c r="D92" s="8" t="s"/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84</v>
      </c>
      <c r="B93" s="7" t="s"/>
      <c r="C93" s="8" t="n">
        <v>11.6</v>
      </c>
      <c r="D93" s="8" t="s"/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85</v>
      </c>
      <c r="B94" s="7" t="s"/>
      <c r="C94" s="8" t="n">
        <v>12</v>
      </c>
      <c r="D94" s="8" t="s"/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86</v>
      </c>
      <c r="B95" s="7" t="s"/>
      <c r="C95" s="8" t="n">
        <v>11.48</v>
      </c>
      <c r="D95" s="8" t="s"/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87</v>
      </c>
      <c r="B96" s="7" t="s"/>
      <c r="C96" s="8" t="n">
        <v>11.35</v>
      </c>
      <c r="D96" s="8" t="s"/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88</v>
      </c>
      <c r="B97" s="7" t="s"/>
      <c r="C97" s="8" t="n">
        <v>11.08</v>
      </c>
      <c r="D97" s="8" t="s"/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89</v>
      </c>
      <c r="B98" s="7" t="s"/>
      <c r="C98" s="8" t="n">
        <v>11.89</v>
      </c>
      <c r="D98" s="8" t="s"/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90</v>
      </c>
      <c r="B99" s="7" t="s"/>
      <c r="C99" s="8" t="n">
        <v>11.73</v>
      </c>
      <c r="D99" s="8" t="s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91</v>
      </c>
      <c r="B100" s="7" t="s"/>
      <c r="C100" s="8" t="n">
        <v>11.99</v>
      </c>
      <c r="D100" s="8" t="s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9" spans="1:11">
      <c r="D119" s="5" t="s">
        <v>92</v>
      </c>
      <c r="E119" s="10">
        <f>SUM(friday!E88:friday!E117)</f>
        <v/>
      </c>
      <c r="F119" s="10">
        <f>SUM(friday!F88:friday!F117)</f>
        <v/>
      </c>
    </row>
    <row r="121" spans="1:11">
      <c r="A121" s="4" t="s">
        <v>93</v>
      </c>
    </row>
    <row r="122" spans="1:11">
      <c r="E122" s="5" t="s">
        <v>76</v>
      </c>
    </row>
    <row r="123" spans="1:11">
      <c r="A123" s="5" t="s">
        <v>8</v>
      </c>
      <c r="B123" s="5" t="s">
        <v>9</v>
      </c>
      <c r="C123" s="5" t="s">
        <v>10</v>
      </c>
      <c r="D123" s="5" t="s">
        <v>11</v>
      </c>
      <c r="E123" s="5" t="s">
        <v>77</v>
      </c>
      <c r="F123" s="5" t="s">
        <v>94</v>
      </c>
    </row>
    <row r="124" spans="1:11">
      <c r="A124" s="6" t="s">
        <v>95</v>
      </c>
      <c r="B124" s="7" t="s"/>
      <c r="C124" s="8" t="n">
        <v>4.57</v>
      </c>
      <c r="D124" s="8" t="s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11.5 - reference!C5), 0, IF(friday!B124 = "no call", 11.5, IF(friday!C124 = 0, 0, MAX(11.5 - friday!C124, 0))))</f>
        <v/>
      </c>
    </row>
    <row r="125" spans="1:11">
      <c r="A125" s="6" t="s">
        <v>96</v>
      </c>
      <c r="B125" s="7" t="s">
        <v>106</v>
      </c>
      <c r="C125" s="8" t="s"/>
      <c r="D125" s="8" t="s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11.5 - reference!C5), 0, IF(friday!B125 = "no call", 11.5, IF(friday!C125 = 0, 0, MAX(11.5 - friday!C125, 0))))</f>
        <v/>
      </c>
    </row>
    <row r="126" spans="1:11">
      <c r="A126" s="6" t="s">
        <v>97</v>
      </c>
      <c r="B126" s="7" t="s"/>
      <c r="C126" s="8" t="n">
        <v>11.4</v>
      </c>
      <c r="D126" s="8" t="s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11.5 - reference!C5), 0, IF(friday!B126 = "no call", 11.5, IF(friday!C126 = 0, 0, MAX(11.5 - friday!C126, 0))))</f>
        <v/>
      </c>
    </row>
    <row r="127" spans="1:11">
      <c r="A127" s="6" t="s">
        <v>98</v>
      </c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11.5 - reference!C5), 0, IF(friday!B127 = "no call", 11.5, IF(friday!C127 = 0, 0, MAX(11.5 - friday!C127, 0))))</f>
        <v/>
      </c>
    </row>
    <row r="128" spans="1:11">
      <c r="A128" s="6" t="s">
        <v>99</v>
      </c>
      <c r="B128" s="7" t="s">
        <v>106</v>
      </c>
      <c r="C128" s="8" t="s"/>
      <c r="D128" s="8" t="s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11.5 - reference!C5), 0, IF(friday!B128 = "no call", 11.5, IF(friday!C128 = 0, 0, MAX(11.5 -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5" spans="1:11">
      <c r="D155" s="5" t="s">
        <v>101</v>
      </c>
      <c r="E155" s="10">
        <f>SUM(friday!E124:friday!E153)</f>
        <v/>
      </c>
      <c r="F155" s="10">
        <f>SUM(friday!F124:friday!F153)</f>
        <v/>
      </c>
    </row>
    <row r="157" spans="1:11">
      <c r="D157" s="5" t="s">
        <v>102</v>
      </c>
      <c r="E157" s="10">
        <f>SUM(friday!E119 + friday!E155)</f>
        <v/>
      </c>
      <c r="F157" s="10">
        <f>SUM(friday!F119 + friday!F155)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4" man="1" max="16383" min="0"/>
    <brk id="120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110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111</v>
      </c>
      <c r="C8" s="2" t="s">
        <v>112</v>
      </c>
      <c r="F8" s="2" t="s">
        <v>111</v>
      </c>
      <c r="G8" s="2" t="s">
        <v>113</v>
      </c>
    </row>
    <row r="9" spans="1:8">
      <c r="B9" s="2" t="s">
        <v>77</v>
      </c>
      <c r="C9" s="2" t="s">
        <v>114</v>
      </c>
      <c r="D9" s="2" t="s">
        <v>115</v>
      </c>
      <c r="F9" s="2" t="s">
        <v>78</v>
      </c>
      <c r="G9" s="2" t="s">
        <v>116</v>
      </c>
      <c r="H9" s="2" t="s">
        <v>115</v>
      </c>
    </row>
    <row r="10" spans="1:8">
      <c r="A10" s="11" t="s">
        <v>117</v>
      </c>
      <c r="B10" s="8">
        <f>saturday!E160</f>
        <v/>
      </c>
      <c r="C10" s="8">
        <f>saturday!I39</f>
        <v/>
      </c>
      <c r="D10" s="10">
        <f>IF(summary!B10&lt;summary!C10,summary!B10,summary!C10)</f>
        <v/>
      </c>
      <c r="F10" s="8">
        <f>saturday!F160</f>
        <v/>
      </c>
      <c r="G10" s="8">
        <f>saturday!K86</f>
        <v/>
      </c>
      <c r="H10" s="10">
        <f>IF(summary!F10&lt;summary!G10,summary!F10,summary!G10)</f>
        <v/>
      </c>
    </row>
    <row r="12" spans="1:8">
      <c r="A12" s="11" t="s">
        <v>118</v>
      </c>
      <c r="B12" s="8">
        <f>sunday!E155</f>
        <v/>
      </c>
      <c r="C12" s="8">
        <f>sunday!I39</f>
        <v/>
      </c>
      <c r="D12" s="10">
        <f>IF(summary!B12&lt;summary!C12,summary!B12,summary!C12)</f>
        <v/>
      </c>
      <c r="F12" s="8">
        <f>sunday!F155</f>
        <v/>
      </c>
      <c r="G12" s="8">
        <f>sunday!K81</f>
        <v/>
      </c>
      <c r="H12" s="10">
        <f>IF(summary!F12&lt;summary!G12,summary!F12,summary!G12)</f>
        <v/>
      </c>
    </row>
    <row r="14" spans="1:8">
      <c r="A14" s="11" t="s">
        <v>119</v>
      </c>
      <c r="B14" s="8">
        <f>monday!E159</f>
        <v/>
      </c>
      <c r="C14" s="8">
        <f>monday!I39</f>
        <v/>
      </c>
      <c r="D14" s="10">
        <f>IF(summary!B14&lt;summary!C14,summary!B14,summary!C14)</f>
        <v/>
      </c>
      <c r="F14" s="8">
        <f>monday!F159</f>
        <v/>
      </c>
      <c r="G14" s="8">
        <f>monday!K85</f>
        <v/>
      </c>
      <c r="H14" s="10">
        <f>IF(summary!F14&lt;summary!G14,summary!F14,summary!G14)</f>
        <v/>
      </c>
    </row>
    <row r="16" spans="1:8">
      <c r="A16" s="11" t="s">
        <v>120</v>
      </c>
      <c r="B16" s="8">
        <f>tuesday!E163</f>
        <v/>
      </c>
      <c r="C16" s="8">
        <f>tuesday!I39</f>
        <v/>
      </c>
      <c r="D16" s="10">
        <f>IF(summary!B16&lt;summary!C16,summary!B16,summary!C16)</f>
        <v/>
      </c>
      <c r="F16" s="8">
        <f>tuesday!F163</f>
        <v/>
      </c>
      <c r="G16" s="8">
        <f>tuesday!K89</f>
        <v/>
      </c>
      <c r="H16" s="10">
        <f>IF(summary!F16&lt;summary!G16,summary!F16,summary!G16)</f>
        <v/>
      </c>
    </row>
    <row r="18" spans="1:8">
      <c r="A18" s="11" t="s">
        <v>121</v>
      </c>
      <c r="B18" s="8">
        <f>wednesday!E159</f>
        <v/>
      </c>
      <c r="C18" s="8">
        <f>wednesday!I39</f>
        <v/>
      </c>
      <c r="D18" s="10">
        <f>IF(summary!B18&lt;summary!C18,summary!B18,summary!C18)</f>
        <v/>
      </c>
      <c r="F18" s="8">
        <f>wednesday!F159</f>
        <v/>
      </c>
      <c r="G18" s="8">
        <f>wednesday!K85</f>
        <v/>
      </c>
      <c r="H18" s="10">
        <f>IF(summary!F18&lt;summary!G18,summary!F18,summary!G18)</f>
        <v/>
      </c>
    </row>
    <row r="20" spans="1:8">
      <c r="A20" s="11" t="s">
        <v>122</v>
      </c>
      <c r="B20" s="8">
        <f>thursday!E161</f>
        <v/>
      </c>
      <c r="C20" s="8">
        <f>thursday!I39</f>
        <v/>
      </c>
      <c r="D20" s="10">
        <f>IF(summary!B20&lt;summary!C20,summary!B20,summary!C20)</f>
        <v/>
      </c>
      <c r="F20" s="8">
        <f>thursday!F161</f>
        <v/>
      </c>
      <c r="G20" s="8">
        <f>thursday!K87</f>
        <v/>
      </c>
      <c r="H20" s="10">
        <f>IF(summary!F20&lt;summary!G20,summary!F20,summary!G20)</f>
        <v/>
      </c>
    </row>
    <row r="22" spans="1:8">
      <c r="A22" s="11" t="s">
        <v>123</v>
      </c>
      <c r="B22" s="8">
        <f>friday!E157</f>
        <v/>
      </c>
      <c r="C22" s="8">
        <f>friday!I39</f>
        <v/>
      </c>
      <c r="D22" s="10">
        <f>IF(summary!B22&lt;summary!C22,summary!B22,summary!C22)</f>
        <v/>
      </c>
      <c r="F22" s="8">
        <f>friday!F157</f>
        <v/>
      </c>
      <c r="G22" s="8">
        <f>friday!K83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124</v>
      </c>
    </row>
    <row r="3" spans="1:5">
      <c r="C3" s="8" t="n">
        <v>0.25</v>
      </c>
      <c r="E3" t="s">
        <v>125</v>
      </c>
    </row>
    <row r="4" spans="1:5">
      <c r="C4" s="8" t="n">
        <v>0.25</v>
      </c>
      <c r="E4" t="s">
        <v>126</v>
      </c>
    </row>
    <row r="5" spans="1:5">
      <c r="C5" s="8" t="n">
        <v>0.25</v>
      </c>
      <c r="E5" t="s">
        <v>127</v>
      </c>
    </row>
    <row r="7" spans="1:5">
      <c r="B7" s="4" t="s">
        <v>128</v>
      </c>
    </row>
    <row r="8" spans="1:5">
      <c r="C8" s="7" t="s">
        <v>41</v>
      </c>
      <c r="E8" t="s">
        <v>129</v>
      </c>
    </row>
    <row r="10" spans="1:5">
      <c r="C10" s="7" t="s">
        <v>106</v>
      </c>
      <c r="E10" t="s">
        <v>130</v>
      </c>
    </row>
    <row r="11" spans="1:5">
      <c r="C11" s="7" t="s">
        <v>131</v>
      </c>
      <c r="E11" t="s">
        <v>132</v>
      </c>
    </row>
    <row r="12" spans="1:5">
      <c r="C12" s="7" t="s">
        <v>133</v>
      </c>
      <c r="E12" t="s">
        <v>134</v>
      </c>
    </row>
    <row r="13" spans="1:5">
      <c r="C13" s="7" t="s">
        <v>135</v>
      </c>
      <c r="E13" t="s">
        <v>136</v>
      </c>
    </row>
    <row r="14" spans="1:5">
      <c r="C14" s="7" t="s">
        <v>137</v>
      </c>
      <c r="E14" t="s">
        <v>138</v>
      </c>
    </row>
    <row r="15" spans="1:5">
      <c r="C15" s="7" t="s">
        <v>100</v>
      </c>
      <c r="E15" t="s">
        <v>139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2019-10-20T12:46:20Z</dcterms:created>
  <dcterms:modified xsi:type="dcterms:W3CDTF">2019-10-20T12:46:20Z</dcterms:modified>
</cp:coreProperties>
</file>