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.00;[RED]-#,###.00"/>
    <numFmt numFmtId="165" formatCode="####"/>
  </numFmts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5e4e2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numFmtId="0" fontId="0" fillId="0" borderId="0"/>
    <xf numFmtId="0" fontId="1" fillId="0" borderId="0"/>
    <xf numFmtId="0" fontId="2" fillId="0" borderId="0" applyAlignment="1">
      <alignment horizontal="right"/>
    </xf>
    <xf numFmtId="0" fontId="3" fillId="0" borderId="0"/>
    <xf numFmtId="0" fontId="4" fillId="0" borderId="0"/>
    <xf numFmtId="0" fontId="2" fillId="0" borderId="0" applyAlignment="1">
      <alignment horizontal="right"/>
    </xf>
    <xf numFmtId="0" fontId="3" fillId="0" borderId="1"/>
    <xf numFmtId="0" fontId="3" fillId="0" borderId="1" applyAlignment="1">
      <alignment horizontal="right"/>
    </xf>
    <xf numFmtId="0" fontId="3" fillId="2" borderId="1" applyAlignment="1">
      <alignment horizontal="right"/>
    </xf>
  </cellStyleXfs>
  <cellXfs count="12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2">
      <alignment horizontal="right"/>
    </xf>
    <xf numFmtId="0" fontId="3" fillId="0" borderId="0" pivotButton="0" quotePrefix="0" xfId="3"/>
    <xf numFmtId="0" fontId="4" fillId="0" borderId="0" pivotButton="0" quotePrefix="0" xfId="4"/>
    <xf numFmtId="0" fontId="2" fillId="0" borderId="0" applyAlignment="1" pivotButton="0" quotePrefix="0" xfId="5">
      <alignment horizontal="right"/>
    </xf>
    <xf numFmtId="0" fontId="3" fillId="0" borderId="1" pivotButton="0" quotePrefix="0" xfId="6"/>
    <xf numFmtId="0" fontId="3" fillId="0" borderId="1" applyAlignment="1" pivotButton="0" quotePrefix="0" xfId="7">
      <alignment horizontal="right"/>
    </xf>
    <xf numFmtId="164" fontId="3" fillId="0" borderId="1" applyAlignment="1" pivotButton="0" quotePrefix="0" xfId="7">
      <alignment horizontal="right"/>
    </xf>
    <xf numFmtId="165" fontId="3" fillId="0" borderId="1" applyAlignment="1" pivotButton="0" quotePrefix="0" xfId="7">
      <alignment horizontal="right"/>
    </xf>
    <xf numFmtId="164" fontId="3" fillId="2" borderId="1" applyAlignment="1" pivotButton="0" quotePrefix="0" xfId="8">
      <alignment horizontal="right"/>
    </xf>
    <xf numFmtId="164" fontId="2" fillId="0" borderId="0" applyAlignment="1" pivotButton="0" quotePrefix="0" xfId="2">
      <alignment horizontal="right"/>
    </xf>
  </cellXfs>
  <cellStyles count="9">
    <cellStyle name="Normal" xfId="0" builtinId="0" hidden="0"/>
    <cellStyle name="ws_header" xfId="1" hidden="0"/>
    <cellStyle name="date_dov_title" xfId="2" hidden="0"/>
    <cellStyle name="date_dov" xfId="3" hidden="0"/>
    <cellStyle name="list_header" xfId="4" hidden="0"/>
    <cellStyle name="col_header" xfId="5" hidden="0"/>
    <cellStyle name="input_name" xfId="6" hidden="0"/>
    <cellStyle name="input_s" xfId="7" hidden="0"/>
    <cellStyle name="calcs" xfId="8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Saturday  12/21/19</t>
        </is>
      </c>
      <c r="E3" s="2" t="inlineStr">
        <is>
          <t xml:space="preserve">Pay Period:  </t>
        </is>
      </c>
      <c r="G3" s="3" t="inlineStr">
        <is>
          <t>2020-01-1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inlineStr"/>
      <c r="C8" s="8" t="n">
        <v>7.82</v>
      </c>
      <c r="D8" s="8" t="n">
        <v>16.07</v>
      </c>
      <c r="E8" s="8" t="inlineStr"/>
      <c r="F8" s="8" t="inlineStr"/>
      <c r="G8" s="9" t="inlineStr"/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>
      <c r="A9" s="6" t="inlineStr">
        <is>
          <t>driste, m</t>
        </is>
      </c>
      <c r="B9" s="7" t="inlineStr"/>
      <c r="C9" s="8" t="n">
        <v>8.52</v>
      </c>
      <c r="D9" s="8" t="n">
        <v>17.48</v>
      </c>
      <c r="E9" s="8" t="inlineStr"/>
      <c r="F9" s="8" t="inlineStr"/>
      <c r="G9" s="9" t="inlineStr"/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>
      <c r="A10" s="6" t="inlineStr">
        <is>
          <t>edelman, c</t>
        </is>
      </c>
      <c r="B10" s="7" t="inlineStr"/>
      <c r="C10" s="8" t="n">
        <v>10.05</v>
      </c>
      <c r="D10" s="8" t="n">
        <v>16.74</v>
      </c>
      <c r="E10" s="8" t="inlineStr"/>
      <c r="F10" s="8" t="inlineStr"/>
      <c r="G10" s="9" t="inlineStr"/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>
      <c r="A11" s="6" t="inlineStr">
        <is>
          <t>elamen, a</t>
        </is>
      </c>
      <c r="B11" s="8" t="n"/>
      <c r="C11" s="8" t="n"/>
      <c r="D11" s="8" t="n"/>
      <c r="E11" s="8" t="n"/>
      <c r="F11" s="8" t="n"/>
      <c r="G11" s="9" t="n"/>
      <c r="H11" s="8">
        <f>SUM(saturday!F11 - saturday!E11)</f>
        <v/>
      </c>
      <c r="I11" s="10">
        <f>IF(saturday!B11 ="ns day", saturday!C11,IF(saturday!C11 &lt;= 8 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>
      <c r="A12" s="6" t="inlineStr">
        <is>
          <t>flaig, b</t>
        </is>
      </c>
      <c r="B12" s="7" t="inlineStr">
        <is>
          <t>ns day</t>
        </is>
      </c>
      <c r="C12" s="8" t="n">
        <v>7.08</v>
      </c>
      <c r="D12" s="8" t="n">
        <v>15.15</v>
      </c>
      <c r="E12" s="8" t="inlineStr"/>
      <c r="F12" s="8" t="inlineStr"/>
      <c r="G12" s="9" t="inlineStr"/>
      <c r="H12" s="8">
        <f>SUM(saturday!F12 - saturday!E12)</f>
        <v/>
      </c>
      <c r="I12" s="10">
        <f>IF(saturday!B12 ="ns day", saturday!C12,IF(saturday!C12 &lt;= 8+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>
      <c r="A13" s="6" t="inlineStr">
        <is>
          <t>foster, p</t>
        </is>
      </c>
      <c r="B13" s="8" t="n"/>
      <c r="C13" s="8" t="n"/>
      <c r="D13" s="8" t="n"/>
      <c r="E13" s="8" t="n"/>
      <c r="F13" s="8" t="n"/>
      <c r="G13" s="9" t="n"/>
      <c r="H13" s="8">
        <f>SUM(saturday!F13 - saturday!E13)</f>
        <v/>
      </c>
      <c r="I13" s="10">
        <f>IF(saturday!B13 ="ns day", saturday!C13,IF(saturday!C13 &lt;= 8 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>
      <c r="A14" s="6" t="inlineStr">
        <is>
          <t>geffrso, t</t>
        </is>
      </c>
      <c r="B14" s="7" t="inlineStr">
        <is>
          <t>ns day</t>
        </is>
      </c>
      <c r="C14" s="8" t="n">
        <v>9.970000000000001</v>
      </c>
      <c r="D14" s="8" t="n">
        <v>15.97</v>
      </c>
      <c r="E14" s="8" t="inlineStr"/>
      <c r="F14" s="8" t="inlineStr"/>
      <c r="G14" s="9" t="inlineStr"/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>
      <c r="A15" s="6" t="inlineStr">
        <is>
          <t>helmbold, a</t>
        </is>
      </c>
      <c r="B15" s="7" t="inlineStr"/>
      <c r="C15" s="8" t="n">
        <v>6.63</v>
      </c>
      <c r="D15" s="8" t="n">
        <v>18.62</v>
      </c>
      <c r="E15" s="8" t="n">
        <v>12.45</v>
      </c>
      <c r="F15" s="8" t="n">
        <v>18.62</v>
      </c>
      <c r="G15" s="9" t="n">
        <v>1025</v>
      </c>
      <c r="H15" s="8">
        <f>SUM(saturday!F15 - saturday!E15)</f>
        <v/>
      </c>
      <c r="I15" s="10">
        <f>IF(saturday!B15 ="ns day", saturday!C15,IF(saturday!C15 &lt;= 8+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>
      <c r="A16" s="6" t="inlineStr">
        <is>
          <t>henderson, j</t>
        </is>
      </c>
      <c r="B16" s="8" t="n"/>
      <c r="C16" s="8" t="n"/>
      <c r="D16" s="8" t="n"/>
      <c r="E16" s="8" t="n"/>
      <c r="F16" s="8" t="n"/>
      <c r="G16" s="9" t="n"/>
      <c r="H16" s="8">
        <f>SUM(saturday!F16 - saturday!E16)</f>
        <v/>
      </c>
      <c r="I16" s="10">
        <f>IF(saturday!B16 ="ns day", saturday!C16,IF(saturday!C16 &lt;= 8 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>
      <c r="A17" s="6" t="inlineStr">
        <is>
          <t>kitchen, d</t>
        </is>
      </c>
      <c r="B17" s="7" t="inlineStr"/>
      <c r="C17" s="8" t="n">
        <v>11.5</v>
      </c>
      <c r="D17" s="8" t="n">
        <v>19.39</v>
      </c>
      <c r="E17" s="8" t="n">
        <v>17.41</v>
      </c>
      <c r="F17" s="8" t="n">
        <v>19.25</v>
      </c>
      <c r="G17" s="9" t="n">
        <v>1019</v>
      </c>
      <c r="H17" s="8">
        <f>SUM(saturday!F17 - saturday!E17)</f>
        <v/>
      </c>
      <c r="I17" s="10">
        <f>IF(saturday!B17 ="ns day", saturday!C17,IF(saturday!C17 &lt;= 8+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>
      <c r="A18" s="6" t="inlineStr">
        <is>
          <t>la, s</t>
        </is>
      </c>
      <c r="B18" s="7" t="inlineStr"/>
      <c r="C18" s="8" t="n">
        <v>11.49</v>
      </c>
      <c r="D18" s="8" t="n">
        <v>18.71</v>
      </c>
      <c r="E18" s="8" t="n">
        <v>11.7</v>
      </c>
      <c r="F18" s="8" t="n">
        <v>13.6</v>
      </c>
      <c r="G18" s="9" t="n">
        <v>1036</v>
      </c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>
      <c r="A19" s="6" t="inlineStr">
        <is>
          <t>landers, a</t>
        </is>
      </c>
      <c r="B19" s="7" t="inlineStr"/>
      <c r="C19" s="8" t="n">
        <v>12.07</v>
      </c>
      <c r="D19" s="8" t="n">
        <v>8.91</v>
      </c>
      <c r="E19" s="8" t="n">
        <v>17.35</v>
      </c>
      <c r="F19" s="8" t="n">
        <v>19.15</v>
      </c>
      <c r="G19" s="9" t="n">
        <v>1019</v>
      </c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>
      <c r="A20" s="6" t="inlineStr">
        <is>
          <t>lopez, d</t>
        </is>
      </c>
      <c r="B20" s="7" t="inlineStr">
        <is>
          <t>ns day</t>
        </is>
      </c>
      <c r="C20" s="8" t="n">
        <v>11.13</v>
      </c>
      <c r="D20" s="8" t="n">
        <v>18.66</v>
      </c>
      <c r="E20" s="8" t="inlineStr"/>
      <c r="F20" s="8" t="inlineStr"/>
      <c r="G20" s="9" t="inlineStr"/>
      <c r="H20" s="8">
        <f>SUM(saturday!F20 - saturday!E20)</f>
        <v/>
      </c>
      <c r="I20" s="10">
        <f>IF(saturday!B20 ="ns day", saturday!C20,IF(saturday!C20 &lt;= 8+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>
      <c r="A21" s="6" t="inlineStr">
        <is>
          <t>mudesir sr, h</t>
        </is>
      </c>
      <c r="B21" s="7" t="inlineStr"/>
      <c r="C21" s="8" t="n">
        <v>10.77</v>
      </c>
      <c r="D21" s="8" t="n">
        <v>17.3</v>
      </c>
      <c r="E21" s="8" t="n">
        <v>16.02</v>
      </c>
      <c r="F21" s="8" t="n">
        <v>17.3</v>
      </c>
      <c r="G21" s="9" t="n">
        <v>932</v>
      </c>
      <c r="H21" s="8">
        <f>SUM(saturday!F21 - saturday!E21)</f>
        <v/>
      </c>
      <c r="I21" s="10">
        <f>IF(saturday!B21 ="ns day", saturday!C21,IF(saturday!C21 &lt;= 8+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>
      <c r="A22" s="6" t="inlineStr">
        <is>
          <t>murray, k</t>
        </is>
      </c>
      <c r="B22" s="7" t="inlineStr"/>
      <c r="C22" s="8" t="n">
        <v>11.45</v>
      </c>
      <c r="D22" s="8" t="n">
        <v>9.06</v>
      </c>
      <c r="E22" s="8" t="n">
        <v>18.5</v>
      </c>
      <c r="F22" s="8" t="n">
        <v>19.32</v>
      </c>
      <c r="G22" s="9" t="n">
        <v>1034</v>
      </c>
      <c r="H22" s="8">
        <f>SUM(saturday!F22 - saturday!E22)</f>
        <v/>
      </c>
      <c r="I22" s="10">
        <f>IF(saturday!B22 ="ns day", saturday!C22,IF(saturday!C22 &lt;= 8+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>
      <c r="A23" s="6" t="inlineStr">
        <is>
          <t>osei tutu, m</t>
        </is>
      </c>
      <c r="B23" s="7" t="inlineStr"/>
      <c r="C23" s="8" t="n">
        <v>12.39</v>
      </c>
      <c r="D23" s="8" t="n">
        <v>19.73</v>
      </c>
      <c r="E23" s="8" t="n">
        <v>8.49</v>
      </c>
      <c r="F23" s="8" t="n">
        <v>11.66</v>
      </c>
      <c r="G23" s="9" t="n">
        <v>1036</v>
      </c>
      <c r="H23" s="8">
        <f>SUM(saturday!F23 - saturday!E23)</f>
        <v/>
      </c>
      <c r="I23" s="10">
        <f>IF(saturday!B23 ="ns day", saturday!C23,IF(saturday!C23 &lt;= 8+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>
      <c r="A24" s="6" t="inlineStr">
        <is>
          <t>robertson, c</t>
        </is>
      </c>
      <c r="B24" s="7" t="inlineStr"/>
      <c r="C24" s="8" t="n">
        <v>9.76</v>
      </c>
      <c r="D24" s="8" t="n">
        <v>0</v>
      </c>
      <c r="E24" s="8" t="inlineStr"/>
      <c r="F24" s="8" t="inlineStr"/>
      <c r="G24" s="9" t="inlineStr"/>
      <c r="H24" s="8">
        <f>SUM(saturday!F24 - saturday!E24)</f>
        <v/>
      </c>
      <c r="I24" s="10">
        <f>IF(saturday!B24 ="ns day", saturday!C24,IF(saturday!C24 &lt;= 8+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>
      <c r="A25" s="6" t="inlineStr">
        <is>
          <t>rockwood, j</t>
        </is>
      </c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>
      <c r="A26" s="6" t="inlineStr">
        <is>
          <t>salih-mohamed, s</t>
        </is>
      </c>
      <c r="B26" s="7" t="inlineStr"/>
      <c r="C26" s="8" t="n">
        <v>10.54</v>
      </c>
      <c r="D26" s="8" t="n">
        <v>17.71</v>
      </c>
      <c r="E26" s="8" t="inlineStr"/>
      <c r="F26" s="8" t="inlineStr"/>
      <c r="G26" s="9" t="inlineStr"/>
      <c r="H26" s="8">
        <f>SUM(saturday!F26 - saturday!E26)</f>
        <v/>
      </c>
      <c r="I26" s="10">
        <f>IF(saturday!B26 ="ns day", saturday!C26,IF(saturday!C26 &lt;= 8+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>
      <c r="A27" s="6" t="inlineStr">
        <is>
          <t>stubbs, t</t>
        </is>
      </c>
      <c r="B27" s="7" t="inlineStr"/>
      <c r="C27" s="8" t="n">
        <v>8.710000000000001</v>
      </c>
      <c r="D27" s="8" t="n">
        <v>7.52</v>
      </c>
      <c r="E27" s="8" t="inlineStr"/>
      <c r="F27" s="8" t="inlineStr"/>
      <c r="G27" s="9" t="inlineStr"/>
      <c r="H27" s="8">
        <f>SUM(saturday!F27 - saturday!E27)</f>
        <v/>
      </c>
      <c r="I27" s="10">
        <f>IF(saturday!B27 ="ns day", saturday!C27,IF(saturday!C27 &lt;= 8+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>
      <c r="A28" s="6" t="inlineStr">
        <is>
          <t>torpey, m</t>
        </is>
      </c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>
      <c r="A29" s="6" t="inlineStr">
        <is>
          <t>trujillo, s</t>
        </is>
      </c>
      <c r="B29" s="7" t="inlineStr"/>
      <c r="C29" s="8" t="n">
        <v>8.359999999999999</v>
      </c>
      <c r="D29" s="8" t="n">
        <v>15.77</v>
      </c>
      <c r="E29" s="8" t="inlineStr"/>
      <c r="F29" s="8" t="inlineStr"/>
      <c r="G29" s="9" t="inlineStr"/>
      <c r="H29" s="8">
        <f>SUM(saturday!F29 - saturday!E29)</f>
        <v/>
      </c>
      <c r="I29" s="10">
        <f>IF(saturday!B29 ="ns day", saturday!C29,IF(saturday!C29 &lt;= 8+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>
      <c r="A30" s="6" t="inlineStr">
        <is>
          <t>welch, t</t>
        </is>
      </c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>
      <c r="A31" s="6" t="inlineStr">
        <is>
          <t>williams, l</t>
        </is>
      </c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SUM(saturday!F33 - saturday!E33)</f>
        <v/>
      </c>
      <c r="I33" s="10">
        <f>IF(saturday!B33 ="ns day", saturday!C33,IF(saturday!C33 &lt;= 8 + reference!C3, 0, MAX(saturday!C33 - 8, 0)))</f>
        <v/>
      </c>
      <c r="J33" s="10">
        <f>SUM(saturday!F33 - saturday!E33)</f>
        <v/>
      </c>
      <c r="K33" s="10">
        <f>IF(saturday!B33="ns day",saturday!C33, IF(saturday!C33 &lt;= 8 + reference!C4, 0, MIN(MAX(saturday!C33 - 8, 0),IF(saturday!J33 &lt;= reference!C4,0, saturday!J33))))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SUM(saturday!F34 - saturday!E34)</f>
        <v/>
      </c>
      <c r="I34" s="10">
        <f>IF(saturday!B34 ="ns day", saturday!C34,IF(saturday!C34 &lt;= 8 + reference!C3, 0, MAX(saturday!C34 - 8, 0)))</f>
        <v/>
      </c>
      <c r="J34" s="10">
        <f>SUM(saturday!F34 - saturday!E34)</f>
        <v/>
      </c>
      <c r="K34" s="10">
        <f>IF(saturday!B34="ns day",saturday!C34, IF(saturday!C34 &lt;= 8 + reference!C4, 0, MIN(MAX(saturday!C34 - 8, 0),IF(saturday!J34 &lt;= reference!C4,0, saturday!J34))))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SUM(saturday!F35 - saturday!E35)</f>
        <v/>
      </c>
      <c r="I35" s="10">
        <f>IF(saturday!B35 ="ns day", saturday!C35,IF(saturday!C35 &lt;= 8 + reference!C3, 0, MAX(saturday!C35 - 8, 0)))</f>
        <v/>
      </c>
      <c r="J35" s="10">
        <f>SUM(saturday!F35 - saturday!E35)</f>
        <v/>
      </c>
      <c r="K35" s="10">
        <f>IF(saturday!B35="ns day",saturday!C35, IF(saturday!C35 &lt;= 8 + reference!C4, 0, MIN(MAX(saturday!C35 - 8, 0),IF(saturday!J35 &lt;= reference!C4,0, saturday!J35))))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SUM(saturday!F36 - saturday!E36)</f>
        <v/>
      </c>
      <c r="I36" s="10">
        <f>IF(saturday!B36 ="ns day", saturday!C36,IF(saturday!C36 &lt;= 8 + reference!C3, 0, MAX(saturday!C36 - 8, 0)))</f>
        <v/>
      </c>
      <c r="J36" s="10">
        <f>SUM(saturday!F36 - saturday!E36)</f>
        <v/>
      </c>
      <c r="K36" s="10">
        <f>IF(saturday!B36="ns day",saturday!C36, IF(saturday!C36 &lt;= 8 + reference!C4, 0, MIN(MAX(saturday!C36 - 8, 0),IF(saturday!J36 &lt;= reference!C4,0, saturday!J36))))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SUM(saturday!F37 - saturday!E37)</f>
        <v/>
      </c>
      <c r="I37" s="10">
        <f>IF(saturday!B37 ="ns day", saturday!C37,IF(saturday!C37 &lt;= 8 + reference!C3, 0, MAX(saturday!C37 - 8, 0)))</f>
        <v/>
      </c>
      <c r="J37" s="10">
        <f>SUM(saturday!F37 - saturday!E37)</f>
        <v/>
      </c>
      <c r="K37" s="10">
        <f>IF(saturday!B37="ns day",saturday!C37, IF(saturday!C37 &lt;= 8 + reference!C4, 0, MIN(MAX(saturday!C37 - 8, 0),IF(saturday!J37 &lt;= reference!C4,0, saturday!J37))))</f>
        <v/>
      </c>
    </row>
    <row r="39">
      <c r="H39" s="5" t="inlineStr">
        <is>
          <t>Total NL Overtime</t>
        </is>
      </c>
      <c r="I39" s="10">
        <f>SUM(saturday!I8:saturday!I37)</f>
        <v/>
      </c>
    </row>
    <row r="41">
      <c r="J41" s="5" t="inlineStr">
        <is>
          <t>Total NL Mandates</t>
        </is>
      </c>
      <c r="K41" s="10">
        <f>SUM(saturday!K8:saturday!K37)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inlineStr"/>
      <c r="C45" s="8" t="n">
        <v>10.51</v>
      </c>
      <c r="D45" s="8" t="n">
        <v>16.99</v>
      </c>
      <c r="E45" s="8" t="inlineStr"/>
      <c r="F45" s="8" t="inlineStr"/>
      <c r="G45" s="9" t="inlineStr"/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>
      <c r="A46" s="6" t="inlineStr">
        <is>
          <t>aquino, s</t>
        </is>
      </c>
      <c r="B46" s="7" t="inlineStr"/>
      <c r="C46" s="8" t="n">
        <v>10.25</v>
      </c>
      <c r="D46" s="8" t="n">
        <v>16.7</v>
      </c>
      <c r="E46" s="8" t="n">
        <v>9.24</v>
      </c>
      <c r="F46" s="8" t="n">
        <v>16.78</v>
      </c>
      <c r="G46" s="9" t="n">
        <v>903</v>
      </c>
      <c r="H46" s="8">
        <f>SUM(saturday!F46 - saturday!E46)</f>
        <v/>
      </c>
      <c r="I46" s="10">
        <f>IF(saturday!B46 ="ns day", saturday!C46, MAX(saturday!C46 - 8, 0))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>
      <c r="A47" s="6" t="inlineStr">
        <is>
          <t>babinskiy, m</t>
        </is>
      </c>
      <c r="B47" s="7" t="inlineStr"/>
      <c r="C47" s="8" t="n">
        <v>10.04</v>
      </c>
      <c r="D47" s="8" t="n">
        <v>18.49</v>
      </c>
      <c r="E47" s="8" t="n">
        <v>17.25</v>
      </c>
      <c r="F47" s="8" t="n">
        <v>18.49</v>
      </c>
      <c r="G47" s="9" t="n">
        <v>1036</v>
      </c>
      <c r="H47" s="8">
        <f>SUM(saturday!F47 - saturday!E47)</f>
        <v/>
      </c>
      <c r="I47" s="10">
        <f>IF(saturday!B47 ="ns day", saturday!C47, MAX(saturday!C47 - 8, 0))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>
      <c r="A48" s="6" t="inlineStr">
        <is>
          <t>bustos, h</t>
        </is>
      </c>
      <c r="B48" s="7" t="inlineStr"/>
      <c r="C48" s="8" t="n">
        <v>8.65</v>
      </c>
      <c r="D48" s="8" t="n">
        <v>17.11</v>
      </c>
      <c r="E48" s="8" t="inlineStr"/>
      <c r="F48" s="8" t="inlineStr"/>
      <c r="G48" s="9" t="inlineStr"/>
      <c r="H48" s="8">
        <f>SUM(saturday!F48 - saturday!E48)</f>
        <v/>
      </c>
      <c r="I48" s="10">
        <f>IF(saturday!B48 ="ns day", saturday!C48, MAX(saturday!C48 - 8, 0))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>
      <c r="A49" s="6" t="inlineStr">
        <is>
          <t>chung, b</t>
        </is>
      </c>
      <c r="B49" s="7" t="inlineStr"/>
      <c r="C49" s="8" t="n">
        <v>10.56</v>
      </c>
      <c r="D49" s="8" t="n">
        <v>16.82</v>
      </c>
      <c r="E49" s="8" t="n">
        <v>15.92</v>
      </c>
      <c r="F49" s="8" t="n">
        <v>17.06</v>
      </c>
      <c r="G49" s="9" t="n">
        <v>936</v>
      </c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>
      <c r="A50" s="6" t="inlineStr">
        <is>
          <t>custodio, t</t>
        </is>
      </c>
      <c r="B50" s="7" t="inlineStr"/>
      <c r="C50" s="8" t="n">
        <v>13</v>
      </c>
      <c r="D50" s="8" t="n">
        <v>20.36</v>
      </c>
      <c r="E50" s="8" t="n">
        <v>15.1</v>
      </c>
      <c r="F50" s="8" t="n">
        <v>16.32</v>
      </c>
      <c r="G50" s="9" t="n">
        <v>950</v>
      </c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>
      <c r="A51" s="6" t="inlineStr">
        <is>
          <t>dejesus vasquez, l</t>
        </is>
      </c>
      <c r="B51" s="7" t="inlineStr"/>
      <c r="C51" s="8" t="n">
        <v>9.09</v>
      </c>
      <c r="D51" s="8" t="n">
        <v>15.59</v>
      </c>
      <c r="E51" s="8" t="inlineStr"/>
      <c r="F51" s="8" t="inlineStr"/>
      <c r="G51" s="9" t="inlineStr"/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>
      <c r="A52" s="6" t="inlineStr">
        <is>
          <t>fisher, c</t>
        </is>
      </c>
      <c r="B52" s="7" t="inlineStr"/>
      <c r="C52" s="8" t="n">
        <v>5.63</v>
      </c>
      <c r="D52" s="8" t="n">
        <v>0</v>
      </c>
      <c r="E52" s="8" t="n">
        <v>11.71</v>
      </c>
      <c r="F52" s="8" t="n">
        <v>17.84</v>
      </c>
      <c r="G52" s="9" t="n">
        <v>2002</v>
      </c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>
      <c r="A53" s="6" t="inlineStr">
        <is>
          <t>l huillier jr, w</t>
        </is>
      </c>
      <c r="B53" s="7" t="inlineStr"/>
      <c r="C53" s="8" t="n">
        <v>8.93</v>
      </c>
      <c r="D53" s="8" t="n">
        <v>16.32</v>
      </c>
      <c r="E53" s="8" t="inlineStr"/>
      <c r="F53" s="8" t="inlineStr"/>
      <c r="G53" s="9" t="inlineStr"/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>
      <c r="A54" s="6" t="inlineStr">
        <is>
          <t>martines, j</t>
        </is>
      </c>
      <c r="B54" s="7" t="inlineStr"/>
      <c r="C54" s="8" t="n">
        <v>4.99</v>
      </c>
      <c r="D54" s="8" t="n">
        <v>12.67</v>
      </c>
      <c r="E54" s="8" t="inlineStr"/>
      <c r="F54" s="8" t="inlineStr"/>
      <c r="G54" s="9" t="inlineStr"/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>
      <c r="A55" s="6" t="inlineStr">
        <is>
          <t>mcdonald, n</t>
        </is>
      </c>
      <c r="B55" s="7" t="inlineStr"/>
      <c r="C55" s="8" t="n">
        <v>10.69</v>
      </c>
      <c r="D55" s="8" t="n">
        <v>18.08</v>
      </c>
      <c r="E55" s="8" t="n">
        <v>16.87</v>
      </c>
      <c r="F55" s="8" t="n">
        <v>18.08</v>
      </c>
      <c r="G55" s="9" t="n">
        <v>1019</v>
      </c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>
      <c r="A56" s="6" t="inlineStr">
        <is>
          <t>mcmains, t</t>
        </is>
      </c>
      <c r="B56" s="7" t="inlineStr"/>
      <c r="C56" s="8" t="n">
        <v>9.48</v>
      </c>
      <c r="D56" s="8" t="n">
        <v>16.86</v>
      </c>
      <c r="E56" s="8" t="inlineStr"/>
      <c r="F56" s="8" t="inlineStr"/>
      <c r="G56" s="9" t="inlineStr"/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>
      <c r="A57" s="6" t="inlineStr">
        <is>
          <t>miller, b</t>
        </is>
      </c>
      <c r="B57" s="7" t="inlineStr"/>
      <c r="C57" s="8" t="n">
        <v>8.74</v>
      </c>
      <c r="D57" s="8" t="n">
        <v>16.32</v>
      </c>
      <c r="E57" s="8" t="n">
        <v>9.5</v>
      </c>
      <c r="F57" s="8" t="n">
        <v>10</v>
      </c>
      <c r="G57" s="9" t="n">
        <v>929</v>
      </c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>
      <c r="A58" s="6" t="inlineStr">
        <is>
          <t>moody, k</t>
        </is>
      </c>
      <c r="B58" s="7" t="inlineStr"/>
      <c r="C58" s="8" t="n">
        <v>7.14</v>
      </c>
      <c r="D58" s="8" t="n">
        <v>14.18</v>
      </c>
      <c r="E58" s="7" t="inlineStr">
        <is>
          <t>*</t>
        </is>
      </c>
      <c r="F58" s="7" t="inlineStr">
        <is>
          <t>*</t>
        </is>
      </c>
      <c r="G58" s="7" t="inlineStr">
        <is>
          <t>*</t>
        </is>
      </c>
      <c r="H58" s="8">
        <f>SUM(saturday!H61:saturday!H59)</f>
        <v/>
      </c>
      <c r="I58" s="10">
        <f>IF(saturday!B58 ="ns day", saturday!C58, MAX(saturday!C58 - 8, 0))</f>
        <v/>
      </c>
      <c r="J58" s="10">
        <f>saturday!H58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>
      <c r="E59" s="8" t="n">
        <v>7.04</v>
      </c>
      <c r="F59" s="8" t="n">
        <v>7.04</v>
      </c>
      <c r="G59" s="9" t="n">
        <v>1033</v>
      </c>
      <c r="H59" s="8">
        <f>SUM(saturday!F59 - saturday!E59)</f>
        <v/>
      </c>
    </row>
    <row r="60">
      <c r="E60" s="8" t="n">
        <v>8.02</v>
      </c>
      <c r="F60" s="8" t="n">
        <v>10.47</v>
      </c>
      <c r="G60" s="9" t="n">
        <v>0</v>
      </c>
      <c r="H60" s="8">
        <f>SUM(saturday!F60 - saturday!E60)</f>
        <v/>
      </c>
    </row>
    <row r="61">
      <c r="E61" s="8" t="n">
        <v>11.84</v>
      </c>
      <c r="F61" s="8" t="n">
        <v>14.18</v>
      </c>
      <c r="G61" s="9" t="n">
        <v>1033</v>
      </c>
      <c r="H61" s="8">
        <f>SUM(saturday!F61 - saturday!E61)</f>
        <v/>
      </c>
    </row>
    <row r="62">
      <c r="A62" s="6" t="inlineStr">
        <is>
          <t>nguyen, d</t>
        </is>
      </c>
      <c r="B62" s="7" t="inlineStr"/>
      <c r="C62" s="8" t="n">
        <v>9.890000000000001</v>
      </c>
      <c r="D62" s="8" t="n">
        <v>17.36</v>
      </c>
      <c r="E62" s="8" t="inlineStr"/>
      <c r="F62" s="8" t="inlineStr"/>
      <c r="G62" s="9" t="inlineStr"/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>
      <c r="A63" s="6" t="inlineStr">
        <is>
          <t>rose jr, a</t>
        </is>
      </c>
      <c r="B63" s="7" t="inlineStr"/>
      <c r="C63" s="8" t="n">
        <v>8</v>
      </c>
      <c r="D63" s="8" t="n">
        <v>16.12</v>
      </c>
      <c r="E63" s="8" t="inlineStr"/>
      <c r="F63" s="8" t="inlineStr"/>
      <c r="G63" s="9" t="inlineStr"/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>
      <c r="A64" s="6" t="inlineStr">
        <is>
          <t>sanchez, p</t>
        </is>
      </c>
      <c r="B64" s="7" t="inlineStr"/>
      <c r="C64" s="8" t="n">
        <v>9.550000000000001</v>
      </c>
      <c r="D64" s="8" t="n">
        <v>16.99</v>
      </c>
      <c r="E64" s="8" t="inlineStr"/>
      <c r="F64" s="8" t="inlineStr"/>
      <c r="G64" s="9" t="inlineStr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>
      <c r="A65" s="6" t="inlineStr">
        <is>
          <t>shrestha, p</t>
        </is>
      </c>
      <c r="B65" s="7" t="inlineStr"/>
      <c r="C65" s="8" t="n">
        <v>10.34</v>
      </c>
      <c r="D65" s="8" t="n">
        <v>16.31</v>
      </c>
      <c r="E65" s="8" t="inlineStr"/>
      <c r="F65" s="8" t="inlineStr"/>
      <c r="G65" s="9" t="inlineStr"/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>
      <c r="A66" s="6" t="inlineStr">
        <is>
          <t>steinke, s</t>
        </is>
      </c>
      <c r="B66" s="7" t="inlineStr"/>
      <c r="C66" s="8" t="n">
        <v>9.789999999999999</v>
      </c>
      <c r="D66" s="8" t="n">
        <v>16.22</v>
      </c>
      <c r="E66" s="8" t="inlineStr"/>
      <c r="F66" s="8" t="inlineStr"/>
      <c r="G66" s="9" t="inlineStr"/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>
      <c r="A67" s="6" t="inlineStr">
        <is>
          <t>stevens, a</t>
        </is>
      </c>
      <c r="B67" s="7" t="inlineStr"/>
      <c r="C67" s="8" t="n">
        <v>7.77</v>
      </c>
      <c r="D67" s="8" t="n">
        <v>13.98</v>
      </c>
      <c r="E67" s="8" t="inlineStr"/>
      <c r="F67" s="8" t="inlineStr"/>
      <c r="G67" s="9" t="inlineStr"/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>
      <c r="A68" s="6" t="inlineStr">
        <is>
          <t>symons, s</t>
        </is>
      </c>
      <c r="B68" s="7" t="inlineStr"/>
      <c r="C68" s="8" t="n">
        <v>9.51</v>
      </c>
      <c r="D68" s="8" t="n">
        <v>16.97</v>
      </c>
      <c r="E68" s="8" t="inlineStr"/>
      <c r="F68" s="8" t="inlineStr"/>
      <c r="G68" s="9" t="inlineStr"/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>
      <c r="A69" s="6" t="inlineStr">
        <is>
          <t>walker, c</t>
        </is>
      </c>
      <c r="B69" s="7" t="inlineStr"/>
      <c r="C69" s="8" t="n">
        <v>8</v>
      </c>
      <c r="D69" s="8" t="n">
        <v>0</v>
      </c>
      <c r="E69" s="8" t="inlineStr"/>
      <c r="F69" s="8" t="inlineStr"/>
      <c r="G69" s="9" t="inlineStr"/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>
      <c r="A70" s="6" t="inlineStr">
        <is>
          <t>weeks, t</t>
        </is>
      </c>
      <c r="B70" s="7" t="inlineStr"/>
      <c r="C70" s="8" t="n">
        <v>11.37</v>
      </c>
      <c r="D70" s="8" t="n">
        <v>19.89</v>
      </c>
      <c r="E70" s="8" t="n">
        <v>11.33</v>
      </c>
      <c r="F70" s="8" t="n">
        <v>12.66</v>
      </c>
      <c r="G70" s="9" t="n">
        <v>1019</v>
      </c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>
      <c r="A71" s="6" t="inlineStr">
        <is>
          <t>weyerman, t</t>
        </is>
      </c>
      <c r="B71" s="7" t="inlineStr"/>
      <c r="C71" s="8" t="n">
        <v>10.04</v>
      </c>
      <c r="D71" s="8" t="n">
        <v>17.5</v>
      </c>
      <c r="E71" s="8" t="n">
        <v>16.5</v>
      </c>
      <c r="F71" s="8" t="n">
        <v>17.5</v>
      </c>
      <c r="G71" s="9" t="n">
        <v>936</v>
      </c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>
      <c r="A72" s="6" t="inlineStr">
        <is>
          <t>wooten, c</t>
        </is>
      </c>
      <c r="B72" s="7" t="inlineStr"/>
      <c r="C72" s="8" t="n">
        <v>8.77</v>
      </c>
      <c r="D72" s="8" t="n">
        <v>15.65</v>
      </c>
      <c r="E72" s="8" t="inlineStr"/>
      <c r="F72" s="8" t="inlineStr"/>
      <c r="G72" s="9" t="inlineStr"/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>
      <c r="A73" s="6" t="inlineStr">
        <is>
          <t>yates, l</t>
        </is>
      </c>
      <c r="B73" s="7" t="inlineStr"/>
      <c r="C73" s="8" t="n">
        <v>9.630000000000001</v>
      </c>
      <c r="D73" s="8" t="n">
        <v>16.8</v>
      </c>
      <c r="E73" s="8" t="n">
        <v>10.09</v>
      </c>
      <c r="F73" s="8" t="n">
        <v>12</v>
      </c>
      <c r="G73" s="9" t="n">
        <v>929</v>
      </c>
      <c r="H73" s="8">
        <f>SUM(saturday!F73 - saturday!E73)</f>
        <v/>
      </c>
      <c r="I73" s="10">
        <f>IF(saturday!B73 ="ns day", saturday!C73, MAX(saturday!C73 - 8, 0))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SUM(saturday!F74 - saturday!E74)</f>
        <v/>
      </c>
      <c r="I74" s="10">
        <f>IF(saturday!B74 ="ns day", saturday!C74,IF(saturday!C74 &lt;= 8 + reference!C3, 0, MAX(saturday!C74 - 8, 0)))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6">
      <c r="J76" s="5" t="inlineStr">
        <is>
          <t>Total WAL Mandates</t>
        </is>
      </c>
      <c r="K76" s="10">
        <f>SUM(saturday!K45:saturday!K74)</f>
        <v/>
      </c>
    </row>
    <row r="78">
      <c r="J78" s="5" t="inlineStr">
        <is>
          <t>Total Mandates</t>
        </is>
      </c>
      <c r="K78" s="10">
        <f>SUM(saturday!K76 + saturday!K41)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inlineStr"/>
      <c r="C83" s="8" t="n">
        <v>12.28</v>
      </c>
      <c r="D83" s="8" t="n">
        <v>19.97</v>
      </c>
      <c r="E83" s="10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10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>
      <c r="A84" s="6" t="inlineStr">
        <is>
          <t>barnett, j</t>
        </is>
      </c>
      <c r="B84" s="7" t="inlineStr"/>
      <c r="C84" s="8" t="n">
        <v>12.47</v>
      </c>
      <c r="D84" s="8" t="n">
        <v>18.83</v>
      </c>
      <c r="E84" s="10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10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>
      <c r="A85" s="6" t="inlineStr">
        <is>
          <t>bassa, e</t>
        </is>
      </c>
      <c r="B85" s="7" t="inlineStr"/>
      <c r="C85" s="8" t="n">
        <v>10.1</v>
      </c>
      <c r="D85" s="8" t="n">
        <v>16.43</v>
      </c>
      <c r="E85" s="10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10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>
      <c r="A86" s="6" t="inlineStr">
        <is>
          <t>benlmaloua, m</t>
        </is>
      </c>
      <c r="B86" s="7" t="inlineStr"/>
      <c r="C86" s="8" t="n">
        <v>12.57</v>
      </c>
      <c r="D86" s="8" t="n">
        <v>19.79</v>
      </c>
      <c r="E86" s="10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10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>
      <c r="A87" s="6" t="inlineStr">
        <is>
          <t>bonilla, g</t>
        </is>
      </c>
      <c r="B87" s="7" t="inlineStr"/>
      <c r="C87" s="8" t="n">
        <v>9.56</v>
      </c>
      <c r="D87" s="8" t="n">
        <v>18.56</v>
      </c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>
      <c r="A88" s="6" t="inlineStr">
        <is>
          <t>gross, j</t>
        </is>
      </c>
      <c r="B88" s="7" t="inlineStr"/>
      <c r="C88" s="8" t="n">
        <v>9.91</v>
      </c>
      <c r="D88" s="8" t="n">
        <v>16.28</v>
      </c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>
      <c r="A89" s="6" t="inlineStr">
        <is>
          <t>manibusan, p</t>
        </is>
      </c>
      <c r="B89" s="7" t="inlineStr"/>
      <c r="C89" s="8" t="n">
        <v>10.5</v>
      </c>
      <c r="D89" s="8" t="n">
        <v>17.98</v>
      </c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>
      <c r="A90" s="6" t="inlineStr">
        <is>
          <t>mariami, a</t>
        </is>
      </c>
      <c r="B90" s="7" t="inlineStr"/>
      <c r="C90" s="8" t="n">
        <v>12.49</v>
      </c>
      <c r="D90" s="8" t="n">
        <v>19.96</v>
      </c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>
      <c r="A91" s="6" t="inlineStr">
        <is>
          <t>mccoumb, s</t>
        </is>
      </c>
      <c r="B91" s="7" t="inlineStr"/>
      <c r="C91" s="8" t="n">
        <v>10.33</v>
      </c>
      <c r="D91" s="8" t="n">
        <v>18.61</v>
      </c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>
      <c r="A92" s="6" t="inlineStr">
        <is>
          <t>nelson, g</t>
        </is>
      </c>
      <c r="B92" s="7" t="inlineStr"/>
      <c r="C92" s="8" t="n">
        <v>12.28</v>
      </c>
      <c r="D92" s="8" t="n">
        <v>18.42</v>
      </c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>
      <c r="A93" s="6" t="inlineStr">
        <is>
          <t>pang, d</t>
        </is>
      </c>
      <c r="B93" s="7" t="inlineStr"/>
      <c r="C93" s="8" t="n">
        <v>13.86</v>
      </c>
      <c r="D93" s="8" t="n">
        <v>19.94</v>
      </c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>
      <c r="A94" s="6" t="inlineStr">
        <is>
          <t>rodriquez, j</t>
        </is>
      </c>
      <c r="B94" s="7" t="inlineStr"/>
      <c r="C94" s="8" t="n">
        <v>11.97</v>
      </c>
      <c r="D94" s="8" t="n">
        <v>19.64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>
      <c r="A95" s="6" t="inlineStr">
        <is>
          <t>yeung, q</t>
        </is>
      </c>
      <c r="B95" s="7" t="inlineStr"/>
      <c r="C95" s="8" t="n">
        <v>12.32</v>
      </c>
      <c r="D95" s="8" t="n">
        <v>19.67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>
      <c r="A96" s="6" t="inlineStr"/>
      <c r="B96" s="8" t="n"/>
      <c r="C96" s="8" t="n"/>
      <c r="D96" s="8" t="n"/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>
      <c r="A97" s="6" t="inlineStr"/>
      <c r="B97" s="8" t="n"/>
      <c r="C97" s="8" t="n"/>
      <c r="D97" s="8" t="n"/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>
      <c r="A98" s="6" t="inlineStr"/>
      <c r="B98" s="8" t="n"/>
      <c r="C98" s="8" t="n"/>
      <c r="D98" s="8" t="n"/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>
      <c r="A99" s="6" t="inlineStr"/>
      <c r="B99" s="8" t="n"/>
      <c r="C99" s="8" t="n"/>
      <c r="D99" s="8" t="n"/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>
      <c r="A100" s="6" t="inlineStr"/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>
      <c r="A101" s="6" t="inlineStr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>
      <c r="A102" s="6" t="inlineStr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>
      <c r="A103" s="6" t="inlineStr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>
      <c r="A104" s="6" t="inlineStr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>
      <c r="A105" s="6" t="inlineStr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>
      <c r="A106" s="6" t="inlineStr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>
      <c r="A107" s="6" t="inlineStr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>
      <c r="A108" s="6" t="inlineStr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>
      <c r="A109" s="6" t="inlineStr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>
      <c r="A110" s="6" t="inlineStr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>
      <c r="A111" s="6" t="inlineStr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>
      <c r="A112" s="6" t="inlineStr"/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4">
      <c r="D114" s="5" t="inlineStr">
        <is>
          <t>Total OTDL Availability</t>
        </is>
      </c>
      <c r="E114" s="10">
        <f>SUM(saturday!E83:saturday!E112)</f>
        <v/>
      </c>
      <c r="F114" s="10">
        <f>SUM(saturday!F83:saturday!F112)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>
      <c r="A120" s="6" t="inlineStr">
        <is>
          <t>frank, p</t>
        </is>
      </c>
      <c r="B120" s="7" t="inlineStr"/>
      <c r="C120" s="8" t="n">
        <v>10.95</v>
      </c>
      <c r="D120" s="8" t="n">
        <v>0</v>
      </c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>
      <c r="A121" s="6" t="inlineStr">
        <is>
          <t>garczarek, p</t>
        </is>
      </c>
      <c r="B121" s="7" t="inlineStr"/>
      <c r="C121" s="8" t="n">
        <v>11.53</v>
      </c>
      <c r="D121" s="8" t="n">
        <v>19.42</v>
      </c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11.5 - reference!C5), 0, IF(saturday!B122 = "no call", 11.5, IF(saturday!C122 = 0, 0, MAX(11.5 - saturday!C122,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11.5 - reference!C5), 0, IF(saturday!B123 = "no call", 11.5, IF(saturday!C123 = 0, 0, MAX(11.5 - saturday!C123, 0))))</f>
        <v/>
      </c>
    </row>
    <row r="124">
      <c r="A124" s="6" t="inlineStr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>
      <c r="A125" s="6" t="inlineStr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>
      <c r="A126" s="6" t="inlineStr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>
      <c r="A127" s="6" t="inlineStr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>
      <c r="A128" s="6" t="inlineStr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>
      <c r="A129" s="6" t="inlineStr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>
      <c r="A130" s="6" t="inlineStr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>
      <c r="A131" s="6" t="inlineStr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>
      <c r="A132" s="6" t="inlineStr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>
      <c r="A133" s="6" t="inlineStr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>
      <c r="A134" s="6" t="inlineStr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>
      <c r="A135" s="6" t="inlineStr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>
      <c r="A136" s="6" t="inlineStr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>
      <c r="A137" s="6" t="inlineStr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>
      <c r="A138" s="6" t="inlineStr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>
      <c r="A139" s="6" t="inlineStr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>
      <c r="A140" s="6" t="inlineStr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>
      <c r="A141" s="6" t="inlineStr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>
      <c r="A142" s="6" t="inlineStr"/>
      <c r="B142" s="8" t="n"/>
      <c r="C142" s="8" t="n"/>
      <c r="D142" s="8" t="n"/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>
      <c r="A143" s="6" t="inlineStr"/>
      <c r="B143" s="8" t="n"/>
      <c r="C143" s="8" t="n"/>
      <c r="D143" s="8" t="n"/>
      <c r="E143" s="10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10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>
      <c r="A144" s="6" t="inlineStr"/>
      <c r="B144" s="8" t="n"/>
      <c r="C144" s="8" t="n"/>
      <c r="D144" s="8" t="n"/>
      <c r="E144" s="10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10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>
      <c r="A145" s="6" t="inlineStr"/>
      <c r="B145" s="8" t="n"/>
      <c r="C145" s="8" t="n"/>
      <c r="D145" s="8" t="n"/>
      <c r="E145" s="10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10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>
      <c r="A146" s="6" t="inlineStr"/>
      <c r="B146" s="8" t="n"/>
      <c r="C146" s="8" t="n"/>
      <c r="D146" s="8" t="n"/>
      <c r="E146" s="10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10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>
      <c r="A147" s="6" t="inlineStr"/>
      <c r="B147" s="8" t="n"/>
      <c r="C147" s="8" t="n"/>
      <c r="D147" s="8" t="n"/>
      <c r="E147" s="10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10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>
      <c r="A148" s="6" t="inlineStr"/>
      <c r="B148" s="8" t="n"/>
      <c r="C148" s="8" t="n"/>
      <c r="D148" s="8" t="n"/>
      <c r="E148" s="10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10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50">
      <c r="D150" s="5" t="inlineStr">
        <is>
          <t>Total AUX Availability</t>
        </is>
      </c>
      <c r="E150" s="10">
        <f>SUM(saturday!E119:saturday!E148)</f>
        <v/>
      </c>
      <c r="F150" s="10">
        <f>SUM(saturday!F119:saturday!F148)</f>
        <v/>
      </c>
    </row>
    <row r="152">
      <c r="D152" s="5" t="inlineStr">
        <is>
          <t>Total Availability</t>
        </is>
      </c>
      <c r="E152" s="10">
        <f>SUM(saturday!E114 + saturday!E150)</f>
        <v/>
      </c>
      <c r="F152" s="10">
        <f>SUM(saturday!F114 + saturday!F150)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Sunday  12/22/19</t>
        </is>
      </c>
      <c r="E3" s="2" t="inlineStr">
        <is>
          <t xml:space="preserve">Pay Period:  </t>
        </is>
      </c>
      <c r="G3" s="3" t="inlineStr">
        <is>
          <t>2020-01-1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>
      <c r="A9" s="6" t="inlineStr">
        <is>
          <t>driste, m</t>
        </is>
      </c>
      <c r="B9" s="7" t="inlineStr"/>
      <c r="C9" s="8" t="n">
        <v>1.36</v>
      </c>
      <c r="D9" s="8" t="n">
        <v>0</v>
      </c>
      <c r="E9" s="8" t="inlineStr"/>
      <c r="F9" s="8" t="inlineStr"/>
      <c r="G9" s="9" t="inlineStr"/>
      <c r="H9" s="8">
        <f>SUM(sunday!F9 - sunday!E9)</f>
        <v/>
      </c>
      <c r="I9" s="10">
        <f>IF(sunday!B9 ="ns day", sunday!C9,IF(sunday!C9 &lt;= 8+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>
      <c r="A11" s="6" t="inlineStr">
        <is>
          <t>elamen, a</t>
        </is>
      </c>
      <c r="B11" s="7" t="inlineStr"/>
      <c r="C11" s="8" t="n">
        <v>6</v>
      </c>
      <c r="D11" s="8" t="n">
        <v>0</v>
      </c>
      <c r="E11" s="8" t="inlineStr"/>
      <c r="F11" s="8" t="inlineStr"/>
      <c r="G11" s="9" t="inlineStr"/>
      <c r="H11" s="8">
        <f>SUM(sunday!F11 - sunday!E11)</f>
        <v/>
      </c>
      <c r="I11" s="10">
        <f>IF(sunday!B11 ="ns day", sunday!C11,IF(sunday!C11 &lt;= 8+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>
      <c r="A12" s="6" t="inlineStr">
        <is>
          <t>flaig, b</t>
        </is>
      </c>
      <c r="B12" s="7" t="inlineStr"/>
      <c r="C12" s="8" t="n">
        <v>5.54</v>
      </c>
      <c r="D12" s="8" t="n">
        <v>0</v>
      </c>
      <c r="E12" s="8" t="inlineStr"/>
      <c r="F12" s="8" t="inlineStr"/>
      <c r="G12" s="9" t="inlineStr"/>
      <c r="H12" s="8">
        <f>SUM(sunday!F12 - sunday!E12)</f>
        <v/>
      </c>
      <c r="I12" s="10">
        <f>IF(sunday!B12 ="ns day", sunday!C12,IF(sunday!C12 &lt;= 8+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>
      <c r="A13" s="6" t="inlineStr">
        <is>
          <t>foster, p</t>
        </is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>
      <c r="A14" s="6" t="inlineStr">
        <is>
          <t>geffrso, t</t>
        </is>
      </c>
      <c r="B14" s="7" t="inlineStr"/>
      <c r="C14" s="8" t="n">
        <v>2.18</v>
      </c>
      <c r="D14" s="8" t="n">
        <v>0</v>
      </c>
      <c r="E14" s="8" t="inlineStr"/>
      <c r="F14" s="8" t="inlineStr"/>
      <c r="G14" s="9" t="inlineStr"/>
      <c r="H14" s="8">
        <f>SUM(sunday!F14 - sunday!E14)</f>
        <v/>
      </c>
      <c r="I14" s="10">
        <f>IF(sunday!B14 ="ns day", sunday!C14,IF(sunday!C14 &lt;= 8+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>
      <c r="A15" s="6" t="inlineStr">
        <is>
          <t>helmbold, a</t>
        </is>
      </c>
      <c r="B15" s="7" t="inlineStr"/>
      <c r="C15" s="8" t="n">
        <v>3.7</v>
      </c>
      <c r="D15" s="8" t="n">
        <v>0</v>
      </c>
      <c r="E15" s="8" t="inlineStr"/>
      <c r="F15" s="8" t="inlineStr"/>
      <c r="G15" s="9" t="inlineStr"/>
      <c r="H15" s="8">
        <f>SUM(sunday!F15 - sunday!E15)</f>
        <v/>
      </c>
      <c r="I15" s="10">
        <f>IF(sunday!B15 ="ns day", sunday!C15,IF(sunday!C15 &lt;= 8+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>
      <c r="A16" s="6" t="inlineStr">
        <is>
          <t>henderson, j</t>
        </is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>
      <c r="A17" s="6" t="inlineStr">
        <is>
          <t>kitchen, d</t>
        </is>
      </c>
      <c r="B17" s="7" t="inlineStr"/>
      <c r="C17" s="8" t="n">
        <v>3.66</v>
      </c>
      <c r="D17" s="8" t="n">
        <v>0</v>
      </c>
      <c r="E17" s="8" t="inlineStr"/>
      <c r="F17" s="8" t="inlineStr"/>
      <c r="G17" s="9" t="inlineStr"/>
      <c r="H17" s="8">
        <f>SUM(sunday!F17 - sunday!E17)</f>
        <v/>
      </c>
      <c r="I17" s="10">
        <f>IF(sunday!B17 ="ns day", sunday!C17,IF(sunday!C17 &lt;= 8+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>
      <c r="A18" s="6" t="inlineStr">
        <is>
          <t>la, s</t>
        </is>
      </c>
      <c r="B18" s="7" t="inlineStr"/>
      <c r="C18" s="8" t="n">
        <v>3.99</v>
      </c>
      <c r="D18" s="8" t="n">
        <v>0</v>
      </c>
      <c r="E18" s="8" t="inlineStr"/>
      <c r="F18" s="8" t="inlineStr"/>
      <c r="G18" s="9" t="inlineStr"/>
      <c r="H18" s="8">
        <f>SUM(sunday!F18 - sunday!E18)</f>
        <v/>
      </c>
      <c r="I18" s="10">
        <f>IF(sunday!B18 ="ns day", sunday!C18,IF(sunday!C18 &lt;= 8+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>
      <c r="A19" s="6" t="inlineStr">
        <is>
          <t>landers, a</t>
        </is>
      </c>
      <c r="B19" s="7" t="inlineStr"/>
      <c r="C19" s="8" t="n">
        <v>2.08</v>
      </c>
      <c r="D19" s="8" t="n">
        <v>0</v>
      </c>
      <c r="E19" s="8" t="inlineStr"/>
      <c r="F19" s="8" t="inlineStr"/>
      <c r="G19" s="9" t="inlineStr"/>
      <c r="H19" s="8">
        <f>SUM(sunday!F19 - sunday!E19)</f>
        <v/>
      </c>
      <c r="I19" s="10">
        <f>IF(sunday!B19 ="ns day", sunday!C19,IF(sunday!C19 &lt;= 8+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>
      <c r="A20" s="6" t="inlineStr">
        <is>
          <t>lopez, d</t>
        </is>
      </c>
      <c r="B20" s="7" t="inlineStr"/>
      <c r="C20" s="8" t="n">
        <v>4.44</v>
      </c>
      <c r="D20" s="8" t="n">
        <v>0</v>
      </c>
      <c r="E20" s="8" t="inlineStr"/>
      <c r="F20" s="8" t="inlineStr"/>
      <c r="G20" s="9" t="inlineStr"/>
      <c r="H20" s="8">
        <f>SUM(sunday!F20 - sunday!E20)</f>
        <v/>
      </c>
      <c r="I20" s="10">
        <f>IF(sunday!B20 ="ns day", sunday!C20,IF(sunday!C20 &lt;= 8+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>
      <c r="A21" s="6" t="inlineStr">
        <is>
          <t>mudesir sr, h</t>
        </is>
      </c>
      <c r="B21" s="7" t="inlineStr"/>
      <c r="C21" s="8" t="n">
        <v>5.66</v>
      </c>
      <c r="D21" s="8" t="n">
        <v>0</v>
      </c>
      <c r="E21" s="8" t="inlineStr"/>
      <c r="F21" s="8" t="inlineStr"/>
      <c r="G21" s="9" t="inlineStr"/>
      <c r="H21" s="8">
        <f>SUM(sunday!F21 - sunday!E21)</f>
        <v/>
      </c>
      <c r="I21" s="10">
        <f>IF(sunday!B21 ="ns day", sunday!C21,IF(sunday!C21 &lt;= 8+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>
      <c r="A22" s="6" t="inlineStr">
        <is>
          <t>murray, k</t>
        </is>
      </c>
      <c r="B22" s="7" t="inlineStr"/>
      <c r="C22" s="8" t="n">
        <v>2.12</v>
      </c>
      <c r="D22" s="8" t="n">
        <v>0</v>
      </c>
      <c r="E22" s="8" t="inlineStr"/>
      <c r="F22" s="8" t="inlineStr"/>
      <c r="G22" s="9" t="inlineStr"/>
      <c r="H22" s="8">
        <f>SUM(sunday!F22 - sunday!E22)</f>
        <v/>
      </c>
      <c r="I22" s="10">
        <f>IF(sunday!B22 ="ns day", sunday!C22,IF(sunday!C22 &lt;= 8+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>
      <c r="A23" s="6" t="inlineStr">
        <is>
          <t>osei tutu, m</t>
        </is>
      </c>
      <c r="B23" s="7" t="inlineStr"/>
      <c r="C23" s="8" t="n">
        <v>5.36</v>
      </c>
      <c r="D23" s="8" t="n">
        <v>0</v>
      </c>
      <c r="E23" s="8" t="inlineStr"/>
      <c r="F23" s="8" t="inlineStr"/>
      <c r="G23" s="9" t="inlineStr"/>
      <c r="H23" s="8">
        <f>SUM(sunday!F23 - sunday!E23)</f>
        <v/>
      </c>
      <c r="I23" s="10">
        <f>IF(sunday!B23 ="ns day", sunday!C23,IF(sunday!C23 &lt;= 8+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>
      <c r="A24" s="6" t="inlineStr">
        <is>
          <t>robertson, c</t>
        </is>
      </c>
      <c r="B24" s="7" t="inlineStr"/>
      <c r="C24" s="8" t="n">
        <v>4.54</v>
      </c>
      <c r="D24" s="8" t="n">
        <v>0</v>
      </c>
      <c r="E24" s="8" t="inlineStr"/>
      <c r="F24" s="8" t="inlineStr"/>
      <c r="G24" s="9" t="inlineStr"/>
      <c r="H24" s="8">
        <f>SUM(sunday!F24 - sunday!E24)</f>
        <v/>
      </c>
      <c r="I24" s="10">
        <f>IF(sunday!B24 ="ns day", sunday!C24,IF(sunday!C24 &lt;= 8+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>
      <c r="A25" s="6" t="inlineStr">
        <is>
          <t>rockwood, j</t>
        </is>
      </c>
      <c r="B25" s="7" t="inlineStr"/>
      <c r="C25" s="8" t="n">
        <v>3.3</v>
      </c>
      <c r="D25" s="8" t="n">
        <v>0</v>
      </c>
      <c r="E25" s="8" t="inlineStr"/>
      <c r="F25" s="8" t="inlineStr"/>
      <c r="G25" s="9" t="inlineStr"/>
      <c r="H25" s="8">
        <f>SUM(sunday!F25 - sunday!E25)</f>
        <v/>
      </c>
      <c r="I25" s="10">
        <f>IF(sunday!B25 ="ns day", sunday!C25,IF(sunday!C25 &lt;= 8+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>
      <c r="A26" s="6" t="inlineStr">
        <is>
          <t>salih-mohamed, s</t>
        </is>
      </c>
      <c r="B26" s="7" t="inlineStr"/>
      <c r="C26" s="8" t="n">
        <v>5.06</v>
      </c>
      <c r="D26" s="8" t="n">
        <v>0</v>
      </c>
      <c r="E26" s="8" t="inlineStr"/>
      <c r="F26" s="8" t="inlineStr"/>
      <c r="G26" s="9" t="inlineStr"/>
      <c r="H26" s="8">
        <f>SUM(sunday!F26 - sunday!E26)</f>
        <v/>
      </c>
      <c r="I26" s="10">
        <f>IF(sunday!B26 ="ns day", sunday!C26,IF(sunday!C26 &lt;= 8+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>
      <c r="A27" s="6" t="inlineStr">
        <is>
          <t>stubbs, t</t>
        </is>
      </c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>
      <c r="A28" s="6" t="inlineStr">
        <is>
          <t>torpey, m</t>
        </is>
      </c>
      <c r="B28" s="7" t="inlineStr"/>
      <c r="C28" s="8" t="n">
        <v>2.13</v>
      </c>
      <c r="D28" s="8" t="n">
        <v>0</v>
      </c>
      <c r="E28" s="8" t="inlineStr"/>
      <c r="F28" s="8" t="inlineStr"/>
      <c r="G28" s="9" t="inlineStr"/>
      <c r="H28" s="8">
        <f>SUM(sunday!F28 - sunday!E28)</f>
        <v/>
      </c>
      <c r="I28" s="10">
        <f>IF(sunday!B28 ="ns day", sunday!C28,IF(sunday!C28 &lt;= 8+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>
      <c r="A29" s="6" t="inlineStr">
        <is>
          <t>trujillo, s</t>
        </is>
      </c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>
      <c r="A30" s="6" t="inlineStr">
        <is>
          <t>welch, t</t>
        </is>
      </c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>
      <c r="A31" s="6" t="inlineStr">
        <is>
          <t>williams, l</t>
        </is>
      </c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SUM(sunday!F33 - sunday!E33)</f>
        <v/>
      </c>
      <c r="I33" s="10">
        <f>IF(sunday!B33 ="ns day", sunday!C33,IF(sunday!C33 &lt;= 8 + reference!C3, 0, MAX(sunday!C33 - 8, 0)))</f>
        <v/>
      </c>
      <c r="J33" s="10">
        <f>SUM(sunday!F33 - sunday!E33)</f>
        <v/>
      </c>
      <c r="K33" s="10">
        <f>IF(sunday!B33="ns day",sunday!C33, IF(sunday!C33 &lt;= 8 + reference!C4, 0, MIN(MAX(sunday!C33 - 8, 0),IF(sunday!J33 &lt;= reference!C4,0, sunday!J33))))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SUM(sunday!F34 - sunday!E34)</f>
        <v/>
      </c>
      <c r="I34" s="10">
        <f>IF(sunday!B34 ="ns day", sunday!C34,IF(sunday!C34 &lt;= 8 + reference!C3, 0, MAX(sunday!C34 - 8, 0)))</f>
        <v/>
      </c>
      <c r="J34" s="10">
        <f>SUM(sunday!F34 - sunday!E34)</f>
        <v/>
      </c>
      <c r="K34" s="10">
        <f>IF(sunday!B34="ns day",sunday!C34, IF(sunday!C34 &lt;= 8 + reference!C4, 0, MIN(MAX(sunday!C34 - 8, 0),IF(sunday!J34 &lt;= reference!C4,0, sunday!J34))))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SUM(sunday!F35 - sunday!E35)</f>
        <v/>
      </c>
      <c r="I35" s="10">
        <f>IF(sunday!B35 ="ns day", sunday!C35,IF(sunday!C35 &lt;= 8 + reference!C3, 0, MAX(sunday!C35 - 8, 0)))</f>
        <v/>
      </c>
      <c r="J35" s="10">
        <f>SUM(sunday!F35 - sunday!E35)</f>
        <v/>
      </c>
      <c r="K35" s="10">
        <f>IF(sunday!B35="ns day",sunday!C35, IF(sunday!C35 &lt;= 8 + reference!C4, 0, MIN(MAX(sunday!C35 - 8, 0),IF(sunday!J35 &lt;= reference!C4,0, sunday!J35))))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SUM(sunday!F36 - sunday!E36)</f>
        <v/>
      </c>
      <c r="I36" s="10">
        <f>IF(sunday!B36 ="ns day", sunday!C36,IF(sunday!C36 &lt;= 8 + reference!C3, 0, MAX(sunday!C36 - 8, 0)))</f>
        <v/>
      </c>
      <c r="J36" s="10">
        <f>SUM(sunday!F36 - sunday!E36)</f>
        <v/>
      </c>
      <c r="K36" s="10">
        <f>IF(sunday!B36="ns day",sunday!C36, IF(sunday!C36 &lt;= 8 + reference!C4, 0, MIN(MAX(sunday!C36 - 8, 0),IF(sunday!J36 &lt;= reference!C4,0, sunday!J36))))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SUM(sunday!F37 - sunday!E37)</f>
        <v/>
      </c>
      <c r="I37" s="10">
        <f>IF(sunday!B37 ="ns day", sunday!C37,IF(sunday!C37 &lt;= 8 + reference!C3, 0, MAX(sunday!C37 - 8, 0)))</f>
        <v/>
      </c>
      <c r="J37" s="10">
        <f>SUM(sunday!F37 - sunday!E37)</f>
        <v/>
      </c>
      <c r="K37" s="10">
        <f>IF(sunday!B37="ns day",sunday!C37, IF(sunday!C37 &lt;= 8 + reference!C4, 0, MIN(MAX(sunday!C37 - 8, 0),IF(sunday!J37 &lt;= reference!C4,0, sunday!J37))))</f>
        <v/>
      </c>
    </row>
    <row r="39">
      <c r="H39" s="5" t="inlineStr">
        <is>
          <t>Total NL Overtime</t>
        </is>
      </c>
      <c r="I39" s="10">
        <f>SUM(sunday!I8:sunday!I37)</f>
        <v/>
      </c>
    </row>
    <row r="41">
      <c r="J41" s="5" t="inlineStr">
        <is>
          <t>Total NL Mandates</t>
        </is>
      </c>
      <c r="K41" s="10">
        <f>SUM(sunday!K8:sunday!K37)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inlineStr"/>
      <c r="C45" s="8" t="n">
        <v>2</v>
      </c>
      <c r="D45" s="8" t="n">
        <v>0</v>
      </c>
      <c r="E45" s="8" t="inlineStr"/>
      <c r="F45" s="8" t="inlineStr"/>
      <c r="G45" s="9" t="inlineStr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>
      <c r="A46" s="6" t="inlineStr">
        <is>
          <t>aquino, s</t>
        </is>
      </c>
      <c r="B46" s="7" t="inlineStr"/>
      <c r="C46" s="8" t="n">
        <v>4.96</v>
      </c>
      <c r="D46" s="8" t="n">
        <v>0</v>
      </c>
      <c r="E46" s="8" t="inlineStr"/>
      <c r="F46" s="8" t="inlineStr"/>
      <c r="G46" s="9" t="inlineStr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>
      <c r="A47" s="6" t="inlineStr">
        <is>
          <t>babinskiy, m</t>
        </is>
      </c>
      <c r="B47" s="7" t="inlineStr"/>
      <c r="C47" s="8" t="n">
        <v>4.23</v>
      </c>
      <c r="D47" s="8" t="n">
        <v>0</v>
      </c>
      <c r="E47" s="8" t="inlineStr"/>
      <c r="F47" s="8" t="inlineStr"/>
      <c r="G47" s="9" t="inlineStr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>
      <c r="A48" s="6" t="inlineStr">
        <is>
          <t>bustos, h</t>
        </is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>
      <c r="A49" s="6" t="inlineStr">
        <is>
          <t>chung, b</t>
        </is>
      </c>
      <c r="B49" s="7" t="inlineStr"/>
      <c r="C49" s="8" t="n">
        <v>2.2</v>
      </c>
      <c r="D49" s="8" t="n">
        <v>0</v>
      </c>
      <c r="E49" s="8" t="inlineStr"/>
      <c r="F49" s="8" t="inlineStr"/>
      <c r="G49" s="9" t="inlineStr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>
      <c r="A50" s="6" t="inlineStr">
        <is>
          <t>custodio, t</t>
        </is>
      </c>
      <c r="B50" s="7" t="inlineStr"/>
      <c r="C50" s="8" t="n">
        <v>4.87</v>
      </c>
      <c r="D50" s="8" t="n">
        <v>0</v>
      </c>
      <c r="E50" s="8" t="inlineStr"/>
      <c r="F50" s="8" t="inlineStr"/>
      <c r="G50" s="9" t="inlineStr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>
      <c r="A51" s="6" t="inlineStr">
        <is>
          <t>dejesus vasquez, l</t>
        </is>
      </c>
      <c r="B51" s="7" t="inlineStr"/>
      <c r="C51" s="8" t="n">
        <v>2.14</v>
      </c>
      <c r="D51" s="8" t="n">
        <v>0</v>
      </c>
      <c r="E51" s="8" t="inlineStr"/>
      <c r="F51" s="8" t="inlineStr"/>
      <c r="G51" s="9" t="inlineStr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>
      <c r="A52" s="6" t="inlineStr">
        <is>
          <t>fisher, c</t>
        </is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>
      <c r="A53" s="6" t="inlineStr">
        <is>
          <t>l huillier jr, w</t>
        </is>
      </c>
      <c r="B53" s="7" t="inlineStr"/>
      <c r="C53" s="8" t="n">
        <v>4.11</v>
      </c>
      <c r="D53" s="8" t="n">
        <v>0</v>
      </c>
      <c r="E53" s="8" t="inlineStr"/>
      <c r="F53" s="8" t="inlineStr"/>
      <c r="G53" s="9" t="inlineStr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>
      <c r="A54" s="6" t="inlineStr">
        <is>
          <t>martines, j</t>
        </is>
      </c>
      <c r="B54" s="7" t="inlineStr"/>
      <c r="C54" s="8" t="n">
        <v>3.71</v>
      </c>
      <c r="D54" s="8" t="n">
        <v>0</v>
      </c>
      <c r="E54" s="8" t="inlineStr"/>
      <c r="F54" s="8" t="inlineStr"/>
      <c r="G54" s="9" t="inlineStr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>
      <c r="A55" s="6" t="inlineStr">
        <is>
          <t>mcdonald, n</t>
        </is>
      </c>
      <c r="B55" s="7" t="inlineStr"/>
      <c r="C55" s="8" t="n">
        <v>4.13</v>
      </c>
      <c r="D55" s="8" t="n">
        <v>0</v>
      </c>
      <c r="E55" s="8" t="inlineStr"/>
      <c r="F55" s="8" t="inlineStr"/>
      <c r="G55" s="9" t="inlineStr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>
      <c r="A56" s="6" t="inlineStr">
        <is>
          <t>mcmains, t</t>
        </is>
      </c>
      <c r="B56" s="7" t="inlineStr"/>
      <c r="C56" s="8" t="n">
        <v>2.11</v>
      </c>
      <c r="D56" s="8" t="n">
        <v>0</v>
      </c>
      <c r="E56" s="8" t="inlineStr"/>
      <c r="F56" s="8" t="inlineStr"/>
      <c r="G56" s="9" t="inlineStr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>
      <c r="A57" s="6" t="inlineStr">
        <is>
          <t>miller, b</t>
        </is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>
      <c r="A58" s="6" t="inlineStr">
        <is>
          <t>moody, k</t>
        </is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>
      <c r="A59" s="6" t="inlineStr">
        <is>
          <t>nguyen, d</t>
        </is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>
      <c r="A60" s="6" t="inlineStr">
        <is>
          <t>rose jr, a</t>
        </is>
      </c>
      <c r="B60" s="7" t="inlineStr"/>
      <c r="C60" s="8" t="n">
        <v>5.33</v>
      </c>
      <c r="D60" s="8" t="n">
        <v>0</v>
      </c>
      <c r="E60" s="8" t="inlineStr"/>
      <c r="F60" s="8" t="inlineStr"/>
      <c r="G60" s="9" t="inlineStr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>
      <c r="A61" s="6" t="inlineStr">
        <is>
          <t>sanchez, p</t>
        </is>
      </c>
      <c r="B61" s="7" t="inlineStr"/>
      <c r="C61" s="8" t="n">
        <v>5.6</v>
      </c>
      <c r="D61" s="8" t="n">
        <v>0</v>
      </c>
      <c r="E61" s="8" t="inlineStr"/>
      <c r="F61" s="8" t="inlineStr"/>
      <c r="G61" s="9" t="inlineStr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>
      <c r="A62" s="6" t="inlineStr">
        <is>
          <t>shrestha, p</t>
        </is>
      </c>
      <c r="B62" s="7" t="inlineStr"/>
      <c r="C62" s="8" t="n">
        <v>5.32</v>
      </c>
      <c r="D62" s="8" t="n">
        <v>0</v>
      </c>
      <c r="E62" s="8" t="inlineStr"/>
      <c r="F62" s="8" t="inlineStr"/>
      <c r="G62" s="9" t="inlineStr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>
      <c r="A63" s="6" t="inlineStr">
        <is>
          <t>steinke, s</t>
        </is>
      </c>
      <c r="B63" s="7" t="inlineStr"/>
      <c r="C63" s="8" t="n">
        <v>4.89</v>
      </c>
      <c r="D63" s="8" t="n">
        <v>0</v>
      </c>
      <c r="E63" s="8" t="inlineStr"/>
      <c r="F63" s="8" t="inlineStr"/>
      <c r="G63" s="9" t="inlineStr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>
      <c r="A64" s="6" t="inlineStr">
        <is>
          <t>stevens, a</t>
        </is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>
      <c r="A65" s="6" t="inlineStr">
        <is>
          <t>symons, s</t>
        </is>
      </c>
      <c r="B65" s="7" t="inlineStr"/>
      <c r="C65" s="8" t="n">
        <v>6.19</v>
      </c>
      <c r="D65" s="8" t="n">
        <v>0</v>
      </c>
      <c r="E65" s="8" t="inlineStr"/>
      <c r="F65" s="8" t="inlineStr"/>
      <c r="G65" s="9" t="inlineStr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>
      <c r="A66" s="6" t="inlineStr">
        <is>
          <t>walker, c</t>
        </is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>
      <c r="A67" s="6" t="inlineStr">
        <is>
          <t>weeks, t</t>
        </is>
      </c>
      <c r="B67" s="7" t="inlineStr"/>
      <c r="C67" s="8" t="n">
        <v>4.42</v>
      </c>
      <c r="D67" s="8" t="n">
        <v>0</v>
      </c>
      <c r="E67" s="8" t="inlineStr"/>
      <c r="F67" s="8" t="inlineStr"/>
      <c r="G67" s="9" t="inlineStr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>
      <c r="A68" s="6" t="inlineStr">
        <is>
          <t>weyerman, t</t>
        </is>
      </c>
      <c r="B68" s="7" t="inlineStr"/>
      <c r="C68" s="8" t="n">
        <v>2.14</v>
      </c>
      <c r="D68" s="8" t="n">
        <v>0</v>
      </c>
      <c r="E68" s="8" t="inlineStr"/>
      <c r="F68" s="8" t="inlineStr"/>
      <c r="G68" s="9" t="inlineStr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>
      <c r="A69" s="6" t="inlineStr">
        <is>
          <t>wooten, c</t>
        </is>
      </c>
      <c r="B69" s="7" t="inlineStr"/>
      <c r="C69" s="8" t="n">
        <v>3.43</v>
      </c>
      <c r="D69" s="8" t="n">
        <v>0</v>
      </c>
      <c r="E69" s="8" t="inlineStr"/>
      <c r="F69" s="8" t="inlineStr"/>
      <c r="G69" s="9" t="inlineStr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>
      <c r="A70" s="6" t="inlineStr">
        <is>
          <t>yates, l</t>
        </is>
      </c>
      <c r="B70" s="7" t="inlineStr"/>
      <c r="C70" s="8" t="n">
        <v>5.44</v>
      </c>
      <c r="D70" s="8" t="n">
        <v>0</v>
      </c>
      <c r="E70" s="8" t="inlineStr"/>
      <c r="F70" s="8" t="inlineStr"/>
      <c r="G70" s="9" t="inlineStr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>
      <c r="A71" s="6" t="n"/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sunday!C71,IF(sunday!C71 &lt;= 8 + reference!C3, 0, MAX(sunday!C71 - 8, 0)))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>
      <c r="A72" s="6" t="n"/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sunday!C72,IF(sunday!C72 &lt;= 8 + reference!C3, 0, MAX(sunday!C72 - 8, 0)))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>
      <c r="A73" s="6" t="n"/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sunday!C73,IF(sunday!C73 &lt;= 8 + reference!C3, 0, MAX(sunday!C73 - 8, 0)))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sunday!C74,IF(sunday!C74 &lt;= 8 + reference!C3, 0, MAX(sunday!C74 - 8, 0)))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6">
      <c r="J76" s="5" t="inlineStr">
        <is>
          <t>Total WAL Mandates</t>
        </is>
      </c>
      <c r="K76" s="10">
        <f>SUM(sunday!K45:sunday!K74)</f>
        <v/>
      </c>
    </row>
    <row r="78">
      <c r="J78" s="5" t="inlineStr">
        <is>
          <t>Total Mandates</t>
        </is>
      </c>
      <c r="K78" s="10">
        <f>SUM(sunday!K76 + sunday!K41)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inlineStr"/>
      <c r="C83" s="8" t="n">
        <v>5.72</v>
      </c>
      <c r="D83" s="8" t="n">
        <v>0</v>
      </c>
      <c r="E83" s="10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10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>
      <c r="A84" s="6" t="inlineStr">
        <is>
          <t>barnett, j</t>
        </is>
      </c>
      <c r="B84" s="7" t="inlineStr"/>
      <c r="C84" s="8" t="n">
        <v>5.91</v>
      </c>
      <c r="D84" s="8" t="n">
        <v>0</v>
      </c>
      <c r="E84" s="10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10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>
      <c r="A85" s="6" t="inlineStr">
        <is>
          <t>bassa, e</t>
        </is>
      </c>
      <c r="B85" s="7" t="inlineStr"/>
      <c r="C85" s="8" t="n">
        <v>5.37</v>
      </c>
      <c r="D85" s="8" t="n">
        <v>0</v>
      </c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>
      <c r="A86" s="6" t="inlineStr">
        <is>
          <t>benlmaloua, m</t>
        </is>
      </c>
      <c r="B86" s="7" t="inlineStr"/>
      <c r="C86" s="8" t="n">
        <v>4.69</v>
      </c>
      <c r="D86" s="8" t="n">
        <v>0</v>
      </c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>
      <c r="A87" s="6" t="inlineStr">
        <is>
          <t>bonilla, g</t>
        </is>
      </c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>
      <c r="A88" s="6" t="inlineStr">
        <is>
          <t>gross, j</t>
        </is>
      </c>
      <c r="B88" s="7" t="inlineStr"/>
      <c r="C88" s="8" t="n">
        <v>4.8</v>
      </c>
      <c r="D88" s="8" t="n">
        <v>0</v>
      </c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>
      <c r="A89" s="6" t="inlineStr">
        <is>
          <t>manibusan, p</t>
        </is>
      </c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>
      <c r="A90" s="6" t="inlineStr">
        <is>
          <t>mariami, a</t>
        </is>
      </c>
      <c r="B90" s="7" t="inlineStr"/>
      <c r="C90" s="8" t="n">
        <v>6.06</v>
      </c>
      <c r="D90" s="8" t="n">
        <v>0</v>
      </c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>
      <c r="A91" s="6" t="inlineStr">
        <is>
          <t>mccoumb, s</t>
        </is>
      </c>
      <c r="B91" s="7" t="inlineStr"/>
      <c r="C91" s="8" t="n">
        <v>4.57</v>
      </c>
      <c r="D91" s="8" t="n">
        <v>0</v>
      </c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>
      <c r="A92" s="6" t="inlineStr">
        <is>
          <t>nelson, g</t>
        </is>
      </c>
      <c r="B92" s="7" t="inlineStr"/>
      <c r="C92" s="8" t="n">
        <v>4.66</v>
      </c>
      <c r="D92" s="8" t="n">
        <v>0</v>
      </c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>
      <c r="A93" s="6" t="inlineStr">
        <is>
          <t>pang, d</t>
        </is>
      </c>
      <c r="B93" s="7" t="inlineStr"/>
      <c r="C93" s="8" t="n">
        <v>6.06</v>
      </c>
      <c r="D93" s="8" t="n">
        <v>0</v>
      </c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>
      <c r="A94" s="6" t="inlineStr">
        <is>
          <t>rodriquez, j</t>
        </is>
      </c>
      <c r="B94" s="7" t="inlineStr"/>
      <c r="C94" s="8" t="n">
        <v>4.02</v>
      </c>
      <c r="D94" s="8" t="n">
        <v>0</v>
      </c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>
      <c r="A95" s="6" t="inlineStr">
        <is>
          <t>yeung, q</t>
        </is>
      </c>
      <c r="B95" s="7" t="inlineStr"/>
      <c r="C95" s="8" t="n">
        <v>4.99</v>
      </c>
      <c r="D95" s="8" t="n">
        <v>0</v>
      </c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>
      <c r="A96" s="6" t="inlineStr"/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>
      <c r="A97" s="6" t="inlineStr"/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>
      <c r="A98" s="6" t="inlineStr"/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>
      <c r="A99" s="6" t="inlineStr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>
      <c r="A100" s="6" t="inlineStr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>
      <c r="A101" s="6" t="inlineStr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>
      <c r="A102" s="6" t="inlineStr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>
      <c r="A103" s="6" t="inlineStr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>
      <c r="A104" s="6" t="inlineStr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>
      <c r="A105" s="6" t="inlineStr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>
      <c r="A106" s="6" t="inlineStr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>
      <c r="A107" s="6" t="inlineStr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>
      <c r="A108" s="6" t="inlineStr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>
      <c r="A109" s="6" t="inlineStr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>
      <c r="A110" s="6" t="inlineStr"/>
      <c r="B110" s="8" t="n"/>
      <c r="C110" s="8" t="n"/>
      <c r="D110" s="8" t="n"/>
      <c r="E110" s="10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10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>
      <c r="A111" s="6" t="inlineStr"/>
      <c r="B111" s="8" t="n"/>
      <c r="C111" s="8" t="n"/>
      <c r="D111" s="8" t="n"/>
      <c r="E111" s="10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10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>
      <c r="A112" s="6" t="inlineStr"/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4">
      <c r="D114" s="5" t="inlineStr">
        <is>
          <t>Total OTDL Availability</t>
        </is>
      </c>
      <c r="E114" s="10">
        <f>SUM(sunday!E83:sunday!E112)</f>
        <v/>
      </c>
      <c r="F114" s="10">
        <f>SUM(sunday!F83:sunday!F112)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inlineStr"/>
      <c r="C119" s="8" t="n">
        <v>6.08</v>
      </c>
      <c r="D119" s="8" t="n">
        <v>0</v>
      </c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>
      <c r="A120" s="6" t="inlineStr">
        <is>
          <t>frank, p</t>
        </is>
      </c>
      <c r="B120" s="7" t="inlineStr"/>
      <c r="C120" s="8" t="n">
        <v>4.32</v>
      </c>
      <c r="D120" s="8" t="n">
        <v>0</v>
      </c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11.5 - reference!C5), 0, IF(sunday!B120 = "no call", 11.5, IF(sunday!C120 = 0, 0, MAX(11.5 - sunday!C120, 0))))</f>
        <v/>
      </c>
    </row>
    <row r="121">
      <c r="A121" s="6" t="inlineStr">
        <is>
          <t>garczarek, p</t>
        </is>
      </c>
      <c r="B121" s="7" t="inlineStr"/>
      <c r="C121" s="8" t="n">
        <v>2.95</v>
      </c>
      <c r="D121" s="8" t="n">
        <v>0</v>
      </c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11.5 - reference!C5), 0, IF(sunday!B121 = "no call", 11.5, IF(sunday!C121 = 0, 0, MAX(11.5 - sunday!C121,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11.5 - reference!C5), 0, IF(sunday!B122 = "no call", 11.5, IF(sunday!C122 = 0, 0, MAX(11.5 - sunday!C122,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11.5 - reference!C5), 0, IF(sunday!B123 = "no call", 11.5, IF(sunday!C123 = 0, 0, MAX(11.5 - sunday!C123, 0))))</f>
        <v/>
      </c>
    </row>
    <row r="124">
      <c r="A124" s="6" t="inlineStr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>
      <c r="A125" s="6" t="inlineStr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>
      <c r="A126" s="6" t="inlineStr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>
      <c r="A127" s="6" t="inlineStr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>
      <c r="A128" s="6" t="inlineStr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>
      <c r="A129" s="6" t="inlineStr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>
      <c r="A130" s="6" t="inlineStr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>
      <c r="A131" s="6" t="inlineStr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>
      <c r="A132" s="6" t="inlineStr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>
      <c r="A133" s="6" t="inlineStr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>
      <c r="A134" s="6" t="inlineStr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>
      <c r="A135" s="6" t="inlineStr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>
      <c r="A136" s="6" t="inlineStr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>
      <c r="A137" s="6" t="inlineStr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>
      <c r="A138" s="6" t="inlineStr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>
      <c r="A139" s="6" t="inlineStr"/>
      <c r="B139" s="8" t="n"/>
      <c r="C139" s="8" t="n"/>
      <c r="D139" s="8" t="n"/>
      <c r="E139" s="10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10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>
      <c r="A140" s="6" t="inlineStr"/>
      <c r="B140" s="8" t="n"/>
      <c r="C140" s="8" t="n"/>
      <c r="D140" s="8" t="n"/>
      <c r="E140" s="10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10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>
      <c r="A141" s="6" t="inlineStr"/>
      <c r="B141" s="8" t="n"/>
      <c r="C141" s="8" t="n"/>
      <c r="D141" s="8" t="n"/>
      <c r="E141" s="10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10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>
      <c r="A142" s="6" t="inlineStr"/>
      <c r="B142" s="8" t="n"/>
      <c r="C142" s="8" t="n"/>
      <c r="D142" s="8" t="n"/>
      <c r="E142" s="10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10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>
      <c r="A143" s="6" t="inlineStr"/>
      <c r="B143" s="8" t="n"/>
      <c r="C143" s="8" t="n"/>
      <c r="D143" s="8" t="n"/>
      <c r="E143" s="10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10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>
      <c r="A144" s="6" t="inlineStr"/>
      <c r="B144" s="8" t="n"/>
      <c r="C144" s="8" t="n"/>
      <c r="D144" s="8" t="n"/>
      <c r="E144" s="10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10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>
      <c r="A145" s="6" t="inlineStr"/>
      <c r="B145" s="8" t="n"/>
      <c r="C145" s="8" t="n"/>
      <c r="D145" s="8" t="n"/>
      <c r="E145" s="10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10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>
      <c r="A146" s="6" t="inlineStr"/>
      <c r="B146" s="8" t="n"/>
      <c r="C146" s="8" t="n"/>
      <c r="D146" s="8" t="n"/>
      <c r="E146" s="10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10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>
      <c r="A147" s="6" t="inlineStr"/>
      <c r="B147" s="8" t="n"/>
      <c r="C147" s="8" t="n"/>
      <c r="D147" s="8" t="n"/>
      <c r="E147" s="10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10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>
      <c r="A148" s="6" t="inlineStr"/>
      <c r="B148" s="8" t="n"/>
      <c r="C148" s="8" t="n"/>
      <c r="D148" s="8" t="n"/>
      <c r="E148" s="10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10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50">
      <c r="D150" s="5" t="inlineStr">
        <is>
          <t>Total AUX Availability</t>
        </is>
      </c>
      <c r="E150" s="10">
        <f>SUM(sunday!E119:sunday!E148)</f>
        <v/>
      </c>
      <c r="F150" s="10">
        <f>SUM(sunday!F119:sunday!F148)</f>
        <v/>
      </c>
    </row>
    <row r="152">
      <c r="D152" s="5" t="inlineStr">
        <is>
          <t>Total Availability</t>
        </is>
      </c>
      <c r="E152" s="10">
        <f>SUM(sunday!E114 + sunday!E150)</f>
        <v/>
      </c>
      <c r="F152" s="10">
        <f>SUM(sunday!F114 + sunday!F150)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Monday  12/23/19</t>
        </is>
      </c>
      <c r="E3" s="2" t="inlineStr">
        <is>
          <t xml:space="preserve">Pay Period:  </t>
        </is>
      </c>
      <c r="G3" s="3" t="inlineStr">
        <is>
          <t>2020-01-1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inlineStr"/>
      <c r="C8" s="8" t="n">
        <v>9.32</v>
      </c>
      <c r="D8" s="8" t="n">
        <v>18.09</v>
      </c>
      <c r="E8" s="8" t="inlineStr"/>
      <c r="F8" s="8" t="inlineStr"/>
      <c r="G8" s="9" t="inlineStr"/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>
      <c r="A9" s="6" t="inlineStr">
        <is>
          <t>driste, m</t>
        </is>
      </c>
      <c r="B9" s="7" t="inlineStr">
        <is>
          <t>ns day</t>
        </is>
      </c>
      <c r="C9" s="8" t="n">
        <v>9.73</v>
      </c>
      <c r="D9" s="8" t="n">
        <v>18.68</v>
      </c>
      <c r="E9" s="8" t="inlineStr"/>
      <c r="F9" s="8" t="inlineStr"/>
      <c r="G9" s="9" t="inlineStr"/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SUM(monday!F10 - monday!E10)</f>
        <v/>
      </c>
      <c r="I10" s="10">
        <f>IF(monday!B10 ="ns day", monday!C10,IF(monday!C10 &lt;= 8 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>
      <c r="A11" s="6" t="inlineStr">
        <is>
          <t>elamen, a</t>
        </is>
      </c>
      <c r="B11" s="7" t="inlineStr"/>
      <c r="C11" s="8" t="n">
        <v>13.02</v>
      </c>
      <c r="D11" s="8" t="n">
        <v>20.7</v>
      </c>
      <c r="E11" s="8" t="inlineStr"/>
      <c r="F11" s="8" t="inlineStr"/>
      <c r="G11" s="9" t="inlineStr"/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>
      <c r="A12" s="6" t="inlineStr">
        <is>
          <t>flaig, b</t>
        </is>
      </c>
      <c r="B12" s="7" t="inlineStr"/>
      <c r="C12" s="8" t="n">
        <v>11</v>
      </c>
      <c r="D12" s="8" t="n">
        <v>0</v>
      </c>
      <c r="E12" s="8" t="n">
        <v>17.5</v>
      </c>
      <c r="F12" s="8" t="n">
        <v>19</v>
      </c>
      <c r="G12" s="9" t="n">
        <v>950</v>
      </c>
      <c r="H12" s="8">
        <f>SUM(monday!F12 - monday!E12)</f>
        <v/>
      </c>
      <c r="I12" s="10">
        <f>IF(monday!B12 ="ns day", monday!C12,IF(monday!C12 &lt;= 8+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>
      <c r="A13" s="6" t="inlineStr">
        <is>
          <t>foster, p</t>
        </is>
      </c>
      <c r="B13" s="7" t="inlineStr">
        <is>
          <t>ns day</t>
        </is>
      </c>
      <c r="C13" s="8" t="n">
        <v>13.93</v>
      </c>
      <c r="D13" s="8" t="n">
        <v>20.38</v>
      </c>
      <c r="E13" s="8" t="n">
        <v>6.05</v>
      </c>
      <c r="F13" s="8" t="n">
        <v>20.46</v>
      </c>
      <c r="G13" s="9" t="n">
        <v>1021</v>
      </c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>
      <c r="A14" s="6" t="inlineStr">
        <is>
          <t>geffrso, t</t>
        </is>
      </c>
      <c r="B14" s="7" t="inlineStr"/>
      <c r="C14" s="8" t="n">
        <v>13.36</v>
      </c>
      <c r="D14" s="8" t="n">
        <v>19.75</v>
      </c>
      <c r="E14" s="8" t="n">
        <v>18.45</v>
      </c>
      <c r="F14" s="8" t="n">
        <v>19.75</v>
      </c>
      <c r="G14" s="9" t="n">
        <v>1013</v>
      </c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>
      <c r="A15" s="6" t="inlineStr">
        <is>
          <t>helmbold, a</t>
        </is>
      </c>
      <c r="B15" s="7" t="inlineStr"/>
      <c r="C15" s="8" t="n">
        <v>10.19</v>
      </c>
      <c r="D15" s="8" t="n">
        <v>18.58</v>
      </c>
      <c r="E15" s="8" t="n">
        <v>7.98</v>
      </c>
      <c r="F15" s="8" t="n">
        <v>10.04</v>
      </c>
      <c r="G15" s="9" t="n">
        <v>950</v>
      </c>
      <c r="H15" s="8">
        <f>SUM(monday!F15 - monday!E15)</f>
        <v/>
      </c>
      <c r="I15" s="10">
        <f>IF(monday!B15 ="ns day", monday!C15,IF(monday!C15 &lt;= 8+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>
      <c r="A16" s="6" t="inlineStr">
        <is>
          <t>henderson, j</t>
        </is>
      </c>
      <c r="B16" s="7" t="inlineStr"/>
      <c r="C16" s="8" t="n">
        <v>9.94</v>
      </c>
      <c r="D16" s="8" t="n">
        <v>0</v>
      </c>
      <c r="E16" s="8" t="inlineStr"/>
      <c r="F16" s="8" t="inlineStr"/>
      <c r="G16" s="9" t="inlineStr"/>
      <c r="H16" s="8">
        <f>SUM(monday!F16 - monday!E16)</f>
        <v/>
      </c>
      <c r="I16" s="10">
        <f>IF(monday!B16 ="ns day", monday!C16,IF(monday!C16 &lt;= 8+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>
      <c r="A17" s="6" t="inlineStr">
        <is>
          <t>kitchen, d</t>
        </is>
      </c>
      <c r="B17" s="7" t="inlineStr"/>
      <c r="C17" s="8" t="n">
        <v>10.88</v>
      </c>
      <c r="D17" s="8" t="n">
        <v>18.9</v>
      </c>
      <c r="E17" s="8" t="n">
        <v>17.36</v>
      </c>
      <c r="F17" s="8" t="n">
        <v>18.71</v>
      </c>
      <c r="G17" s="9" t="n">
        <v>1033</v>
      </c>
      <c r="H17" s="8">
        <f>SUM(monday!F17 - monday!E17)</f>
        <v/>
      </c>
      <c r="I17" s="10">
        <f>IF(monday!B17 ="ns day", monday!C17,IF(monday!C17 &lt;= 8+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>
      <c r="A18" s="6" t="inlineStr">
        <is>
          <t>la, s</t>
        </is>
      </c>
      <c r="B18" s="7" t="inlineStr"/>
      <c r="C18" s="8" t="n">
        <v>11.89</v>
      </c>
      <c r="D18" s="8" t="n">
        <v>19.21</v>
      </c>
      <c r="E18" s="8" t="n">
        <v>12.1</v>
      </c>
      <c r="F18" s="8" t="n">
        <v>13.85</v>
      </c>
      <c r="G18" s="9" t="n">
        <v>1033</v>
      </c>
      <c r="H18" s="8">
        <f>SUM(monday!F18 - monday!E18)</f>
        <v/>
      </c>
      <c r="I18" s="10">
        <f>IF(monday!B18 ="ns day", monday!C18,IF(monday!C18 &lt;= 8+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>
      <c r="A19" s="6" t="inlineStr">
        <is>
          <t>landers, a</t>
        </is>
      </c>
      <c r="B19" s="7" t="inlineStr">
        <is>
          <t>ns day</t>
        </is>
      </c>
      <c r="C19" s="8" t="n">
        <v>13.34</v>
      </c>
      <c r="D19" s="8" t="n">
        <v>19.21</v>
      </c>
      <c r="E19" s="8" t="n">
        <v>7.25</v>
      </c>
      <c r="F19" s="8" t="n">
        <v>8.880000000000001</v>
      </c>
      <c r="G19" s="9" t="n">
        <v>1033</v>
      </c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>
      <c r="A20" s="6" t="inlineStr">
        <is>
          <t>lopez, d</t>
        </is>
      </c>
      <c r="B20" s="7" t="inlineStr"/>
      <c r="C20" s="8" t="n">
        <v>13.47</v>
      </c>
      <c r="D20" s="8" t="n">
        <v>20</v>
      </c>
      <c r="E20" s="8" t="inlineStr"/>
      <c r="F20" s="8" t="inlineStr"/>
      <c r="G20" s="9" t="inlineStr"/>
      <c r="H20" s="8">
        <f>SUM(monday!F20 - monday!E20)</f>
        <v/>
      </c>
      <c r="I20" s="10">
        <f>IF(monday!B20 ="ns day", monday!C20,IF(monday!C20 &lt;= 8+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>
      <c r="A21" s="6" t="inlineStr">
        <is>
          <t>mudesir sr, h</t>
        </is>
      </c>
      <c r="B21" s="7" t="inlineStr"/>
      <c r="C21" s="8" t="n">
        <v>13.68</v>
      </c>
      <c r="D21" s="8" t="n">
        <v>19.99</v>
      </c>
      <c r="E21" s="8" t="n">
        <v>17.56</v>
      </c>
      <c r="F21" s="8" t="n">
        <v>19.99</v>
      </c>
      <c r="G21" s="9" t="n">
        <v>929</v>
      </c>
      <c r="H21" s="8">
        <f>SUM(monday!F21 - monday!E21)</f>
        <v/>
      </c>
      <c r="I21" s="10">
        <f>IF(monday!B21 ="ns day", monday!C21,IF(monday!C21 &lt;= 8+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>
      <c r="A22" s="6" t="inlineStr">
        <is>
          <t>murray, k</t>
        </is>
      </c>
      <c r="B22" s="7" t="inlineStr"/>
      <c r="C22" s="8" t="n">
        <v>11.55</v>
      </c>
      <c r="D22" s="8" t="n">
        <v>19</v>
      </c>
      <c r="E22" s="8" t="n">
        <v>17.5</v>
      </c>
      <c r="F22" s="8" t="n">
        <v>19</v>
      </c>
      <c r="G22" s="9" t="n">
        <v>1033</v>
      </c>
      <c r="H22" s="8">
        <f>SUM(monday!F22 - monday!E22)</f>
        <v/>
      </c>
      <c r="I22" s="10">
        <f>IF(monday!B22 ="ns day", monday!C22,IF(monday!C22 &lt;= 8+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>
      <c r="A23" s="6" t="inlineStr">
        <is>
          <t>osei tutu, m</t>
        </is>
      </c>
      <c r="B23" s="7" t="inlineStr">
        <is>
          <t>ns day</t>
        </is>
      </c>
      <c r="C23" s="8" t="n">
        <v>12.1</v>
      </c>
      <c r="D23" s="8" t="n">
        <v>20.26</v>
      </c>
      <c r="E23" s="8" t="n">
        <v>18.51</v>
      </c>
      <c r="F23" s="8" t="n">
        <v>20.26</v>
      </c>
      <c r="G23" s="9" t="n">
        <v>1036</v>
      </c>
      <c r="H23" s="8">
        <f>SUM(monday!F23 - monday!E23)</f>
        <v/>
      </c>
      <c r="I23" s="10">
        <f>IF(monday!B23 ="ns day", monday!C23,IF(monday!C23 &lt;= 8+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>
      <c r="A24" s="6" t="inlineStr">
        <is>
          <t>robertson, c</t>
        </is>
      </c>
      <c r="B24" s="7" t="inlineStr"/>
      <c r="C24" s="8" t="n">
        <v>9.4</v>
      </c>
      <c r="D24" s="8" t="n">
        <v>0</v>
      </c>
      <c r="E24" s="8" t="inlineStr"/>
      <c r="F24" s="8" t="inlineStr"/>
      <c r="G24" s="9" t="inlineStr"/>
      <c r="H24" s="8">
        <f>SUM(monday!F24 - monday!E24)</f>
        <v/>
      </c>
      <c r="I24" s="10">
        <f>IF(monday!B24 ="ns day", monday!C24,IF(monday!C24 &lt;= 8+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>
      <c r="A25" s="6" t="inlineStr">
        <is>
          <t>rockwood, j</t>
        </is>
      </c>
      <c r="B25" s="7" t="inlineStr"/>
      <c r="C25" s="8" t="n">
        <v>11.4</v>
      </c>
      <c r="D25" s="8" t="n">
        <v>17.9</v>
      </c>
      <c r="E25" s="8" t="inlineStr"/>
      <c r="F25" s="8" t="inlineStr"/>
      <c r="G25" s="9" t="inlineStr"/>
      <c r="H25" s="8">
        <f>SUM(monday!F25 - monday!E25)</f>
        <v/>
      </c>
      <c r="I25" s="10">
        <f>IF(monday!B25 ="ns day", monday!C25,IF(monday!C25 &lt;= 8+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>
      <c r="A26" s="6" t="inlineStr">
        <is>
          <t>salih-mohamed, s</t>
        </is>
      </c>
      <c r="B26" s="7" t="inlineStr"/>
      <c r="C26" s="8" t="n">
        <v>12.98</v>
      </c>
      <c r="D26" s="8" t="n">
        <v>19.51</v>
      </c>
      <c r="E26" s="8" t="inlineStr"/>
      <c r="F26" s="8" t="inlineStr"/>
      <c r="G26" s="9" t="inlineStr"/>
      <c r="H26" s="8">
        <f>SUM(monday!F26 - monday!E26)</f>
        <v/>
      </c>
      <c r="I26" s="10">
        <f>IF(monday!B26 ="ns day", monday!C26,IF(monday!C26 &lt;= 8+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>
      <c r="A27" s="6" t="inlineStr">
        <is>
          <t>stubbs, t</t>
        </is>
      </c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>
      <c r="A28" s="6" t="inlineStr">
        <is>
          <t>torpey, m</t>
        </is>
      </c>
      <c r="B28" s="7" t="inlineStr"/>
      <c r="C28" s="8" t="n">
        <v>9.9</v>
      </c>
      <c r="D28" s="8" t="n">
        <v>17.48</v>
      </c>
      <c r="E28" s="8" t="inlineStr"/>
      <c r="F28" s="8" t="inlineStr"/>
      <c r="G28" s="9" t="inlineStr"/>
      <c r="H28" s="8">
        <f>SUM(monday!F28 - monday!E28)</f>
        <v/>
      </c>
      <c r="I28" s="10">
        <f>IF(monday!B28 ="ns day", monday!C28,IF(monday!C28 &lt;= 8+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>
      <c r="A29" s="6" t="inlineStr">
        <is>
          <t>trujillo, s</t>
        </is>
      </c>
      <c r="B29" s="7" t="inlineStr"/>
      <c r="C29" s="8" t="n">
        <v>9.199999999999999</v>
      </c>
      <c r="D29" s="8" t="n">
        <v>16.64</v>
      </c>
      <c r="E29" s="8" t="inlineStr"/>
      <c r="F29" s="8" t="inlineStr"/>
      <c r="G29" s="9" t="inlineStr"/>
      <c r="H29" s="8">
        <f>SUM(monday!F29 - monday!E29)</f>
        <v/>
      </c>
      <c r="I29" s="10">
        <f>IF(monday!B29 ="ns day", monday!C29,IF(monday!C29 &lt;= 8+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>
      <c r="A30" s="6" t="inlineStr">
        <is>
          <t>welch, t</t>
        </is>
      </c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>
      <c r="A31" s="6" t="inlineStr">
        <is>
          <t>williams, l</t>
        </is>
      </c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SUM(monday!F33 - monday!E33)</f>
        <v/>
      </c>
      <c r="I33" s="10">
        <f>IF(monday!B33 ="ns day", monday!C33,IF(monday!C33 &lt;= 8 + reference!C3, 0, MAX(monday!C33 - 8, 0)))</f>
        <v/>
      </c>
      <c r="J33" s="10">
        <f>SUM(monday!F33 - monday!E33)</f>
        <v/>
      </c>
      <c r="K33" s="10">
        <f>IF(monday!B33="ns day",monday!C33, IF(monday!C33 &lt;= 8 + reference!C4, 0, MIN(MAX(monday!C33 - 8, 0),IF(monday!J33 &lt;= reference!C4,0, monday!J33))))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SUM(monday!F34 - monday!E34)</f>
        <v/>
      </c>
      <c r="I34" s="10">
        <f>IF(monday!B34 ="ns day", monday!C34,IF(monday!C34 &lt;= 8 + reference!C3, 0, MAX(monday!C34 - 8, 0)))</f>
        <v/>
      </c>
      <c r="J34" s="10">
        <f>SUM(monday!F34 - monday!E34)</f>
        <v/>
      </c>
      <c r="K34" s="10">
        <f>IF(monday!B34="ns day",monday!C34, IF(monday!C34 &lt;= 8 + reference!C4, 0, MIN(MAX(monday!C34 - 8, 0),IF(monday!J34 &lt;= reference!C4,0, monday!J34))))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SUM(monday!F35 - monday!E35)</f>
        <v/>
      </c>
      <c r="I35" s="10">
        <f>IF(monday!B35 ="ns day", monday!C35,IF(monday!C35 &lt;= 8 + reference!C3, 0, MAX(monday!C35 - 8, 0)))</f>
        <v/>
      </c>
      <c r="J35" s="10">
        <f>SUM(monday!F35 - monday!E35)</f>
        <v/>
      </c>
      <c r="K35" s="10">
        <f>IF(monday!B35="ns day",monday!C35, IF(monday!C35 &lt;= 8 + reference!C4, 0, MIN(MAX(monday!C35 - 8, 0),IF(monday!J35 &lt;= reference!C4,0, monday!J35))))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SUM(monday!F36 - monday!E36)</f>
        <v/>
      </c>
      <c r="I36" s="10">
        <f>IF(monday!B36 ="ns day", monday!C36,IF(monday!C36 &lt;= 8 + reference!C3, 0, MAX(monday!C36 - 8, 0)))</f>
        <v/>
      </c>
      <c r="J36" s="10">
        <f>SUM(monday!F36 - monday!E36)</f>
        <v/>
      </c>
      <c r="K36" s="10">
        <f>IF(monday!B36="ns day",monday!C36, IF(monday!C36 &lt;= 8 + reference!C4, 0, MIN(MAX(monday!C36 - 8, 0),IF(monday!J36 &lt;= reference!C4,0, monday!J36))))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SUM(monday!F37 - monday!E37)</f>
        <v/>
      </c>
      <c r="I37" s="10">
        <f>IF(monday!B37 ="ns day", monday!C37,IF(monday!C37 &lt;= 8 + reference!C3, 0, MAX(monday!C37 - 8, 0)))</f>
        <v/>
      </c>
      <c r="J37" s="10">
        <f>SUM(monday!F37 - monday!E37)</f>
        <v/>
      </c>
      <c r="K37" s="10">
        <f>IF(monday!B37="ns day",monday!C37, IF(monday!C37 &lt;= 8 + reference!C4, 0, MIN(MAX(monday!C37 - 8, 0),IF(monday!J37 &lt;= reference!C4,0, monday!J37))))</f>
        <v/>
      </c>
    </row>
    <row r="39">
      <c r="H39" s="5" t="inlineStr">
        <is>
          <t>Total NL Overtime</t>
        </is>
      </c>
      <c r="I39" s="10">
        <f>SUM(monday!I8:monday!I37)</f>
        <v/>
      </c>
    </row>
    <row r="41">
      <c r="J41" s="5" t="inlineStr">
        <is>
          <t>Total NL Mandates</t>
        </is>
      </c>
      <c r="K41" s="10">
        <f>SUM(monday!K8:monday!K37)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inlineStr">
        <is>
          <t>ns day</t>
        </is>
      </c>
      <c r="C45" s="8" t="n">
        <v>11.03</v>
      </c>
      <c r="D45" s="8" t="n">
        <v>18.11</v>
      </c>
      <c r="E45" s="8" t="inlineStr"/>
      <c r="F45" s="8" t="inlineStr"/>
      <c r="G45" s="9" t="inlineStr"/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>
      <c r="A46" s="6" t="inlineStr">
        <is>
          <t>aquino, s</t>
        </is>
      </c>
      <c r="B46" s="7" t="inlineStr"/>
      <c r="C46" s="8" t="n">
        <v>14.25</v>
      </c>
      <c r="D46" s="8" t="n">
        <v>9.58</v>
      </c>
      <c r="E46" s="8" t="n">
        <v>9.58</v>
      </c>
      <c r="F46" s="8" t="n">
        <v>20.8</v>
      </c>
      <c r="G46" s="9" t="n">
        <v>903</v>
      </c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>
      <c r="A47" s="6" t="inlineStr">
        <is>
          <t>babinskiy, m</t>
        </is>
      </c>
      <c r="B47" s="7" t="inlineStr"/>
      <c r="C47" s="8" t="n">
        <v>11.26</v>
      </c>
      <c r="D47" s="8" t="n">
        <v>19.79</v>
      </c>
      <c r="E47" s="8" t="n">
        <v>17.5</v>
      </c>
      <c r="F47" s="8" t="n">
        <v>19.79</v>
      </c>
      <c r="G47" s="9" t="n">
        <v>910</v>
      </c>
      <c r="H47" s="8">
        <f>SUM(monday!F47 - monday!E47)</f>
        <v/>
      </c>
      <c r="I47" s="10">
        <f>IF(monday!B47 ="ns day", monday!C47, MAX(monday!C47 - 8, 0))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>
      <c r="A48" s="6" t="inlineStr">
        <is>
          <t>bustos, h</t>
        </is>
      </c>
      <c r="B48" s="7" t="inlineStr"/>
      <c r="C48" s="8" t="n">
        <v>10.22</v>
      </c>
      <c r="D48" s="8" t="n">
        <v>17.78</v>
      </c>
      <c r="E48" s="8" t="inlineStr"/>
      <c r="F48" s="8" t="inlineStr"/>
      <c r="G48" s="9" t="inlineStr"/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>
      <c r="A49" s="6" t="inlineStr">
        <is>
          <t>chung, b</t>
        </is>
      </c>
      <c r="B49" s="7" t="inlineStr"/>
      <c r="C49" s="8" t="n">
        <v>12.88</v>
      </c>
      <c r="D49" s="8" t="n">
        <v>18.99</v>
      </c>
      <c r="E49" s="8" t="n">
        <v>10.01</v>
      </c>
      <c r="F49" s="8" t="n">
        <v>11.08</v>
      </c>
      <c r="G49" s="9" t="n">
        <v>918</v>
      </c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>
      <c r="A50" s="6" t="inlineStr">
        <is>
          <t>custodio, t</t>
        </is>
      </c>
      <c r="B50" s="7" t="inlineStr"/>
      <c r="C50" s="8" t="n">
        <v>14.52</v>
      </c>
      <c r="D50" s="8" t="n">
        <v>21</v>
      </c>
      <c r="E50" s="8" t="n">
        <v>15.38</v>
      </c>
      <c r="F50" s="8" t="n">
        <v>16.82</v>
      </c>
      <c r="G50" s="9" t="n">
        <v>950</v>
      </c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>
      <c r="A51" s="6" t="inlineStr">
        <is>
          <t>dejesus vasquez, l</t>
        </is>
      </c>
      <c r="B51" s="7" t="inlineStr">
        <is>
          <t>ns day</t>
        </is>
      </c>
      <c r="C51" s="8" t="n">
        <v>10.04</v>
      </c>
      <c r="D51" s="8" t="n">
        <v>16.54</v>
      </c>
      <c r="E51" s="8" t="inlineStr"/>
      <c r="F51" s="8" t="inlineStr"/>
      <c r="G51" s="9" t="inlineStr"/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>
      <c r="A52" s="6" t="inlineStr">
        <is>
          <t>fisher, c</t>
        </is>
      </c>
      <c r="B52" s="7" t="inlineStr"/>
      <c r="C52" s="8" t="n">
        <v>6.94</v>
      </c>
      <c r="D52" s="8" t="n">
        <v>19.17</v>
      </c>
      <c r="E52" s="8" t="n">
        <v>11.85</v>
      </c>
      <c r="F52" s="8" t="n">
        <v>19.29</v>
      </c>
      <c r="G52" s="9" t="n">
        <v>3066</v>
      </c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>
      <c r="A53" s="6" t="inlineStr">
        <is>
          <t>l huillier jr, w</t>
        </is>
      </c>
      <c r="B53" s="7" t="inlineStr"/>
      <c r="C53" s="8" t="n">
        <v>10.44</v>
      </c>
      <c r="D53" s="8" t="n">
        <v>0</v>
      </c>
      <c r="E53" s="8" t="inlineStr"/>
      <c r="F53" s="8" t="inlineStr"/>
      <c r="G53" s="9" t="inlineStr"/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>
      <c r="A54" s="6" t="inlineStr">
        <is>
          <t>martines, j</t>
        </is>
      </c>
      <c r="B54" s="7" t="inlineStr"/>
      <c r="C54" s="8" t="n">
        <v>10.64</v>
      </c>
      <c r="D54" s="8" t="n">
        <v>17.78</v>
      </c>
      <c r="E54" s="8" t="n">
        <v>16</v>
      </c>
      <c r="F54" s="8" t="n">
        <v>17.78</v>
      </c>
      <c r="G54" s="9" t="n">
        <v>925</v>
      </c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>
      <c r="A55" s="6" t="inlineStr">
        <is>
          <t>mcdonald, n</t>
        </is>
      </c>
      <c r="B55" s="7" t="inlineStr"/>
      <c r="C55" s="8" t="n">
        <v>9.19</v>
      </c>
      <c r="D55" s="8" t="n">
        <v>16.65</v>
      </c>
      <c r="E55" s="8" t="inlineStr"/>
      <c r="F55" s="8" t="inlineStr"/>
      <c r="G55" s="9" t="inlineStr"/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>
      <c r="A56" s="6" t="inlineStr">
        <is>
          <t>mcmains, t</t>
        </is>
      </c>
      <c r="B56" s="7" t="inlineStr"/>
      <c r="C56" s="8" t="n">
        <v>11.34</v>
      </c>
      <c r="D56" s="8" t="n">
        <v>17.82</v>
      </c>
      <c r="E56" s="8" t="n">
        <v>16.33</v>
      </c>
      <c r="F56" s="8" t="n">
        <v>17.5</v>
      </c>
      <c r="G56" s="9" t="n">
        <v>936</v>
      </c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>
      <c r="A57" s="6" t="inlineStr">
        <is>
          <t>miller, b</t>
        </is>
      </c>
      <c r="B57" s="7" t="inlineStr">
        <is>
          <t>ns day</t>
        </is>
      </c>
      <c r="C57" s="8" t="n">
        <v>11.56</v>
      </c>
      <c r="D57" s="8" t="n">
        <v>18.11</v>
      </c>
      <c r="E57" s="8" t="inlineStr"/>
      <c r="F57" s="8" t="inlineStr"/>
      <c r="G57" s="9" t="inlineStr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>
      <c r="A58" s="6" t="inlineStr">
        <is>
          <t>moody, k</t>
        </is>
      </c>
      <c r="B58" s="7" t="inlineStr"/>
      <c r="C58" s="8" t="n">
        <v>4.67</v>
      </c>
      <c r="D58" s="8" t="n">
        <v>0</v>
      </c>
      <c r="E58" s="8" t="inlineStr"/>
      <c r="F58" s="8" t="inlineStr"/>
      <c r="G58" s="9" t="inlineStr"/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>
      <c r="A59" s="6" t="inlineStr">
        <is>
          <t>nguyen, d</t>
        </is>
      </c>
      <c r="B59" s="7" t="inlineStr"/>
      <c r="C59" s="8" t="n">
        <v>10.14</v>
      </c>
      <c r="D59" s="8" t="n">
        <v>17.13</v>
      </c>
      <c r="E59" s="8" t="inlineStr"/>
      <c r="F59" s="8" t="inlineStr"/>
      <c r="G59" s="9" t="inlineStr"/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>
      <c r="A60" s="6" t="inlineStr">
        <is>
          <t>rose jr, a</t>
        </is>
      </c>
      <c r="B60" s="7" t="inlineStr"/>
      <c r="C60" s="8" t="n">
        <v>9.789999999999999</v>
      </c>
      <c r="D60" s="8" t="n">
        <v>18.4</v>
      </c>
      <c r="E60" s="8" t="inlineStr"/>
      <c r="F60" s="8" t="inlineStr"/>
      <c r="G60" s="9" t="inlineStr"/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>
      <c r="A61" s="6" t="inlineStr">
        <is>
          <t>sanchez, p</t>
        </is>
      </c>
      <c r="B61" s="8" t="n"/>
      <c r="C61" s="8" t="n"/>
      <c r="D61" s="8" t="n"/>
      <c r="E61" s="8" t="n"/>
      <c r="F61" s="8" t="n"/>
      <c r="G61" s="9" t="n"/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>
      <c r="A62" s="6" t="inlineStr">
        <is>
          <t>shrestha, p</t>
        </is>
      </c>
      <c r="B62" s="8" t="n"/>
      <c r="C62" s="8" t="n"/>
      <c r="D62" s="8" t="n"/>
      <c r="E62" s="8" t="n"/>
      <c r="F62" s="8" t="n"/>
      <c r="G62" s="9" t="n"/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>
      <c r="A63" s="6" t="inlineStr">
        <is>
          <t>steinke, s</t>
        </is>
      </c>
      <c r="B63" s="7" t="inlineStr"/>
      <c r="C63" s="8" t="n">
        <v>9.25</v>
      </c>
      <c r="D63" s="8" t="n">
        <v>15.72</v>
      </c>
      <c r="E63" s="8" t="inlineStr"/>
      <c r="F63" s="8" t="inlineStr"/>
      <c r="G63" s="9" t="inlineStr"/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>
      <c r="A64" s="6" t="inlineStr">
        <is>
          <t>stevens, a</t>
        </is>
      </c>
      <c r="B64" s="7" t="inlineStr"/>
      <c r="C64" s="8" t="n">
        <v>10.69</v>
      </c>
      <c r="D64" s="8" t="n">
        <v>18.14</v>
      </c>
      <c r="E64" s="8" t="n">
        <v>17</v>
      </c>
      <c r="F64" s="8" t="n">
        <v>18.14</v>
      </c>
      <c r="G64" s="9" t="n">
        <v>929</v>
      </c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>
      <c r="A65" s="6" t="inlineStr">
        <is>
          <t>symons, s</t>
        </is>
      </c>
      <c r="B65" s="7" t="inlineStr"/>
      <c r="C65" s="8" t="n">
        <v>11.38</v>
      </c>
      <c r="D65" s="8" t="n">
        <v>19.13</v>
      </c>
      <c r="E65" s="8" t="inlineStr"/>
      <c r="F65" s="8" t="inlineStr"/>
      <c r="G65" s="9" t="inlineStr"/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>
      <c r="A66" s="6" t="inlineStr">
        <is>
          <t>walker, c</t>
        </is>
      </c>
      <c r="B66" s="8" t="n"/>
      <c r="C66" s="8" t="n"/>
      <c r="D66" s="8" t="n"/>
      <c r="E66" s="8" t="n"/>
      <c r="F66" s="8" t="n"/>
      <c r="G66" s="9" t="n"/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>
      <c r="A67" s="6" t="inlineStr">
        <is>
          <t>weeks, t</t>
        </is>
      </c>
      <c r="B67" s="7" t="inlineStr"/>
      <c r="C67" s="8" t="n">
        <v>10.83</v>
      </c>
      <c r="D67" s="8" t="n">
        <v>19.35</v>
      </c>
      <c r="E67" s="8" t="n">
        <v>10.83</v>
      </c>
      <c r="F67" s="8" t="n">
        <v>12</v>
      </c>
      <c r="G67" s="9" t="n">
        <v>1033</v>
      </c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>
      <c r="A68" s="6" t="inlineStr">
        <is>
          <t>weyerman, t</t>
        </is>
      </c>
      <c r="B68" s="7" t="inlineStr"/>
      <c r="C68" s="8" t="n">
        <v>11.96</v>
      </c>
      <c r="D68" s="8" t="n">
        <v>19.37</v>
      </c>
      <c r="E68" s="8" t="inlineStr"/>
      <c r="F68" s="8" t="inlineStr"/>
      <c r="G68" s="9" t="inlineStr"/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>
      <c r="A69" s="6" t="inlineStr">
        <is>
          <t>wooten, c</t>
        </is>
      </c>
      <c r="B69" s="7" t="inlineStr"/>
      <c r="C69" s="8" t="n">
        <v>11.8</v>
      </c>
      <c r="D69" s="8" t="n">
        <v>18.1</v>
      </c>
      <c r="E69" s="8" t="inlineStr"/>
      <c r="F69" s="8" t="inlineStr"/>
      <c r="G69" s="9" t="inlineStr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>
      <c r="A70" s="6" t="inlineStr">
        <is>
          <t>yates, l</t>
        </is>
      </c>
      <c r="B70" s="7" t="inlineStr">
        <is>
          <t>ns day</t>
        </is>
      </c>
      <c r="C70" s="8" t="n">
        <v>14.03</v>
      </c>
      <c r="D70" s="8" t="n">
        <v>20</v>
      </c>
      <c r="E70" s="8" t="n">
        <v>11.14</v>
      </c>
      <c r="F70" s="8" t="n">
        <v>14.24</v>
      </c>
      <c r="G70" s="9" t="n">
        <v>931</v>
      </c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>
      <c r="A71" s="6" t="n"/>
      <c r="B71" s="8" t="n"/>
      <c r="C71" s="8" t="n"/>
      <c r="D71" s="8" t="n"/>
      <c r="E71" s="8" t="n"/>
      <c r="F71" s="8" t="n"/>
      <c r="G71" s="9" t="n"/>
      <c r="H71" s="8">
        <f>SUM(monday!F71 - monday!E71)</f>
        <v/>
      </c>
      <c r="I71" s="10">
        <f>IF(monday!B71 ="ns day", monday!C71,IF(monday!C71 &lt;= 8 + reference!C3, 0, MAX(monday!C71 - 8, 0)))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>
      <c r="A72" s="6" t="n"/>
      <c r="B72" s="8" t="n"/>
      <c r="C72" s="8" t="n"/>
      <c r="D72" s="8" t="n"/>
      <c r="E72" s="8" t="n"/>
      <c r="F72" s="8" t="n"/>
      <c r="G72" s="9" t="n"/>
      <c r="H72" s="8">
        <f>SUM(monday!F72 - monday!E72)</f>
        <v/>
      </c>
      <c r="I72" s="10">
        <f>IF(monday!B72 ="ns day", monday!C72,IF(monday!C72 &lt;= 8 + reference!C3, 0, MAX(monday!C72 - 8, 0)))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>
      <c r="A73" s="6" t="n"/>
      <c r="B73" s="8" t="n"/>
      <c r="C73" s="8" t="n"/>
      <c r="D73" s="8" t="n"/>
      <c r="E73" s="8" t="n"/>
      <c r="F73" s="8" t="n"/>
      <c r="G73" s="9" t="n"/>
      <c r="H73" s="8">
        <f>SUM(monday!F73 - monday!E73)</f>
        <v/>
      </c>
      <c r="I73" s="10">
        <f>IF(monday!B73 ="ns day", monday!C73,IF(monday!C73 &lt;= 8 + reference!C3, 0, MAX(monday!C73 - 8, 0)))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SUM(monday!F74 - monday!E74)</f>
        <v/>
      </c>
      <c r="I74" s="10">
        <f>IF(monday!B74 ="ns day", monday!C74,IF(monday!C74 &lt;= 8 + reference!C3, 0, MAX(monday!C74 - 8, 0)))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6">
      <c r="J76" s="5" t="inlineStr">
        <is>
          <t>Total WAL Mandates</t>
        </is>
      </c>
      <c r="K76" s="10">
        <f>SUM(monday!K45:monday!K74)</f>
        <v/>
      </c>
    </row>
    <row r="78">
      <c r="J78" s="5" t="inlineStr">
        <is>
          <t>Total Mandates</t>
        </is>
      </c>
      <c r="K78" s="10">
        <f>SUM(monday!K76 + monday!K41)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inlineStr"/>
      <c r="C83" s="8" t="n">
        <v>13.5</v>
      </c>
      <c r="D83" s="8" t="n">
        <v>20.88</v>
      </c>
      <c r="E83" s="10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10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>
      <c r="A84" s="6" t="inlineStr">
        <is>
          <t>barnett, j</t>
        </is>
      </c>
      <c r="B84" s="7" t="inlineStr"/>
      <c r="C84" s="8" t="n">
        <v>14.36</v>
      </c>
      <c r="D84" s="8" t="n">
        <v>20.94</v>
      </c>
      <c r="E84" s="10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10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>
      <c r="A85" s="6" t="inlineStr">
        <is>
          <t>bassa, e</t>
        </is>
      </c>
      <c r="B85" s="7" t="inlineStr"/>
      <c r="C85" s="8" t="n">
        <v>14.15</v>
      </c>
      <c r="D85" s="8" t="n">
        <v>20.81</v>
      </c>
      <c r="E85" s="10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10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>
      <c r="A86" s="6" t="inlineStr">
        <is>
          <t>benlmaloua, m</t>
        </is>
      </c>
      <c r="B86" s="7" t="inlineStr"/>
      <c r="C86" s="8" t="n">
        <v>13.71</v>
      </c>
      <c r="D86" s="8" t="n">
        <v>20.21</v>
      </c>
      <c r="E86" s="10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10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>
      <c r="A87" s="6" t="inlineStr">
        <is>
          <t>bonilla, g</t>
        </is>
      </c>
      <c r="B87" s="7" t="inlineStr"/>
      <c r="C87" s="8" t="n">
        <v>11.34</v>
      </c>
      <c r="D87" s="8" t="n">
        <v>19.5</v>
      </c>
      <c r="E87" s="10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>
      <c r="A88" s="6" t="inlineStr">
        <is>
          <t>gross, j</t>
        </is>
      </c>
      <c r="B88" s="7" t="inlineStr">
        <is>
          <t>annual</t>
        </is>
      </c>
      <c r="C88" s="8" t="inlineStr"/>
      <c r="D88" s="8" t="n">
        <v>0</v>
      </c>
      <c r="E88" s="10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>
      <c r="A89" s="6" t="inlineStr">
        <is>
          <t>manibusan, p</t>
        </is>
      </c>
      <c r="B89" s="7" t="inlineStr">
        <is>
          <t>annual</t>
        </is>
      </c>
      <c r="C89" s="8" t="inlineStr"/>
      <c r="D89" s="8" t="n">
        <v>0</v>
      </c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>
      <c r="A90" s="6" t="inlineStr">
        <is>
          <t>mariami, a</t>
        </is>
      </c>
      <c r="B90" s="7" t="inlineStr"/>
      <c r="C90" s="8" t="n">
        <v>13.32</v>
      </c>
      <c r="D90" s="8" t="n">
        <v>19.85</v>
      </c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>
      <c r="A91" s="6" t="inlineStr">
        <is>
          <t>mccoumb, s</t>
        </is>
      </c>
      <c r="B91" s="7" t="inlineStr"/>
      <c r="C91" s="8" t="n">
        <v>10.76</v>
      </c>
      <c r="D91" s="8" t="n">
        <v>19.17</v>
      </c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>
      <c r="A92" s="6" t="inlineStr">
        <is>
          <t>nelson, g</t>
        </is>
      </c>
      <c r="B92" s="7" t="inlineStr"/>
      <c r="C92" s="8" t="n">
        <v>13.06</v>
      </c>
      <c r="D92" s="8" t="n">
        <v>19</v>
      </c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>
      <c r="A93" s="6" t="inlineStr">
        <is>
          <t>pang, d</t>
        </is>
      </c>
      <c r="B93" s="7" t="inlineStr"/>
      <c r="C93" s="8" t="n">
        <v>13.55</v>
      </c>
      <c r="D93" s="8" t="n">
        <v>20.32</v>
      </c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>
      <c r="A94" s="6" t="inlineStr">
        <is>
          <t>rodriquez, j</t>
        </is>
      </c>
      <c r="B94" s="7" t="inlineStr"/>
      <c r="C94" s="8" t="n">
        <v>10.72</v>
      </c>
      <c r="D94" s="8" t="n">
        <v>18.29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>
      <c r="A95" s="6" t="inlineStr">
        <is>
          <t>yeung, q</t>
        </is>
      </c>
      <c r="B95" s="7" t="inlineStr"/>
      <c r="C95" s="8" t="n">
        <v>12.91</v>
      </c>
      <c r="D95" s="8" t="n">
        <v>19.99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>
      <c r="A96" s="6" t="inlineStr"/>
      <c r="B96" s="8" t="n"/>
      <c r="C96" s="8" t="n"/>
      <c r="D96" s="8" t="n"/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>
      <c r="A97" s="6" t="inlineStr"/>
      <c r="B97" s="8" t="n"/>
      <c r="C97" s="8" t="n"/>
      <c r="D97" s="8" t="n"/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>
      <c r="A98" s="6" t="inlineStr"/>
      <c r="B98" s="8" t="n"/>
      <c r="C98" s="8" t="n"/>
      <c r="D98" s="8" t="n"/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>
      <c r="A99" s="6" t="inlineStr"/>
      <c r="B99" s="8" t="n"/>
      <c r="C99" s="8" t="n"/>
      <c r="D99" s="8" t="n"/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>
      <c r="A100" s="6" t="inlineStr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>
      <c r="A101" s="6" t="inlineStr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>
      <c r="A102" s="6" t="inlineStr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>
      <c r="A103" s="6" t="inlineStr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>
      <c r="A104" s="6" t="inlineStr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>
      <c r="A105" s="6" t="inlineStr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>
      <c r="A106" s="6" t="inlineStr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>
      <c r="A107" s="6" t="inlineStr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>
      <c r="A108" s="6" t="inlineStr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>
      <c r="A109" s="6" t="inlineStr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>
      <c r="A110" s="6" t="inlineStr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>
      <c r="A111" s="6" t="inlineStr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>
      <c r="A112" s="6" t="inlineStr"/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4">
      <c r="D114" s="5" t="inlineStr">
        <is>
          <t>Total OTDL Availability</t>
        </is>
      </c>
      <c r="E114" s="10">
        <f>SUM(monday!E83:monday!E112)</f>
        <v/>
      </c>
      <c r="F114" s="10">
        <f>SUM(monday!F83:monday!F112)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inlineStr"/>
      <c r="C119" s="8" t="n">
        <v>13.53</v>
      </c>
      <c r="D119" s="8" t="n">
        <v>20.98</v>
      </c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>
      <c r="A120" s="6" t="inlineStr">
        <is>
          <t>frank, p</t>
        </is>
      </c>
      <c r="B120" s="7" t="inlineStr"/>
      <c r="C120" s="8" t="n">
        <v>10.25</v>
      </c>
      <c r="D120" s="8" t="n">
        <v>0</v>
      </c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>
      <c r="A121" s="6" t="inlineStr">
        <is>
          <t>garczarek, p</t>
        </is>
      </c>
      <c r="B121" s="7" t="inlineStr"/>
      <c r="C121" s="8" t="n">
        <v>11.86</v>
      </c>
      <c r="D121" s="8" t="n">
        <v>0</v>
      </c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11.5 - reference!C5), 0, IF(monday!B121 = "no call", 11.5, IF(monday!C121 = 0, 0, MAX(11.5 - monday!C121,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11.5 - reference!C5), 0, IF(monday!B122 = "no call", 11.5, IF(monday!C122 = 0, 0, MAX(11.5 - monday!C122,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11.5 - reference!C5), 0, IF(monday!B123 = "no call", 11.5, IF(monday!C123 = 0, 0, MAX(11.5 - monday!C123, 0))))</f>
        <v/>
      </c>
    </row>
    <row r="124">
      <c r="A124" s="6" t="inlineStr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>
      <c r="A125" s="6" t="inlineStr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>
      <c r="A126" s="6" t="inlineStr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>
      <c r="A127" s="6" t="inlineStr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>
      <c r="A128" s="6" t="inlineStr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>
      <c r="A129" s="6" t="inlineStr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>
      <c r="A130" s="6" t="inlineStr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>
      <c r="A131" s="6" t="inlineStr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>
      <c r="A132" s="6" t="inlineStr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>
      <c r="A133" s="6" t="inlineStr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>
      <c r="A134" s="6" t="inlineStr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>
      <c r="A135" s="6" t="inlineStr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>
      <c r="A136" s="6" t="inlineStr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>
      <c r="A137" s="6" t="inlineStr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>
      <c r="A138" s="6" t="inlineStr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>
      <c r="A139" s="6" t="inlineStr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>
      <c r="A140" s="6" t="inlineStr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>
      <c r="A141" s="6" t="inlineStr"/>
      <c r="B141" s="8" t="n"/>
      <c r="C141" s="8" t="n"/>
      <c r="D141" s="8" t="n"/>
      <c r="E141" s="10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10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>
      <c r="A142" s="6" t="inlineStr"/>
      <c r="B142" s="8" t="n"/>
      <c r="C142" s="8" t="n"/>
      <c r="D142" s="8" t="n"/>
      <c r="E142" s="10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10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>
      <c r="A143" s="6" t="inlineStr"/>
      <c r="B143" s="8" t="n"/>
      <c r="C143" s="8" t="n"/>
      <c r="D143" s="8" t="n"/>
      <c r="E143" s="10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10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>
      <c r="A144" s="6" t="inlineStr"/>
      <c r="B144" s="8" t="n"/>
      <c r="C144" s="8" t="n"/>
      <c r="D144" s="8" t="n"/>
      <c r="E144" s="10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10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>
      <c r="A145" s="6" t="inlineStr"/>
      <c r="B145" s="8" t="n"/>
      <c r="C145" s="8" t="n"/>
      <c r="D145" s="8" t="n"/>
      <c r="E145" s="10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10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>
      <c r="A146" s="6" t="inlineStr"/>
      <c r="B146" s="8" t="n"/>
      <c r="C146" s="8" t="n"/>
      <c r="D146" s="8" t="n"/>
      <c r="E146" s="10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10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>
      <c r="A147" s="6" t="inlineStr"/>
      <c r="B147" s="8" t="n"/>
      <c r="C147" s="8" t="n"/>
      <c r="D147" s="8" t="n"/>
      <c r="E147" s="10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10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>
      <c r="A148" s="6" t="inlineStr"/>
      <c r="B148" s="8" t="n"/>
      <c r="C148" s="8" t="n"/>
      <c r="D148" s="8" t="n"/>
      <c r="E148" s="10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10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50">
      <c r="D150" s="5" t="inlineStr">
        <is>
          <t>Total AUX Availability</t>
        </is>
      </c>
      <c r="E150" s="10">
        <f>SUM(monday!E119:monday!E148)</f>
        <v/>
      </c>
      <c r="F150" s="10">
        <f>SUM(monday!F119:monday!F148)</f>
        <v/>
      </c>
    </row>
    <row r="152">
      <c r="D152" s="5" t="inlineStr">
        <is>
          <t>Total Availability</t>
        </is>
      </c>
      <c r="E152" s="10">
        <f>SUM(monday!E114 + monday!E150)</f>
        <v/>
      </c>
      <c r="F152" s="10">
        <f>SUM(monday!F114 + monday!F150)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Tuesday  12/24/19</t>
        </is>
      </c>
      <c r="E3" s="2" t="inlineStr">
        <is>
          <t xml:space="preserve">Pay Period:  </t>
        </is>
      </c>
      <c r="G3" s="3" t="inlineStr">
        <is>
          <t>2020-01-1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inlineStr"/>
      <c r="C8" s="8" t="n">
        <v>8.73</v>
      </c>
      <c r="D8" s="8" t="n">
        <v>17.37</v>
      </c>
      <c r="E8" s="8" t="inlineStr"/>
      <c r="F8" s="8" t="inlineStr"/>
      <c r="G8" s="9" t="inlineStr"/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>
      <c r="A9" s="6" t="inlineStr">
        <is>
          <t>driste, m</t>
        </is>
      </c>
      <c r="B9" s="7" t="inlineStr"/>
      <c r="C9" s="8" t="n">
        <v>8.24</v>
      </c>
      <c r="D9" s="8" t="n">
        <v>17.2</v>
      </c>
      <c r="E9" s="8" t="inlineStr"/>
      <c r="F9" s="8" t="inlineStr"/>
      <c r="G9" s="9" t="inlineStr"/>
      <c r="H9" s="8">
        <f>SUM(tuesday!F9 - tuesday!E9)</f>
        <v/>
      </c>
      <c r="I9" s="10">
        <f>IF(tuesday!B9 ="ns day", tuesday!C9,IF(tuesday!C9 &lt;= 8+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SUM(tuesday!F10 - tuesday!E10)</f>
        <v/>
      </c>
      <c r="I10" s="10">
        <f>IF(tuesday!B10 ="ns day", tuesday!C10,IF(tuesday!C10 &lt;= 8 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>
      <c r="A11" s="6" t="inlineStr">
        <is>
          <t>elamen, a</t>
        </is>
      </c>
      <c r="B11" s="7" t="inlineStr"/>
      <c r="C11" s="8" t="n">
        <v>13.58</v>
      </c>
      <c r="D11" s="8" t="n">
        <v>20.85</v>
      </c>
      <c r="E11" s="8" t="inlineStr"/>
      <c r="F11" s="8" t="inlineStr"/>
      <c r="G11" s="9" t="inlineStr"/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>
      <c r="A12" s="6" t="inlineStr">
        <is>
          <t>flaig, b</t>
        </is>
      </c>
      <c r="B12" s="7" t="inlineStr"/>
      <c r="C12" s="8" t="n">
        <v>10.15</v>
      </c>
      <c r="D12" s="8" t="n">
        <v>9</v>
      </c>
      <c r="E12" s="8" t="n">
        <v>16.35</v>
      </c>
      <c r="F12" s="8" t="n">
        <v>18.18</v>
      </c>
      <c r="G12" s="9" t="n">
        <v>1015</v>
      </c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>
      <c r="A13" s="6" t="inlineStr">
        <is>
          <t>foster, p</t>
        </is>
      </c>
      <c r="B13" s="7" t="inlineStr"/>
      <c r="C13" s="8" t="n">
        <v>10.2</v>
      </c>
      <c r="D13" s="8" t="n">
        <v>17.21</v>
      </c>
      <c r="E13" s="8" t="n">
        <v>15</v>
      </c>
      <c r="F13" s="8" t="n">
        <v>17.21</v>
      </c>
      <c r="G13" s="9" t="n">
        <v>1021</v>
      </c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>
      <c r="A14" s="6" t="inlineStr">
        <is>
          <t>geffrso, t</t>
        </is>
      </c>
      <c r="B14" s="7" t="inlineStr"/>
      <c r="C14" s="8" t="n">
        <v>10.29</v>
      </c>
      <c r="D14" s="8" t="n">
        <v>17.19</v>
      </c>
      <c r="E14" s="8" t="inlineStr"/>
      <c r="F14" s="8" t="inlineStr"/>
      <c r="G14" s="9" t="inlineStr"/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>
      <c r="A15" s="6" t="inlineStr">
        <is>
          <t>helmbold, a</t>
        </is>
      </c>
      <c r="B15" s="7" t="inlineStr"/>
      <c r="C15" s="8" t="n">
        <v>8.65</v>
      </c>
      <c r="D15" s="8" t="n">
        <v>16.39</v>
      </c>
      <c r="E15" s="8" t="inlineStr"/>
      <c r="F15" s="8" t="inlineStr"/>
      <c r="G15" s="9" t="inlineStr"/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>
      <c r="A16" s="6" t="inlineStr">
        <is>
          <t>henderson, j</t>
        </is>
      </c>
      <c r="B16" s="7" t="inlineStr"/>
      <c r="C16" s="8" t="n">
        <v>8.25</v>
      </c>
      <c r="D16" s="8" t="n">
        <v>0</v>
      </c>
      <c r="E16" s="8" t="inlineStr"/>
      <c r="F16" s="8" t="inlineStr"/>
      <c r="G16" s="9" t="inlineStr"/>
      <c r="H16" s="8">
        <f>SUM(tuesday!F16 - tuesday!E16)</f>
        <v/>
      </c>
      <c r="I16" s="10">
        <f>IF(tuesday!B16 ="ns day", tuesday!C16,IF(tuesday!C16 &lt;= 8+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>
      <c r="A17" s="6" t="inlineStr">
        <is>
          <t>kitchen, d</t>
        </is>
      </c>
      <c r="B17" s="7" t="inlineStr"/>
      <c r="C17" s="8" t="n">
        <v>11.98</v>
      </c>
      <c r="D17" s="8" t="n">
        <v>19.95</v>
      </c>
      <c r="E17" s="7" t="inlineStr">
        <is>
          <t>*</t>
        </is>
      </c>
      <c r="F17" s="7" t="inlineStr">
        <is>
          <t>*</t>
        </is>
      </c>
      <c r="G17" s="7" t="inlineStr">
        <is>
          <t>*</t>
        </is>
      </c>
      <c r="H17" s="8">
        <f>SUM(tuesday!H19:tuesday!H18)</f>
        <v/>
      </c>
      <c r="I17" s="10">
        <f>IF(tuesday!B17 ="ns day", tuesday!C17,IF(tuesday!C17 &lt;= 8 + reference!C3, 0, MAX(tuesday!C17 - 8, 0)))</f>
        <v/>
      </c>
      <c r="J17" s="10">
        <f>tuesday!H17</f>
        <v/>
      </c>
      <c r="K17" s="10">
        <f>IF(tuesday!B17="ns day",tuesday!C17, IF(tuesday!C17 &lt;= 8 + reference!C4, 0, MIN(MAX(tuesday!C17 - 8, 0),IF(tuesday!J17 &lt;= reference!C4,0, tuesday!J17))))</f>
        <v/>
      </c>
    </row>
    <row r="18">
      <c r="E18" s="8" t="n">
        <v>10.86</v>
      </c>
      <c r="F18" s="8" t="n">
        <v>10.97</v>
      </c>
      <c r="G18" s="9" t="n">
        <v>1011</v>
      </c>
      <c r="H18" s="8">
        <f>SUM(tuesday!F18 - tuesday!E18)</f>
        <v/>
      </c>
    </row>
    <row r="19">
      <c r="E19" s="8" t="n">
        <v>17.9</v>
      </c>
      <c r="F19" s="8" t="n">
        <v>19.95</v>
      </c>
      <c r="G19" s="9" t="n">
        <v>1011</v>
      </c>
      <c r="H19" s="8">
        <f>SUM(tuesday!F19 - tuesday!E19)</f>
        <v/>
      </c>
    </row>
    <row r="20">
      <c r="A20" s="6" t="inlineStr">
        <is>
          <t>la, s</t>
        </is>
      </c>
      <c r="B20" s="7" t="inlineStr"/>
      <c r="C20" s="8" t="n">
        <v>11.85</v>
      </c>
      <c r="D20" s="8" t="n">
        <v>19.15</v>
      </c>
      <c r="E20" s="8" t="n">
        <v>10.2</v>
      </c>
      <c r="F20" s="8" t="n">
        <v>11.95</v>
      </c>
      <c r="G20" s="9" t="n">
        <v>1021</v>
      </c>
      <c r="H20" s="8">
        <f>SUM(tuesday!F20 - tuesday!E20)</f>
        <v/>
      </c>
      <c r="I20" s="10">
        <f>IF(tuesday!B20 ="ns day", tuesday!C20,IF(tuesday!C20 &lt;= 8+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>
      <c r="A21" s="6" t="inlineStr">
        <is>
          <t>landers, a</t>
        </is>
      </c>
      <c r="B21" s="7" t="inlineStr"/>
      <c r="C21" s="8" t="n">
        <v>13.14</v>
      </c>
      <c r="D21" s="8" t="n">
        <v>19.86</v>
      </c>
      <c r="E21" s="8" t="n">
        <v>17.5</v>
      </c>
      <c r="F21" s="8" t="n">
        <v>19.86</v>
      </c>
      <c r="G21" s="9" t="n">
        <v>1005</v>
      </c>
      <c r="H21" s="8">
        <f>SUM(tuesday!F21 - tuesday!E21)</f>
        <v/>
      </c>
      <c r="I21" s="10">
        <f>IF(tuesday!B21 ="ns day", tuesday!C21,IF(tuesday!C21 &lt;= 8+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>
      <c r="A22" s="6" t="inlineStr">
        <is>
          <t>lopez, d</t>
        </is>
      </c>
      <c r="B22" s="8" t="n"/>
      <c r="C22" s="8" t="n"/>
      <c r="D22" s="8" t="n"/>
      <c r="E22" s="8" t="n"/>
      <c r="F22" s="8" t="n"/>
      <c r="G22" s="9" t="n"/>
      <c r="H22" s="8">
        <f>SUM(tuesday!F22 - tuesday!E22)</f>
        <v/>
      </c>
      <c r="I22" s="10">
        <f>IF(tuesday!B22 ="ns day", tuesday!C22,IF(tuesday!C22 &lt;= 8 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>
      <c r="A23" s="6" t="inlineStr">
        <is>
          <t>mudesir sr, h</t>
        </is>
      </c>
      <c r="B23" s="7" t="inlineStr">
        <is>
          <t>ns day</t>
        </is>
      </c>
      <c r="C23" s="8" t="n">
        <v>13.2</v>
      </c>
      <c r="D23" s="8" t="n">
        <v>19.98</v>
      </c>
      <c r="E23" s="8" t="n">
        <v>17.69</v>
      </c>
      <c r="F23" s="8" t="n">
        <v>19.98</v>
      </c>
      <c r="G23" s="9" t="n">
        <v>1011</v>
      </c>
      <c r="H23" s="8">
        <f>SUM(tuesday!F23 - tuesday!E23)</f>
        <v/>
      </c>
      <c r="I23" s="10">
        <f>IF(tuesday!B23 ="ns day", tuesday!C23,IF(tuesday!C23 &lt;= 8+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>
      <c r="A24" s="6" t="inlineStr">
        <is>
          <t>murray, k</t>
        </is>
      </c>
      <c r="B24" s="7" t="inlineStr"/>
      <c r="C24" s="8" t="n">
        <v>11.55</v>
      </c>
      <c r="D24" s="8" t="n">
        <v>19.1</v>
      </c>
      <c r="E24" s="8" t="n">
        <v>17.75</v>
      </c>
      <c r="F24" s="8" t="n">
        <v>19.1</v>
      </c>
      <c r="G24" s="9" t="n">
        <v>1011</v>
      </c>
      <c r="H24" s="8">
        <f>SUM(tuesday!F24 - tuesday!E24)</f>
        <v/>
      </c>
      <c r="I24" s="10">
        <f>IF(tuesday!B24 ="ns day", tuesday!C24,IF(tuesday!C24 &lt;= 8+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>
      <c r="A25" s="6" t="inlineStr">
        <is>
          <t>osei tutu, m</t>
        </is>
      </c>
      <c r="B25" s="7" t="inlineStr"/>
      <c r="C25" s="8" t="n">
        <v>11.85</v>
      </c>
      <c r="D25" s="8" t="n">
        <v>19.34</v>
      </c>
      <c r="E25" s="8" t="n">
        <v>7.15</v>
      </c>
      <c r="F25" s="8" t="n">
        <v>9.539999999999999</v>
      </c>
      <c r="G25" s="9" t="n">
        <v>1021</v>
      </c>
      <c r="H25" s="8">
        <f>SUM(tuesday!F25 - tuesday!E25)</f>
        <v/>
      </c>
      <c r="I25" s="10">
        <f>IF(tuesday!B25 ="ns day", tuesday!C25,IF(tuesday!C25 &lt;= 8+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>
      <c r="A26" s="6" t="inlineStr">
        <is>
          <t>robertson, c</t>
        </is>
      </c>
      <c r="B26" s="7" t="inlineStr">
        <is>
          <t>ns day</t>
        </is>
      </c>
      <c r="C26" s="8" t="n">
        <v>10.48</v>
      </c>
      <c r="D26" s="8" t="n">
        <v>0</v>
      </c>
      <c r="E26" s="8" t="n">
        <v>16</v>
      </c>
      <c r="F26" s="8" t="n">
        <v>17.25</v>
      </c>
      <c r="G26" s="9" t="n">
        <v>1013</v>
      </c>
      <c r="H26" s="8">
        <f>SUM(tuesday!F26 - tuesday!E26)</f>
        <v/>
      </c>
      <c r="I26" s="10">
        <f>IF(tuesday!B26 ="ns day", tuesday!C26,IF(tuesday!C26 &lt;= 8+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>
      <c r="A27" s="6" t="inlineStr">
        <is>
          <t>rockwood, j</t>
        </is>
      </c>
      <c r="B27" s="7" t="inlineStr"/>
      <c r="C27" s="8" t="n">
        <v>12.18</v>
      </c>
      <c r="D27" s="8" t="n">
        <v>19.69</v>
      </c>
      <c r="E27" s="8" t="n">
        <v>18</v>
      </c>
      <c r="F27" s="8" t="n">
        <v>19.69</v>
      </c>
      <c r="G27" s="9" t="n">
        <v>1005</v>
      </c>
      <c r="H27" s="8">
        <f>SUM(tuesday!F27 - tuesday!E27)</f>
        <v/>
      </c>
      <c r="I27" s="10">
        <f>IF(tuesday!B27 ="ns day", tuesday!C27,IF(tuesday!C27 &lt;= 8+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>
      <c r="A28" s="6" t="inlineStr">
        <is>
          <t>salih-mohamed, s</t>
        </is>
      </c>
      <c r="B28" s="7" t="inlineStr">
        <is>
          <t>ns day</t>
        </is>
      </c>
      <c r="C28" s="8" t="n">
        <v>12.94</v>
      </c>
      <c r="D28" s="8" t="n">
        <v>20.48</v>
      </c>
      <c r="E28" s="8" t="n">
        <v>15</v>
      </c>
      <c r="F28" s="8" t="n">
        <v>17.25</v>
      </c>
      <c r="G28" s="9" t="n">
        <v>1013</v>
      </c>
      <c r="H28" s="8">
        <f>SUM(tuesday!F28 - tuesday!E28)</f>
        <v/>
      </c>
      <c r="I28" s="10">
        <f>IF(tuesday!B28 ="ns day", tuesday!C28,IF(tuesday!C28 &lt;= 8+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>
      <c r="A29" s="6" t="inlineStr">
        <is>
          <t>stubbs, t</t>
        </is>
      </c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>
      <c r="A30" s="6" t="inlineStr">
        <is>
          <t>torpey, m</t>
        </is>
      </c>
      <c r="B30" s="7" t="inlineStr"/>
      <c r="C30" s="8" t="n">
        <v>8.789999999999999</v>
      </c>
      <c r="D30" s="8" t="n">
        <v>16.49</v>
      </c>
      <c r="E30" s="8" t="inlineStr"/>
      <c r="F30" s="8" t="inlineStr"/>
      <c r="G30" s="9" t="inlineStr"/>
      <c r="H30" s="8">
        <f>SUM(tuesday!F30 - tuesday!E30)</f>
        <v/>
      </c>
      <c r="I30" s="10">
        <f>IF(tuesday!B30 ="ns day", tuesday!C30,IF(tuesday!C30 &lt;= 8+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>
      <c r="A31" s="6" t="inlineStr">
        <is>
          <t>trujillo, s</t>
        </is>
      </c>
      <c r="B31" s="7" t="inlineStr"/>
      <c r="C31" s="8" t="n">
        <v>9.48</v>
      </c>
      <c r="D31" s="8" t="n">
        <v>16.99</v>
      </c>
      <c r="E31" s="8" t="inlineStr"/>
      <c r="F31" s="8" t="inlineStr"/>
      <c r="G31" s="9" t="inlineStr"/>
      <c r="H31" s="8">
        <f>SUM(tuesday!F31 - tuesday!E31)</f>
        <v/>
      </c>
      <c r="I31" s="10">
        <f>IF(tuesday!B31 ="ns day", tuesday!C31,IF(tuesday!C31 &lt;= 8+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>
      <c r="A32" s="6" t="inlineStr">
        <is>
          <t>welch, t</t>
        </is>
      </c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3">
      <c r="A33" s="6" t="inlineStr">
        <is>
          <t>williams, l</t>
        </is>
      </c>
      <c r="B33" s="8" t="n"/>
      <c r="C33" s="8" t="n"/>
      <c r="D33" s="8" t="n"/>
      <c r="E33" s="8" t="n"/>
      <c r="F33" s="8" t="n"/>
      <c r="G33" s="9" t="n"/>
      <c r="H33" s="8">
        <f>SUM(tuesday!F33 - tuesday!E33)</f>
        <v/>
      </c>
      <c r="I33" s="10">
        <f>IF(tuesday!B33 ="ns day", tuesday!C33,IF(tuesday!C33 &lt;= 8 + reference!C3, 0, MAX(tuesday!C33 - 8, 0)))</f>
        <v/>
      </c>
      <c r="J33" s="10">
        <f>SUM(tuesday!F33 - tuesday!E33)</f>
        <v/>
      </c>
      <c r="K33" s="10">
        <f>IF(tuesday!B33="ns day",tuesday!C33, IF(tuesday!C33 &lt;= 8 + reference!C4, 0, MIN(MAX(tuesday!C33 - 8, 0),IF(tuesday!J33 &lt;= reference!C4,0, tuesday!J33))))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SUM(tuesday!F34 - tuesday!E34)</f>
        <v/>
      </c>
      <c r="I34" s="10">
        <f>IF(tuesday!B34 ="ns day", tuesday!C34,IF(tuesday!C34 &lt;= 8 + reference!C3, 0, MAX(tuesday!C34 - 8, 0)))</f>
        <v/>
      </c>
      <c r="J34" s="10">
        <f>SUM(tuesday!F34 - tuesday!E34)</f>
        <v/>
      </c>
      <c r="K34" s="10">
        <f>IF(tuesday!B34="ns day",tuesday!C34, IF(tuesday!C34 &lt;= 8 + reference!C4, 0, MIN(MAX(tuesday!C34 - 8, 0),IF(tuesday!J34 &lt;= reference!C4,0, tuesday!J34))))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SUM(tuesday!F35 - tuesday!E35)</f>
        <v/>
      </c>
      <c r="I35" s="10">
        <f>IF(tuesday!B35 ="ns day", tuesday!C35,IF(tuesday!C35 &lt;= 8 + reference!C3, 0, MAX(tuesday!C35 - 8, 0)))</f>
        <v/>
      </c>
      <c r="J35" s="10">
        <f>SUM(tuesday!F35 - tuesday!E35)</f>
        <v/>
      </c>
      <c r="K35" s="10">
        <f>IF(tuesday!B35="ns day",tuesday!C35, IF(tuesday!C35 &lt;= 8 + reference!C4, 0, MIN(MAX(tuesday!C35 - 8, 0),IF(tuesday!J35 &lt;= reference!C4,0, tuesday!J35))))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SUM(tuesday!F36 - tuesday!E36)</f>
        <v/>
      </c>
      <c r="I36" s="10">
        <f>IF(tuesday!B36 ="ns day", tuesday!C36,IF(tuesday!C36 &lt;= 8 + reference!C3, 0, MAX(tuesday!C36 - 8, 0)))</f>
        <v/>
      </c>
      <c r="J36" s="10">
        <f>SUM(tuesday!F36 - tuesday!E36)</f>
        <v/>
      </c>
      <c r="K36" s="10">
        <f>IF(tuesday!B36="ns day",tuesday!C36, IF(tuesday!C36 &lt;= 8 + reference!C4, 0, MIN(MAX(tuesday!C36 - 8, 0),IF(tuesday!J36 &lt;= reference!C4,0, tuesday!J36))))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SUM(tuesday!F37 - tuesday!E37)</f>
        <v/>
      </c>
      <c r="I37" s="10">
        <f>IF(tuesday!B37 ="ns day", tuesday!C37,IF(tuesday!C37 &lt;= 8 + reference!C3, 0, MAX(tuesday!C37 - 8, 0)))</f>
        <v/>
      </c>
      <c r="J37" s="10">
        <f>SUM(tuesday!F37 - tuesday!E37)</f>
        <v/>
      </c>
      <c r="K37" s="10">
        <f>IF(tuesday!B37="ns day",tuesday!C37, IF(tuesday!C37 &lt;= 8 + reference!C4, 0, MIN(MAX(tuesday!C37 - 8, 0),IF(tuesday!J37 &lt;= reference!C4,0, tuesday!J37))))</f>
        <v/>
      </c>
    </row>
    <row r="39">
      <c r="H39" s="5" t="inlineStr">
        <is>
          <t>Total NL Overtime</t>
        </is>
      </c>
      <c r="I39" s="10">
        <f>SUM(tuesday!I8:tuesday!I37)</f>
        <v/>
      </c>
    </row>
    <row r="41">
      <c r="J41" s="5" t="inlineStr">
        <is>
          <t>Total NL Mandates</t>
        </is>
      </c>
      <c r="K41" s="10">
        <f>SUM(tuesday!K8:tuesday!K37)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inlineStr"/>
      <c r="C45" s="8" t="n">
        <v>11.8</v>
      </c>
      <c r="D45" s="8" t="n">
        <v>19.13</v>
      </c>
      <c r="E45" s="8" t="n">
        <v>10.95</v>
      </c>
      <c r="F45" s="8" t="n">
        <v>12.5</v>
      </c>
      <c r="G45" s="9" t="n">
        <v>1021</v>
      </c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>
      <c r="A46" s="6" t="inlineStr">
        <is>
          <t>aquino, s</t>
        </is>
      </c>
      <c r="B46" s="7" t="inlineStr"/>
      <c r="C46" s="8" t="n">
        <v>14.01</v>
      </c>
      <c r="D46" s="8" t="n">
        <v>20.5</v>
      </c>
      <c r="E46" s="8" t="n">
        <v>9.33</v>
      </c>
      <c r="F46" s="8" t="n">
        <v>20.59</v>
      </c>
      <c r="G46" s="9" t="n">
        <v>903</v>
      </c>
      <c r="H46" s="8">
        <f>SUM(tuesday!F46 - tuesday!E46)</f>
        <v/>
      </c>
      <c r="I46" s="10">
        <f>IF(tuesday!B46 ="ns day", tuesday!C46, MAX(tuesday!C46 - 8, 0))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>
      <c r="A47" s="6" t="inlineStr">
        <is>
          <t>babinskiy, m</t>
        </is>
      </c>
      <c r="B47" s="7" t="inlineStr"/>
      <c r="C47" s="8" t="n">
        <v>11.81</v>
      </c>
      <c r="D47" s="8" t="n">
        <v>20.1</v>
      </c>
      <c r="E47" s="8" t="n">
        <v>17</v>
      </c>
      <c r="F47" s="8" t="n">
        <v>20.1</v>
      </c>
      <c r="G47" s="9" t="n">
        <v>931</v>
      </c>
      <c r="H47" s="8">
        <f>SUM(tuesday!F47 - tuesday!E47)</f>
        <v/>
      </c>
      <c r="I47" s="10">
        <f>IF(tuesday!B47 ="ns day", tuesday!C47, MAX(tuesday!C47 - 8, 0))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>
      <c r="A48" s="6" t="inlineStr">
        <is>
          <t>bustos, h</t>
        </is>
      </c>
      <c r="B48" s="7" t="inlineStr"/>
      <c r="C48" s="8" t="n">
        <v>9.26</v>
      </c>
      <c r="D48" s="8" t="n">
        <v>17.46</v>
      </c>
      <c r="E48" s="8" t="inlineStr"/>
      <c r="F48" s="8" t="inlineStr"/>
      <c r="G48" s="9" t="inlineStr"/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>
      <c r="A49" s="6" t="inlineStr">
        <is>
          <t>chung, b</t>
        </is>
      </c>
      <c r="B49" s="7" t="inlineStr"/>
      <c r="C49" s="8" t="n">
        <v>11.33</v>
      </c>
      <c r="D49" s="8" t="n">
        <v>17.65</v>
      </c>
      <c r="E49" s="7" t="inlineStr">
        <is>
          <t>*</t>
        </is>
      </c>
      <c r="F49" s="7" t="inlineStr">
        <is>
          <t>*</t>
        </is>
      </c>
      <c r="G49" s="7" t="inlineStr">
        <is>
          <t>*</t>
        </is>
      </c>
      <c r="H49" s="8">
        <f>SUM(tuesday!H51:tuesday!H50)</f>
        <v/>
      </c>
      <c r="I49" s="10">
        <f>IF(tuesday!B49 ="ns day", tuesday!C49, MAX(tuesday!C49 - 8, 0))</f>
        <v/>
      </c>
      <c r="J49" s="10">
        <f>tuesday!H49</f>
        <v/>
      </c>
      <c r="K49" s="10">
        <f>IF(tuesday!B49="ns day",tuesday!C49, IF(tuesday!C49 &lt;= 8 + reference!C4, 0, MIN(MAX(tuesday!C49 - 8, 0),IF(tuesday!J49 &lt;= reference!C4,0, tuesday!J49))))</f>
        <v/>
      </c>
    </row>
    <row r="50">
      <c r="E50" s="8" t="n">
        <v>16.57</v>
      </c>
      <c r="F50" s="8" t="n">
        <v>16.57</v>
      </c>
      <c r="G50" s="9" t="n">
        <v>918</v>
      </c>
      <c r="H50" s="8">
        <f>SUM(tuesday!F50 - tuesday!E50)</f>
        <v/>
      </c>
    </row>
    <row r="51">
      <c r="E51" s="8" t="n">
        <v>17.65</v>
      </c>
      <c r="F51" s="8" t="n">
        <v>17.98</v>
      </c>
      <c r="G51" s="9" t="n">
        <v>918</v>
      </c>
      <c r="H51" s="8">
        <f>SUM(tuesday!F51 - tuesday!E51)</f>
        <v/>
      </c>
    </row>
    <row r="52">
      <c r="A52" s="6" t="inlineStr">
        <is>
          <t>custodio, t</t>
        </is>
      </c>
      <c r="B52" s="7" t="inlineStr"/>
      <c r="C52" s="8" t="n">
        <v>13.15</v>
      </c>
      <c r="D52" s="8" t="n">
        <v>20.52</v>
      </c>
      <c r="E52" s="8" t="n">
        <v>11.7</v>
      </c>
      <c r="F52" s="8" t="n">
        <v>13.05</v>
      </c>
      <c r="G52" s="9" t="n">
        <v>1011</v>
      </c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>
      <c r="A53" s="6" t="inlineStr">
        <is>
          <t>dejesus vasquez, l</t>
        </is>
      </c>
      <c r="B53" s="7" t="inlineStr"/>
      <c r="C53" s="8" t="n">
        <v>10</v>
      </c>
      <c r="D53" s="8" t="n">
        <v>16.47</v>
      </c>
      <c r="E53" s="8" t="n">
        <v>13</v>
      </c>
      <c r="F53" s="8" t="n">
        <v>14.5</v>
      </c>
      <c r="G53" s="9" t="n">
        <v>1021</v>
      </c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>
      <c r="A54" s="6" t="inlineStr">
        <is>
          <t>fisher, c</t>
        </is>
      </c>
      <c r="B54" s="7" t="inlineStr"/>
      <c r="C54" s="8" t="n">
        <v>8.76</v>
      </c>
      <c r="D54" s="8" t="n">
        <v>19.25</v>
      </c>
      <c r="E54" s="8" t="n">
        <v>9.99</v>
      </c>
      <c r="F54" s="8" t="n">
        <v>19.25</v>
      </c>
      <c r="G54" s="9" t="n">
        <v>2018</v>
      </c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>
      <c r="A55" s="6" t="inlineStr">
        <is>
          <t>l huillier jr, w</t>
        </is>
      </c>
      <c r="B55" s="8" t="n"/>
      <c r="C55" s="8" t="n"/>
      <c r="D55" s="8" t="n"/>
      <c r="E55" s="8" t="n"/>
      <c r="F55" s="8" t="n"/>
      <c r="G55" s="9" t="n"/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>
      <c r="A56" s="6" t="inlineStr">
        <is>
          <t>martines, j</t>
        </is>
      </c>
      <c r="B56" s="7" t="inlineStr"/>
      <c r="C56" s="8" t="n">
        <v>5.01</v>
      </c>
      <c r="D56" s="8" t="n">
        <v>12.13</v>
      </c>
      <c r="E56" s="8" t="inlineStr"/>
      <c r="F56" s="8" t="inlineStr"/>
      <c r="G56" s="9" t="inlineStr"/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>
      <c r="A57" s="6" t="inlineStr">
        <is>
          <t>mcdonald, n</t>
        </is>
      </c>
      <c r="B57" s="7" t="inlineStr"/>
      <c r="C57" s="8" t="n">
        <v>11.47</v>
      </c>
      <c r="D57" s="8" t="n">
        <v>18.97</v>
      </c>
      <c r="E57" s="8" t="n">
        <v>16.33</v>
      </c>
      <c r="F57" s="8" t="n">
        <v>18.97</v>
      </c>
      <c r="G57" s="9" t="n">
        <v>1013</v>
      </c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>
      <c r="A58" s="6" t="inlineStr">
        <is>
          <t>mcmains, t</t>
        </is>
      </c>
      <c r="B58" s="7" t="inlineStr"/>
      <c r="C58" s="8" t="n">
        <v>9.6</v>
      </c>
      <c r="D58" s="8" t="n">
        <v>16.98</v>
      </c>
      <c r="E58" s="8" t="n">
        <v>7.52</v>
      </c>
      <c r="F58" s="8" t="n">
        <v>8.640000000000001</v>
      </c>
      <c r="G58" s="9" t="n">
        <v>950</v>
      </c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>
      <c r="A59" s="6" t="inlineStr">
        <is>
          <t>miller, b</t>
        </is>
      </c>
      <c r="B59" s="7" t="inlineStr"/>
      <c r="C59" s="8" t="n">
        <v>9.5</v>
      </c>
      <c r="D59" s="8" t="n">
        <v>16.91</v>
      </c>
      <c r="E59" s="8" t="inlineStr"/>
      <c r="F59" s="8" t="inlineStr"/>
      <c r="G59" s="9" t="inlineStr"/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>
      <c r="A60" s="6" t="inlineStr">
        <is>
          <t>moody, k</t>
        </is>
      </c>
      <c r="B60" s="7" t="inlineStr">
        <is>
          <t>ns day</t>
        </is>
      </c>
      <c r="C60" s="8" t="n">
        <v>5.9</v>
      </c>
      <c r="D60" s="8" t="n">
        <v>7.01</v>
      </c>
      <c r="E60" s="8" t="n">
        <v>7.01</v>
      </c>
      <c r="F60" s="8" t="n">
        <v>11.15</v>
      </c>
      <c r="G60" s="9" t="n">
        <v>1033</v>
      </c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>
      <c r="A61" s="6" t="inlineStr">
        <is>
          <t>nguyen, d</t>
        </is>
      </c>
      <c r="B61" s="7" t="inlineStr"/>
      <c r="C61" s="8" t="n">
        <v>10.49</v>
      </c>
      <c r="D61" s="8" t="n">
        <v>18.07</v>
      </c>
      <c r="E61" s="8" t="inlineStr"/>
      <c r="F61" s="8" t="inlineStr"/>
      <c r="G61" s="9" t="inlineStr"/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>
      <c r="A62" s="6" t="inlineStr">
        <is>
          <t>rose jr, a</t>
        </is>
      </c>
      <c r="B62" s="7" t="inlineStr"/>
      <c r="C62" s="8" t="n">
        <v>8.44</v>
      </c>
      <c r="D62" s="8" t="n">
        <v>16.89</v>
      </c>
      <c r="E62" s="8" t="inlineStr"/>
      <c r="F62" s="8" t="inlineStr"/>
      <c r="G62" s="9" t="inlineStr"/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>
      <c r="A63" s="6" t="inlineStr">
        <is>
          <t>sanchez, p</t>
        </is>
      </c>
      <c r="B63" s="8" t="n"/>
      <c r="C63" s="8" t="n"/>
      <c r="D63" s="8" t="n"/>
      <c r="E63" s="8" t="n"/>
      <c r="F63" s="8" t="n"/>
      <c r="G63" s="9" t="n"/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>
      <c r="A64" s="6" t="inlineStr">
        <is>
          <t>shrestha, p</t>
        </is>
      </c>
      <c r="B64" s="7" t="inlineStr"/>
      <c r="C64" s="8" t="n">
        <v>11.1</v>
      </c>
      <c r="D64" s="8" t="n">
        <v>17.73</v>
      </c>
      <c r="E64" s="8" t="inlineStr"/>
      <c r="F64" s="8" t="inlineStr"/>
      <c r="G64" s="9" t="inlineStr"/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>
      <c r="A65" s="6" t="inlineStr">
        <is>
          <t>steinke, s</t>
        </is>
      </c>
      <c r="B65" s="8" t="n"/>
      <c r="C65" s="8" t="n"/>
      <c r="D65" s="8" t="n"/>
      <c r="E65" s="8" t="n"/>
      <c r="F65" s="8" t="n"/>
      <c r="G65" s="9" t="n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>
      <c r="A66" s="6" t="inlineStr">
        <is>
          <t>stevens, a</t>
        </is>
      </c>
      <c r="B66" s="7" t="inlineStr"/>
      <c r="C66" s="8" t="n">
        <v>9.859999999999999</v>
      </c>
      <c r="D66" s="8" t="n">
        <v>15.95</v>
      </c>
      <c r="E66" s="8" t="n">
        <v>14.75</v>
      </c>
      <c r="F66" s="8" t="n">
        <v>15.95</v>
      </c>
      <c r="G66" s="9" t="n">
        <v>929</v>
      </c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>
      <c r="A67" s="6" t="inlineStr">
        <is>
          <t>symons, s</t>
        </is>
      </c>
      <c r="B67" s="7" t="inlineStr"/>
      <c r="C67" s="8" t="n">
        <v>9.57</v>
      </c>
      <c r="D67" s="8" t="n">
        <v>17.03</v>
      </c>
      <c r="E67" s="8" t="inlineStr"/>
      <c r="F67" s="8" t="inlineStr"/>
      <c r="G67" s="9" t="inlineStr"/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>
      <c r="A68" s="6" t="inlineStr">
        <is>
          <t>walker, c</t>
        </is>
      </c>
      <c r="B68" s="7" t="inlineStr"/>
      <c r="C68" s="8" t="n">
        <v>12.37</v>
      </c>
      <c r="D68" s="8" t="n">
        <v>20.96</v>
      </c>
      <c r="E68" s="8" t="inlineStr"/>
      <c r="F68" s="8" t="inlineStr"/>
      <c r="G68" s="9" t="inlineStr"/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>
      <c r="A69" s="6" t="inlineStr">
        <is>
          <t>weeks, t</t>
        </is>
      </c>
      <c r="B69" s="7" t="inlineStr"/>
      <c r="C69" s="8" t="n">
        <v>11.61</v>
      </c>
      <c r="D69" s="8" t="n">
        <v>20.25</v>
      </c>
      <c r="E69" s="8" t="n">
        <v>17.94</v>
      </c>
      <c r="F69" s="8" t="n">
        <v>20.25</v>
      </c>
      <c r="G69" s="9" t="n">
        <v>1005</v>
      </c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>
      <c r="A70" s="6" t="inlineStr">
        <is>
          <t>weyerman, t</t>
        </is>
      </c>
      <c r="B70" s="7" t="inlineStr"/>
      <c r="C70" s="8" t="n">
        <v>8.300000000000001</v>
      </c>
      <c r="D70" s="8" t="n">
        <v>15.07</v>
      </c>
      <c r="E70" s="8" t="inlineStr"/>
      <c r="F70" s="8" t="inlineStr"/>
      <c r="G70" s="9" t="inlineStr"/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>
      <c r="A71" s="6" t="inlineStr">
        <is>
          <t>wooten, c</t>
        </is>
      </c>
      <c r="B71" s="7" t="inlineStr"/>
      <c r="C71" s="8" t="n">
        <v>8.83</v>
      </c>
      <c r="D71" s="8" t="n">
        <v>16.26</v>
      </c>
      <c r="E71" s="8" t="inlineStr"/>
      <c r="F71" s="8" t="inlineStr"/>
      <c r="G71" s="9" t="inlineStr"/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>
      <c r="A72" s="6" t="inlineStr">
        <is>
          <t>yates, l</t>
        </is>
      </c>
      <c r="B72" s="7" t="inlineStr"/>
      <c r="C72" s="8" t="n">
        <v>12.28</v>
      </c>
      <c r="D72" s="8" t="n">
        <v>19.28</v>
      </c>
      <c r="E72" s="8" t="n">
        <v>12</v>
      </c>
      <c r="F72" s="8" t="n">
        <v>14.59</v>
      </c>
      <c r="G72" s="9" t="n">
        <v>931</v>
      </c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>
      <c r="A73" s="6" t="n"/>
      <c r="B73" s="8" t="n"/>
      <c r="C73" s="8" t="n"/>
      <c r="D73" s="8" t="n"/>
      <c r="E73" s="8" t="n"/>
      <c r="F73" s="8" t="n"/>
      <c r="G73" s="9" t="n"/>
      <c r="H73" s="8">
        <f>SUM(tuesday!F73 - tuesday!E73)</f>
        <v/>
      </c>
      <c r="I73" s="10">
        <f>IF(tuesday!B73 ="ns day", tuesday!C73,IF(tuesday!C73 &lt;= 8 + reference!C3, 0, MAX(tuesday!C73 - 8, 0)))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SUM(tuesday!F74 - tuesday!E74)</f>
        <v/>
      </c>
      <c r="I74" s="10">
        <f>IF(tuesday!B74 ="ns day", tuesday!C74,IF(tuesday!C74 &lt;= 8 + reference!C3, 0, MAX(tuesday!C74 - 8, 0)))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6">
      <c r="J76" s="5" t="inlineStr">
        <is>
          <t>Total WAL Mandates</t>
        </is>
      </c>
      <c r="K76" s="10">
        <f>SUM(tuesday!K45:tuesday!K74)</f>
        <v/>
      </c>
    </row>
    <row r="78">
      <c r="J78" s="5" t="inlineStr">
        <is>
          <t>Total Mandates</t>
        </is>
      </c>
      <c r="K78" s="10">
        <f>SUM(tuesday!K76 + tuesday!K41)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inlineStr"/>
      <c r="C83" s="8" t="n">
        <v>12.52</v>
      </c>
      <c r="D83" s="8" t="n">
        <v>19.98</v>
      </c>
      <c r="E83" s="10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10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>
      <c r="A84" s="6" t="inlineStr">
        <is>
          <t>barnett, j</t>
        </is>
      </c>
      <c r="B84" s="7" t="inlineStr"/>
      <c r="C84" s="8" t="n">
        <v>13.43</v>
      </c>
      <c r="D84" s="8" t="n">
        <v>20.4</v>
      </c>
      <c r="E84" s="10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10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>
      <c r="A85" s="6" t="inlineStr">
        <is>
          <t>bassa, e</t>
        </is>
      </c>
      <c r="B85" s="7" t="inlineStr"/>
      <c r="C85" s="8" t="n">
        <v>13.11</v>
      </c>
      <c r="D85" s="8" t="n">
        <v>20</v>
      </c>
      <c r="E85" s="10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10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>
      <c r="A86" s="6" t="inlineStr">
        <is>
          <t>benlmaloua, m</t>
        </is>
      </c>
      <c r="B86" s="7" t="inlineStr"/>
      <c r="C86" s="8" t="n">
        <v>12.36</v>
      </c>
      <c r="D86" s="8" t="n">
        <v>19.77</v>
      </c>
      <c r="E86" s="10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10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>
      <c r="A87" s="6" t="inlineStr">
        <is>
          <t>bonilla, g</t>
        </is>
      </c>
      <c r="B87" s="8" t="n"/>
      <c r="C87" s="8" t="n"/>
      <c r="D87" s="8" t="n"/>
      <c r="E87" s="10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>
      <c r="A88" s="6" t="inlineStr">
        <is>
          <t>gross, j</t>
        </is>
      </c>
      <c r="B88" s="8" t="n"/>
      <c r="C88" s="8" t="n"/>
      <c r="D88" s="8" t="n"/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>
      <c r="A89" s="6" t="inlineStr">
        <is>
          <t>manibusan, p</t>
        </is>
      </c>
      <c r="B89" s="7" t="inlineStr">
        <is>
          <t>annual</t>
        </is>
      </c>
      <c r="C89" s="8" t="inlineStr"/>
      <c r="D89" s="8" t="n">
        <v>0</v>
      </c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>
      <c r="A90" s="6" t="inlineStr">
        <is>
          <t>mariami, a</t>
        </is>
      </c>
      <c r="B90" s="7" t="inlineStr"/>
      <c r="C90" s="8" t="n">
        <v>12.78</v>
      </c>
      <c r="D90" s="8" t="n">
        <v>20.27</v>
      </c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>
      <c r="A91" s="6" t="inlineStr">
        <is>
          <t>mccoumb, s</t>
        </is>
      </c>
      <c r="B91" s="7" t="inlineStr"/>
      <c r="C91" s="8" t="n">
        <v>11.97</v>
      </c>
      <c r="D91" s="8" t="n">
        <v>19.95</v>
      </c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>
      <c r="A92" s="6" t="inlineStr">
        <is>
          <t>nelson, g</t>
        </is>
      </c>
      <c r="B92" s="7" t="inlineStr"/>
      <c r="C92" s="8" t="n">
        <v>12.98</v>
      </c>
      <c r="D92" s="8" t="n">
        <v>19</v>
      </c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>
      <c r="A93" s="6" t="inlineStr">
        <is>
          <t>pang, d</t>
        </is>
      </c>
      <c r="B93" s="7" t="inlineStr"/>
      <c r="C93" s="8" t="n">
        <v>14.27</v>
      </c>
      <c r="D93" s="8" t="n">
        <v>20</v>
      </c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>
      <c r="A94" s="6" t="inlineStr">
        <is>
          <t>rodriquez, j</t>
        </is>
      </c>
      <c r="B94" s="7" t="inlineStr"/>
      <c r="C94" s="8" t="n">
        <v>11.08</v>
      </c>
      <c r="D94" s="8" t="n">
        <v>18.27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>
      <c r="A95" s="6" t="inlineStr">
        <is>
          <t>yeung, q</t>
        </is>
      </c>
      <c r="B95" s="7" t="inlineStr"/>
      <c r="C95" s="8" t="n">
        <v>12.94</v>
      </c>
      <c r="D95" s="8" t="n">
        <v>20.3</v>
      </c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>
      <c r="A96" s="6" t="inlineStr"/>
      <c r="B96" s="8" t="n"/>
      <c r="C96" s="8" t="n"/>
      <c r="D96" s="8" t="n"/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>
      <c r="A97" s="6" t="inlineStr"/>
      <c r="B97" s="8" t="n"/>
      <c r="C97" s="8" t="n"/>
      <c r="D97" s="8" t="n"/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>
      <c r="A98" s="6" t="inlineStr"/>
      <c r="B98" s="8" t="n"/>
      <c r="C98" s="8" t="n"/>
      <c r="D98" s="8" t="n"/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>
      <c r="A99" s="6" t="inlineStr"/>
      <c r="B99" s="8" t="n"/>
      <c r="C99" s="8" t="n"/>
      <c r="D99" s="8" t="n"/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>
      <c r="A100" s="6" t="inlineStr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>
      <c r="A101" s="6" t="inlineStr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>
      <c r="A102" s="6" t="inlineStr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>
      <c r="A103" s="6" t="inlineStr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>
      <c r="A104" s="6" t="inlineStr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>
      <c r="A105" s="6" t="inlineStr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>
      <c r="A106" s="6" t="inlineStr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>
      <c r="A107" s="6" t="inlineStr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>
      <c r="A108" s="6" t="inlineStr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>
      <c r="A109" s="6" t="inlineStr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>
      <c r="A110" s="6" t="inlineStr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>
      <c r="A111" s="6" t="inlineStr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>
      <c r="A112" s="6" t="inlineStr"/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4">
      <c r="D114" s="5" t="inlineStr">
        <is>
          <t>Total OTDL Availability</t>
        </is>
      </c>
      <c r="E114" s="10">
        <f>SUM(tuesday!E83:tuesday!E112)</f>
        <v/>
      </c>
      <c r="F114" s="10">
        <f>SUM(tuesday!F83:tuesday!F112)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inlineStr"/>
      <c r="C119" s="8" t="n">
        <v>9.710000000000001</v>
      </c>
      <c r="D119" s="8" t="n">
        <v>18.01</v>
      </c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>
      <c r="A120" s="6" t="inlineStr">
        <is>
          <t>frank, p</t>
        </is>
      </c>
      <c r="B120" s="7" t="inlineStr"/>
      <c r="C120" s="8" t="n">
        <v>9.9</v>
      </c>
      <c r="D120" s="8" t="n">
        <v>0</v>
      </c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>
      <c r="A121" s="6" t="inlineStr">
        <is>
          <t>garczarek, p</t>
        </is>
      </c>
      <c r="B121" s="7" t="inlineStr"/>
      <c r="C121" s="8" t="n">
        <v>10.05</v>
      </c>
      <c r="D121" s="8" t="n">
        <v>18.62</v>
      </c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11.5 - reference!C5), 0, IF(tuesday!B121 = "no call", 11.5, IF(tuesday!C121 = 0, 0, MAX(11.5 - tuesday!C121,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11.5 - reference!C5), 0, IF(tuesday!B122 = "no call", 11.5, IF(tuesday!C122 = 0, 0, MAX(11.5 - tuesday!C122,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11.5 - reference!C5), 0, IF(tuesday!B123 = "no call", 11.5, IF(tuesday!C123 = 0, 0, MAX(11.5 - tuesday!C123, 0))))</f>
        <v/>
      </c>
    </row>
    <row r="124">
      <c r="A124" s="6" t="inlineStr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>
      <c r="A125" s="6" t="inlineStr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>
      <c r="A126" s="6" t="inlineStr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>
      <c r="A127" s="6" t="inlineStr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>
      <c r="A128" s="6" t="inlineStr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>
      <c r="A129" s="6" t="inlineStr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>
      <c r="A130" s="6" t="inlineStr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>
      <c r="A131" s="6" t="inlineStr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>
      <c r="A132" s="6" t="inlineStr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>
      <c r="A133" s="6" t="inlineStr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>
      <c r="A134" s="6" t="inlineStr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>
      <c r="A135" s="6" t="inlineStr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>
      <c r="A136" s="6" t="inlineStr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>
      <c r="A137" s="6" t="inlineStr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>
      <c r="A138" s="6" t="inlineStr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>
      <c r="A139" s="6" t="inlineStr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>
      <c r="A140" s="6" t="inlineStr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>
      <c r="A141" s="6" t="inlineStr"/>
      <c r="B141" s="8" t="n"/>
      <c r="C141" s="8" t="n"/>
      <c r="D141" s="8" t="n"/>
      <c r="E141" s="10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10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>
      <c r="A142" s="6" t="inlineStr"/>
      <c r="B142" s="8" t="n"/>
      <c r="C142" s="8" t="n"/>
      <c r="D142" s="8" t="n"/>
      <c r="E142" s="10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10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>
      <c r="A143" s="6" t="inlineStr"/>
      <c r="B143" s="8" t="n"/>
      <c r="C143" s="8" t="n"/>
      <c r="D143" s="8" t="n"/>
      <c r="E143" s="10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10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>
      <c r="A144" s="6" t="inlineStr"/>
      <c r="B144" s="8" t="n"/>
      <c r="C144" s="8" t="n"/>
      <c r="D144" s="8" t="n"/>
      <c r="E144" s="10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10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>
      <c r="A145" s="6" t="inlineStr"/>
      <c r="B145" s="8" t="n"/>
      <c r="C145" s="8" t="n"/>
      <c r="D145" s="8" t="n"/>
      <c r="E145" s="10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10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>
      <c r="A146" s="6" t="inlineStr"/>
      <c r="B146" s="8" t="n"/>
      <c r="C146" s="8" t="n"/>
      <c r="D146" s="8" t="n"/>
      <c r="E146" s="10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10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>
      <c r="A147" s="6" t="inlineStr"/>
      <c r="B147" s="8" t="n"/>
      <c r="C147" s="8" t="n"/>
      <c r="D147" s="8" t="n"/>
      <c r="E147" s="10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10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>
      <c r="A148" s="6" t="inlineStr"/>
      <c r="B148" s="8" t="n"/>
      <c r="C148" s="8" t="n"/>
      <c r="D148" s="8" t="n"/>
      <c r="E148" s="10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10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50">
      <c r="D150" s="5" t="inlineStr">
        <is>
          <t>Total AUX Availability</t>
        </is>
      </c>
      <c r="E150" s="10">
        <f>SUM(tuesday!E119:tuesday!E148)</f>
        <v/>
      </c>
      <c r="F150" s="10">
        <f>SUM(tuesday!F119:tuesday!F148)</f>
        <v/>
      </c>
    </row>
    <row r="152">
      <c r="D152" s="5" t="inlineStr">
        <is>
          <t>Total Availability</t>
        </is>
      </c>
      <c r="E152" s="10">
        <f>SUM(tuesday!E114 + tuesday!E150)</f>
        <v/>
      </c>
      <c r="F152" s="10">
        <f>SUM(tuesday!F114 + tuesday!F150)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Wednesday  12/25/19</t>
        </is>
      </c>
      <c r="E3" s="2" t="inlineStr">
        <is>
          <t xml:space="preserve">Pay Period:  </t>
        </is>
      </c>
      <c r="G3" s="3" t="inlineStr">
        <is>
          <t>2020-01-1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8" t="n"/>
      <c r="C8" s="8" t="n"/>
      <c r="D8" s="8" t="n"/>
      <c r="E8" s="8" t="n"/>
      <c r="F8" s="8" t="n"/>
      <c r="G8" s="9" t="n"/>
      <c r="H8" s="8">
        <f>SUM(wednesday!F8 - wednesday!E8)</f>
        <v/>
      </c>
      <c r="I8" s="10">
        <f>IF(wednesday!B8 ="ns day", wednesday!C8,IF(wednesday!C8 &lt;= 8 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>
      <c r="A9" s="6" t="inlineStr">
        <is>
          <t>driste, m</t>
        </is>
      </c>
      <c r="B9" s="8" t="n"/>
      <c r="C9" s="8" t="n"/>
      <c r="D9" s="8" t="n"/>
      <c r="E9" s="8" t="n"/>
      <c r="F9" s="8" t="n"/>
      <c r="G9" s="9" t="n"/>
      <c r="H9" s="8">
        <f>SUM(wednesday!F9 - wednesday!E9)</f>
        <v/>
      </c>
      <c r="I9" s="10">
        <f>IF(wednesday!B9 ="ns day", wednesday!C9,IF(wednesday!C9 &lt;= 8 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SUM(wednesday!F10 - wednesday!E10)</f>
        <v/>
      </c>
      <c r="I10" s="10">
        <f>IF(wednesday!B10 ="ns day", wednesday!C10,IF(wednesday!C10 &lt;= 8 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>
      <c r="A11" s="6" t="inlineStr">
        <is>
          <t>elamen, a</t>
        </is>
      </c>
      <c r="B11" s="8" t="n"/>
      <c r="C11" s="8" t="n"/>
      <c r="D11" s="8" t="n"/>
      <c r="E11" s="8" t="n"/>
      <c r="F11" s="8" t="n"/>
      <c r="G11" s="9" t="n"/>
      <c r="H11" s="8">
        <f>SUM(wednesday!F11 - wednesday!E11)</f>
        <v/>
      </c>
      <c r="I11" s="10">
        <f>IF(wednesday!B11 ="ns day", wednesday!C11,IF(wednesday!C11 &lt;= 8 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>
      <c r="A12" s="6" t="inlineStr">
        <is>
          <t>flaig, b</t>
        </is>
      </c>
      <c r="B12" s="8" t="n"/>
      <c r="C12" s="8" t="n"/>
      <c r="D12" s="8" t="n"/>
      <c r="E12" s="8" t="n"/>
      <c r="F12" s="8" t="n"/>
      <c r="G12" s="9" t="n"/>
      <c r="H12" s="8">
        <f>SUM(wednesday!F12 - wednesday!E12)</f>
        <v/>
      </c>
      <c r="I12" s="10">
        <f>IF(wednesday!B12 ="ns day", wednesday!C12,IF(wednesday!C12 &lt;= 8 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>
      <c r="A13" s="6" t="inlineStr">
        <is>
          <t>foster, p</t>
        </is>
      </c>
      <c r="B13" s="8" t="n"/>
      <c r="C13" s="8" t="n"/>
      <c r="D13" s="8" t="n"/>
      <c r="E13" s="8" t="n"/>
      <c r="F13" s="8" t="n"/>
      <c r="G13" s="9" t="n"/>
      <c r="H13" s="8">
        <f>SUM(wednesday!F13 - wednesday!E13)</f>
        <v/>
      </c>
      <c r="I13" s="10">
        <f>IF(wednesday!B13 ="ns day", wednesday!C13,IF(wednesday!C13 &lt;= 8 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>
      <c r="A14" s="6" t="inlineStr">
        <is>
          <t>geffrso, t</t>
        </is>
      </c>
      <c r="B14" s="8" t="n"/>
      <c r="C14" s="8" t="n"/>
      <c r="D14" s="8" t="n"/>
      <c r="E14" s="8" t="n"/>
      <c r="F14" s="8" t="n"/>
      <c r="G14" s="9" t="n"/>
      <c r="H14" s="8">
        <f>SUM(wednesday!F14 - wednesday!E14)</f>
        <v/>
      </c>
      <c r="I14" s="10">
        <f>IF(wednesday!B14 ="ns day", wednesday!C14,IF(wednesday!C14 &lt;= 8 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>
      <c r="A15" s="6" t="inlineStr">
        <is>
          <t>helmbold, a</t>
        </is>
      </c>
      <c r="B15" s="8" t="n"/>
      <c r="C15" s="8" t="n"/>
      <c r="D15" s="8" t="n"/>
      <c r="E15" s="8" t="n"/>
      <c r="F15" s="8" t="n"/>
      <c r="G15" s="9" t="n"/>
      <c r="H15" s="8">
        <f>SUM(wednesday!F15 - wednesday!E15)</f>
        <v/>
      </c>
      <c r="I15" s="10">
        <f>IF(wednesday!B15 ="ns day", wednesday!C15,IF(wednesday!C15 &lt;= 8 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>
      <c r="A16" s="6" t="inlineStr">
        <is>
          <t>henderson, j</t>
        </is>
      </c>
      <c r="B16" s="8" t="n"/>
      <c r="C16" s="8" t="n"/>
      <c r="D16" s="8" t="n"/>
      <c r="E16" s="8" t="n"/>
      <c r="F16" s="8" t="n"/>
      <c r="G16" s="9" t="n"/>
      <c r="H16" s="8">
        <f>SUM(wednesday!F16 - wednesday!E16)</f>
        <v/>
      </c>
      <c r="I16" s="10">
        <f>IF(wednesday!B16 ="ns day", wednesday!C16,IF(wednesday!C16 &lt;= 8 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>
      <c r="A17" s="6" t="inlineStr">
        <is>
          <t>kitchen, d</t>
        </is>
      </c>
      <c r="B17" s="8" t="n"/>
      <c r="C17" s="8" t="n"/>
      <c r="D17" s="8" t="n"/>
      <c r="E17" s="8" t="n"/>
      <c r="F17" s="8" t="n"/>
      <c r="G17" s="9" t="n"/>
      <c r="H17" s="8">
        <f>SUM(wednesday!F17 - wednesday!E17)</f>
        <v/>
      </c>
      <c r="I17" s="10">
        <f>IF(wednesday!B17 ="ns day", wednesday!C17,IF(wednesday!C17 &lt;= 8 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>
      <c r="A18" s="6" t="inlineStr">
        <is>
          <t>la, s</t>
        </is>
      </c>
      <c r="B18" s="8" t="n"/>
      <c r="C18" s="8" t="n"/>
      <c r="D18" s="8" t="n"/>
      <c r="E18" s="8" t="n"/>
      <c r="F18" s="8" t="n"/>
      <c r="G18" s="9" t="n"/>
      <c r="H18" s="8">
        <f>SUM(wednesday!F18 - wednesday!E18)</f>
        <v/>
      </c>
      <c r="I18" s="10">
        <f>IF(wednesday!B18 ="ns day", wednesday!C18,IF(wednesday!C18 &lt;= 8 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>
      <c r="A19" s="6" t="inlineStr">
        <is>
          <t>landers, a</t>
        </is>
      </c>
      <c r="B19" s="8" t="n"/>
      <c r="C19" s="8" t="n"/>
      <c r="D19" s="8" t="n"/>
      <c r="E19" s="8" t="n"/>
      <c r="F19" s="8" t="n"/>
      <c r="G19" s="9" t="n"/>
      <c r="H19" s="8">
        <f>SUM(wednesday!F19 - wednesday!E19)</f>
        <v/>
      </c>
      <c r="I19" s="10">
        <f>IF(wednesday!B19 ="ns day", wednesday!C19,IF(wednesday!C19 &lt;= 8 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>
      <c r="A20" s="6" t="inlineStr">
        <is>
          <t>lopez, d</t>
        </is>
      </c>
      <c r="B20" s="8" t="n"/>
      <c r="C20" s="8" t="n"/>
      <c r="D20" s="8" t="n"/>
      <c r="E20" s="8" t="n"/>
      <c r="F20" s="8" t="n"/>
      <c r="G20" s="9" t="n"/>
      <c r="H20" s="8">
        <f>SUM(wednesday!F20 - wednesday!E20)</f>
        <v/>
      </c>
      <c r="I20" s="10">
        <f>IF(wednesday!B20 ="ns day", wednesday!C20,IF(wednesday!C20 &lt;= 8 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>
      <c r="A21" s="6" t="inlineStr">
        <is>
          <t>mudesir sr, h</t>
        </is>
      </c>
      <c r="B21" s="8" t="n"/>
      <c r="C21" s="8" t="n"/>
      <c r="D21" s="8" t="n"/>
      <c r="E21" s="8" t="n"/>
      <c r="F21" s="8" t="n"/>
      <c r="G21" s="9" t="n"/>
      <c r="H21" s="8">
        <f>SUM(wednesday!F21 - wednesday!E21)</f>
        <v/>
      </c>
      <c r="I21" s="10">
        <f>IF(wednesday!B21 ="ns day", wednesday!C21,IF(wednesday!C21 &lt;= 8 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>
      <c r="A22" s="6" t="inlineStr">
        <is>
          <t>murray, k</t>
        </is>
      </c>
      <c r="B22" s="8" t="n"/>
      <c r="C22" s="8" t="n"/>
      <c r="D22" s="8" t="n"/>
      <c r="E22" s="8" t="n"/>
      <c r="F22" s="8" t="n"/>
      <c r="G22" s="9" t="n"/>
      <c r="H22" s="8">
        <f>SUM(wednesday!F22 - wednesday!E22)</f>
        <v/>
      </c>
      <c r="I22" s="10">
        <f>IF(wednesday!B22 ="ns day", wednesday!C22,IF(wednesday!C22 &lt;= 8 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>
      <c r="A23" s="6" t="inlineStr">
        <is>
          <t>osei tutu, m</t>
        </is>
      </c>
      <c r="B23" s="8" t="n"/>
      <c r="C23" s="8" t="n"/>
      <c r="D23" s="8" t="n"/>
      <c r="E23" s="8" t="n"/>
      <c r="F23" s="8" t="n"/>
      <c r="G23" s="9" t="n"/>
      <c r="H23" s="8">
        <f>SUM(wednesday!F23 - wednesday!E23)</f>
        <v/>
      </c>
      <c r="I23" s="10">
        <f>IF(wednesday!B23 ="ns day", wednesday!C23,IF(wednesday!C23 &lt;= 8 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>
      <c r="A24" s="6" t="inlineStr">
        <is>
          <t>robertson, c</t>
        </is>
      </c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>
      <c r="A25" s="6" t="inlineStr">
        <is>
          <t>rockwood, j</t>
        </is>
      </c>
      <c r="B25" s="8" t="n"/>
      <c r="C25" s="8" t="n"/>
      <c r="D25" s="8" t="n"/>
      <c r="E25" s="8" t="n"/>
      <c r="F25" s="8" t="n"/>
      <c r="G25" s="9" t="n"/>
      <c r="H25" s="8">
        <f>SUM(wednesday!F25 - wednesday!E25)</f>
        <v/>
      </c>
      <c r="I25" s="10">
        <f>IF(wednesday!B25 ="ns day", wednesday!C25,IF(wednesday!C25 &lt;= 8 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>
      <c r="A26" s="6" t="inlineStr">
        <is>
          <t>salih-mohamed, s</t>
        </is>
      </c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>
      <c r="A27" s="6" t="inlineStr">
        <is>
          <t>stubbs, t</t>
        </is>
      </c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>
      <c r="A28" s="6" t="inlineStr">
        <is>
          <t>torpey, m</t>
        </is>
      </c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>
      <c r="A29" s="6" t="inlineStr">
        <is>
          <t>trujillo, s</t>
        </is>
      </c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>
      <c r="A30" s="6" t="inlineStr">
        <is>
          <t>welch, t</t>
        </is>
      </c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>
      <c r="A31" s="6" t="inlineStr">
        <is>
          <t>williams, l</t>
        </is>
      </c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SUM(wednesday!F33 - wednesday!E33)</f>
        <v/>
      </c>
      <c r="I33" s="10">
        <f>IF(wednesday!B33 ="ns day", wednesday!C33,IF(wednesday!C33 &lt;= 8 + reference!C3, 0, MAX(wednesday!C33 - 8, 0)))</f>
        <v/>
      </c>
      <c r="J33" s="10">
        <f>SUM(wednesday!F33 - wednesday!E33)</f>
        <v/>
      </c>
      <c r="K33" s="10">
        <f>IF(wednesday!B33="ns day",wednesday!C33, IF(wednesday!C33 &lt;= 8 + reference!C4, 0, MIN(MAX(wednesday!C33 - 8, 0),IF(wednesday!J33 &lt;= reference!C4,0, wednesday!J33))))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SUM(wednesday!F34 - wednesday!E34)</f>
        <v/>
      </c>
      <c r="I34" s="10">
        <f>IF(wednesday!B34 ="ns day", wednesday!C34,IF(wednesday!C34 &lt;= 8 + reference!C3, 0, MAX(wednesday!C34 - 8, 0)))</f>
        <v/>
      </c>
      <c r="J34" s="10">
        <f>SUM(wednesday!F34 - wednesday!E34)</f>
        <v/>
      </c>
      <c r="K34" s="10">
        <f>IF(wednesday!B34="ns day",wednesday!C34, IF(wednesday!C34 &lt;= 8 + reference!C4, 0, MIN(MAX(wednesday!C34 - 8, 0),IF(wednesday!J34 &lt;= reference!C4,0, wednesday!J34))))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SUM(wednesday!F35 - wednesday!E35)</f>
        <v/>
      </c>
      <c r="I35" s="10">
        <f>IF(wednesday!B35 ="ns day", wednesday!C35,IF(wednesday!C35 &lt;= 8 + reference!C3, 0, MAX(wednesday!C35 - 8, 0)))</f>
        <v/>
      </c>
      <c r="J35" s="10">
        <f>SUM(wednesday!F35 - wednesday!E35)</f>
        <v/>
      </c>
      <c r="K35" s="10">
        <f>IF(wednesday!B35="ns day",wednesday!C35, IF(wednesday!C35 &lt;= 8 + reference!C4, 0, MIN(MAX(wednesday!C35 - 8, 0),IF(wednesday!J35 &lt;= reference!C4,0, wednesday!J35))))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SUM(wednesday!F36 - wednesday!E36)</f>
        <v/>
      </c>
      <c r="I36" s="10">
        <f>IF(wednesday!B36 ="ns day", wednesday!C36,IF(wednesday!C36 &lt;= 8 + reference!C3, 0, MAX(wednesday!C36 - 8, 0)))</f>
        <v/>
      </c>
      <c r="J36" s="10">
        <f>SUM(wednesday!F36 - wednesday!E36)</f>
        <v/>
      </c>
      <c r="K36" s="10">
        <f>IF(wednesday!B36="ns day",wednesday!C36, IF(wednesday!C36 &lt;= 8 + reference!C4, 0, MIN(MAX(wednesday!C36 - 8, 0),IF(wednesday!J36 &lt;= reference!C4,0, wednesday!J36))))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SUM(wednesday!F37 - wednesday!E37)</f>
        <v/>
      </c>
      <c r="I37" s="10">
        <f>IF(wednesday!B37 ="ns day", wednesday!C37,IF(wednesday!C37 &lt;= 8 + reference!C3, 0, MAX(wednesday!C37 - 8, 0)))</f>
        <v/>
      </c>
      <c r="J37" s="10">
        <f>SUM(wednesday!F37 - wednesday!E37)</f>
        <v/>
      </c>
      <c r="K37" s="10">
        <f>IF(wednesday!B37="ns day",wednesday!C37, IF(wednesday!C37 &lt;= 8 + reference!C4, 0, MIN(MAX(wednesday!C37 - 8, 0),IF(wednesday!J37 &lt;= reference!C4,0, wednesday!J37))))</f>
        <v/>
      </c>
    </row>
    <row r="39">
      <c r="H39" s="5" t="inlineStr">
        <is>
          <t>Total NL Overtime</t>
        </is>
      </c>
      <c r="I39" s="10">
        <f>SUM(wednesday!I8:wednesday!I37)</f>
        <v/>
      </c>
    </row>
    <row r="41">
      <c r="J41" s="5" t="inlineStr">
        <is>
          <t>Total NL Mandates</t>
        </is>
      </c>
      <c r="K41" s="10">
        <f>SUM(wednesday!K8:wednesday!K37)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8" t="n"/>
      <c r="C45" s="8" t="n"/>
      <c r="D45" s="8" t="n"/>
      <c r="E45" s="8" t="n"/>
      <c r="F45" s="8" t="n"/>
      <c r="G45" s="9" t="n"/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>
      <c r="A46" s="6" t="inlineStr">
        <is>
          <t>aquino, s</t>
        </is>
      </c>
      <c r="B46" s="8" t="n"/>
      <c r="C46" s="8" t="n"/>
      <c r="D46" s="8" t="n"/>
      <c r="E46" s="8" t="n"/>
      <c r="F46" s="8" t="n"/>
      <c r="G46" s="9" t="n"/>
      <c r="H46" s="8">
        <f>SUM(wednesday!F46 - wednesday!E46)</f>
        <v/>
      </c>
      <c r="I46" s="10">
        <f>IF(wednesday!B46 ="ns day", wednesday!C46, MAX(wednesday!C46 - 8, 0))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>
      <c r="A47" s="6" t="inlineStr">
        <is>
          <t>babinskiy, m</t>
        </is>
      </c>
      <c r="B47" s="8" t="n"/>
      <c r="C47" s="8" t="n"/>
      <c r="D47" s="8" t="n"/>
      <c r="E47" s="8" t="n"/>
      <c r="F47" s="8" t="n"/>
      <c r="G47" s="9" t="n"/>
      <c r="H47" s="8">
        <f>SUM(wednesday!F47 - wednesday!E47)</f>
        <v/>
      </c>
      <c r="I47" s="10">
        <f>IF(wednesday!B47 ="ns day", wednesday!C47, MAX(wednesday!C47 - 8, 0))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>
      <c r="A48" s="6" t="inlineStr">
        <is>
          <t>bustos, h</t>
        </is>
      </c>
      <c r="B48" s="8" t="n"/>
      <c r="C48" s="8" t="n"/>
      <c r="D48" s="8" t="n"/>
      <c r="E48" s="8" t="n"/>
      <c r="F48" s="8" t="n"/>
      <c r="G48" s="9" t="n"/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>
      <c r="A49" s="6" t="inlineStr">
        <is>
          <t>chung, b</t>
        </is>
      </c>
      <c r="B49" s="8" t="n"/>
      <c r="C49" s="8" t="n"/>
      <c r="D49" s="8" t="n"/>
      <c r="E49" s="8" t="n"/>
      <c r="F49" s="8" t="n"/>
      <c r="G49" s="9" t="n"/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>
      <c r="A50" s="6" t="inlineStr">
        <is>
          <t>custodio, t</t>
        </is>
      </c>
      <c r="B50" s="8" t="n"/>
      <c r="C50" s="8" t="n"/>
      <c r="D50" s="8" t="n"/>
      <c r="E50" s="8" t="n"/>
      <c r="F50" s="8" t="n"/>
      <c r="G50" s="9" t="n"/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>
      <c r="A51" s="6" t="inlineStr">
        <is>
          <t>dejesus vasquez, l</t>
        </is>
      </c>
      <c r="B51" s="8" t="n"/>
      <c r="C51" s="8" t="n"/>
      <c r="D51" s="8" t="n"/>
      <c r="E51" s="8" t="n"/>
      <c r="F51" s="8" t="n"/>
      <c r="G51" s="9" t="n"/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>
      <c r="A52" s="6" t="inlineStr">
        <is>
          <t>fisher, c</t>
        </is>
      </c>
      <c r="B52" s="8" t="n"/>
      <c r="C52" s="8" t="n"/>
      <c r="D52" s="8" t="n"/>
      <c r="E52" s="8" t="n"/>
      <c r="F52" s="8" t="n"/>
      <c r="G52" s="9" t="n"/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>
      <c r="A53" s="6" t="inlineStr">
        <is>
          <t>l huillier jr, w</t>
        </is>
      </c>
      <c r="B53" s="8" t="n"/>
      <c r="C53" s="8" t="n"/>
      <c r="D53" s="8" t="n"/>
      <c r="E53" s="8" t="n"/>
      <c r="F53" s="8" t="n"/>
      <c r="G53" s="9" t="n"/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>
      <c r="A54" s="6" t="inlineStr">
        <is>
          <t>martines, j</t>
        </is>
      </c>
      <c r="B54" s="8" t="n"/>
      <c r="C54" s="8" t="n"/>
      <c r="D54" s="8" t="n"/>
      <c r="E54" s="8" t="n"/>
      <c r="F54" s="8" t="n"/>
      <c r="G54" s="9" t="n"/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>
      <c r="A55" s="6" t="inlineStr">
        <is>
          <t>mcdonald, n</t>
        </is>
      </c>
      <c r="B55" s="8" t="n"/>
      <c r="C55" s="8" t="n"/>
      <c r="D55" s="8" t="n"/>
      <c r="E55" s="8" t="n"/>
      <c r="F55" s="8" t="n"/>
      <c r="G55" s="9" t="n"/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>
      <c r="A56" s="6" t="inlineStr">
        <is>
          <t>mcmains, t</t>
        </is>
      </c>
      <c r="B56" s="8" t="n"/>
      <c r="C56" s="8" t="n"/>
      <c r="D56" s="8" t="n"/>
      <c r="E56" s="8" t="n"/>
      <c r="F56" s="8" t="n"/>
      <c r="G56" s="9" t="n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>
      <c r="A57" s="6" t="inlineStr">
        <is>
          <t>miller, b</t>
        </is>
      </c>
      <c r="B57" s="8" t="n"/>
      <c r="C57" s="8" t="n"/>
      <c r="D57" s="8" t="n"/>
      <c r="E57" s="8" t="n"/>
      <c r="F57" s="8" t="n"/>
      <c r="G57" s="9" t="n"/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>
      <c r="A58" s="6" t="inlineStr">
        <is>
          <t>moody, k</t>
        </is>
      </c>
      <c r="B58" s="8" t="n"/>
      <c r="C58" s="8" t="n"/>
      <c r="D58" s="8" t="n"/>
      <c r="E58" s="8" t="n"/>
      <c r="F58" s="8" t="n"/>
      <c r="G58" s="9" t="n"/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>
      <c r="A59" s="6" t="inlineStr">
        <is>
          <t>nguyen, d</t>
        </is>
      </c>
      <c r="B59" s="8" t="n"/>
      <c r="C59" s="8" t="n"/>
      <c r="D59" s="8" t="n"/>
      <c r="E59" s="8" t="n"/>
      <c r="F59" s="8" t="n"/>
      <c r="G59" s="9" t="n"/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>
      <c r="A60" s="6" t="inlineStr">
        <is>
          <t>rose jr, a</t>
        </is>
      </c>
      <c r="B60" s="8" t="n"/>
      <c r="C60" s="8" t="n"/>
      <c r="D60" s="8" t="n"/>
      <c r="E60" s="8" t="n"/>
      <c r="F60" s="8" t="n"/>
      <c r="G60" s="9" t="n"/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>
      <c r="A61" s="6" t="inlineStr">
        <is>
          <t>sanchez, p</t>
        </is>
      </c>
      <c r="B61" s="8" t="n"/>
      <c r="C61" s="8" t="n"/>
      <c r="D61" s="8" t="n"/>
      <c r="E61" s="8" t="n"/>
      <c r="F61" s="8" t="n"/>
      <c r="G61" s="9" t="n"/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>
      <c r="A62" s="6" t="inlineStr">
        <is>
          <t>shrestha, p</t>
        </is>
      </c>
      <c r="B62" s="8" t="n"/>
      <c r="C62" s="8" t="n"/>
      <c r="D62" s="8" t="n"/>
      <c r="E62" s="8" t="n"/>
      <c r="F62" s="8" t="n"/>
      <c r="G62" s="9" t="n"/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>
      <c r="A63" s="6" t="inlineStr">
        <is>
          <t>steinke, s</t>
        </is>
      </c>
      <c r="B63" s="8" t="n"/>
      <c r="C63" s="8" t="n"/>
      <c r="D63" s="8" t="n"/>
      <c r="E63" s="8" t="n"/>
      <c r="F63" s="8" t="n"/>
      <c r="G63" s="9" t="n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>
      <c r="A64" s="6" t="inlineStr">
        <is>
          <t>stevens, a</t>
        </is>
      </c>
      <c r="B64" s="8" t="n"/>
      <c r="C64" s="8" t="n"/>
      <c r="D64" s="8" t="n"/>
      <c r="E64" s="8" t="n"/>
      <c r="F64" s="8" t="n"/>
      <c r="G64" s="9" t="n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>
      <c r="A65" s="6" t="inlineStr">
        <is>
          <t>symons, s</t>
        </is>
      </c>
      <c r="B65" s="8" t="n"/>
      <c r="C65" s="8" t="n"/>
      <c r="D65" s="8" t="n"/>
      <c r="E65" s="8" t="n"/>
      <c r="F65" s="8" t="n"/>
      <c r="G65" s="9" t="n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>
      <c r="A66" s="6" t="inlineStr">
        <is>
          <t>walker, c</t>
        </is>
      </c>
      <c r="B66" s="8" t="n"/>
      <c r="C66" s="8" t="n"/>
      <c r="D66" s="8" t="n"/>
      <c r="E66" s="8" t="n"/>
      <c r="F66" s="8" t="n"/>
      <c r="G66" s="9" t="n"/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>
      <c r="A67" s="6" t="inlineStr">
        <is>
          <t>weeks, t</t>
        </is>
      </c>
      <c r="B67" s="8" t="n"/>
      <c r="C67" s="8" t="n"/>
      <c r="D67" s="8" t="n"/>
      <c r="E67" s="8" t="n"/>
      <c r="F67" s="8" t="n"/>
      <c r="G67" s="9" t="n"/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>
      <c r="A68" s="6" t="inlineStr">
        <is>
          <t>weyerman, t</t>
        </is>
      </c>
      <c r="B68" s="8" t="n"/>
      <c r="C68" s="8" t="n"/>
      <c r="D68" s="8" t="n"/>
      <c r="E68" s="8" t="n"/>
      <c r="F68" s="8" t="n"/>
      <c r="G68" s="9" t="n"/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>
      <c r="A69" s="6" t="inlineStr">
        <is>
          <t>wooten, c</t>
        </is>
      </c>
      <c r="B69" s="8" t="n"/>
      <c r="C69" s="8" t="n"/>
      <c r="D69" s="8" t="n"/>
      <c r="E69" s="8" t="n"/>
      <c r="F69" s="8" t="n"/>
      <c r="G69" s="9" t="n"/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>
      <c r="A70" s="6" t="inlineStr">
        <is>
          <t>yates, l</t>
        </is>
      </c>
      <c r="B70" s="8" t="n"/>
      <c r="C70" s="8" t="n"/>
      <c r="D70" s="8" t="n"/>
      <c r="E70" s="8" t="n"/>
      <c r="F70" s="8" t="n"/>
      <c r="G70" s="9" t="n"/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>
      <c r="A71" s="6" t="n"/>
      <c r="B71" s="8" t="n"/>
      <c r="C71" s="8" t="n"/>
      <c r="D71" s="8" t="n"/>
      <c r="E71" s="8" t="n"/>
      <c r="F71" s="8" t="n"/>
      <c r="G71" s="9" t="n"/>
      <c r="H71" s="8">
        <f>SUM(wednesday!F71 - wednesday!E71)</f>
        <v/>
      </c>
      <c r="I71" s="10">
        <f>IF(wednesday!B71 ="ns day", wednesday!C71,IF(wednesday!C71 &lt;= 8 + reference!C3, 0, MAX(wednesday!C71 - 8, 0)))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>
      <c r="A72" s="6" t="n"/>
      <c r="B72" s="8" t="n"/>
      <c r="C72" s="8" t="n"/>
      <c r="D72" s="8" t="n"/>
      <c r="E72" s="8" t="n"/>
      <c r="F72" s="8" t="n"/>
      <c r="G72" s="9" t="n"/>
      <c r="H72" s="8">
        <f>SUM(wednesday!F72 - wednesday!E72)</f>
        <v/>
      </c>
      <c r="I72" s="10">
        <f>IF(wednesday!B72 ="ns day", wednesday!C72,IF(wednesday!C72 &lt;= 8 + reference!C3, 0, MAX(wednesday!C72 - 8, 0)))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>
      <c r="A73" s="6" t="n"/>
      <c r="B73" s="8" t="n"/>
      <c r="C73" s="8" t="n"/>
      <c r="D73" s="8" t="n"/>
      <c r="E73" s="8" t="n"/>
      <c r="F73" s="8" t="n"/>
      <c r="G73" s="9" t="n"/>
      <c r="H73" s="8">
        <f>SUM(wednesday!F73 - wednesday!E73)</f>
        <v/>
      </c>
      <c r="I73" s="10">
        <f>IF(wednesday!B73 ="ns day", wednesday!C73,IF(wednesday!C73 &lt;= 8 + reference!C3, 0, MAX(wednesday!C73 - 8, 0)))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SUM(wednesday!F74 - wednesday!E74)</f>
        <v/>
      </c>
      <c r="I74" s="10">
        <f>IF(wednesday!B74 ="ns day", wednesday!C74,IF(wednesday!C74 &lt;= 8 + reference!C3, 0, MAX(wednesday!C74 - 8, 0)))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6">
      <c r="J76" s="5" t="inlineStr">
        <is>
          <t>Total WAL Mandates</t>
        </is>
      </c>
      <c r="K76" s="10">
        <f>SUM(wednesday!K45:wednesday!K74)</f>
        <v/>
      </c>
    </row>
    <row r="78">
      <c r="J78" s="5" t="inlineStr">
        <is>
          <t>Total Mandates</t>
        </is>
      </c>
      <c r="K78" s="10">
        <f>SUM(wednesday!K76 + wednesday!K41)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8" t="n"/>
      <c r="C83" s="8" t="n"/>
      <c r="D83" s="8" t="n"/>
      <c r="E83" s="10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10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>
      <c r="A84" s="6" t="inlineStr">
        <is>
          <t>barnett, j</t>
        </is>
      </c>
      <c r="B84" s="8" t="n"/>
      <c r="C84" s="8" t="n"/>
      <c r="D84" s="8" t="n"/>
      <c r="E84" s="10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10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>
      <c r="A85" s="6" t="inlineStr">
        <is>
          <t>bassa, e</t>
        </is>
      </c>
      <c r="B85" s="8" t="n"/>
      <c r="C85" s="8" t="n"/>
      <c r="D85" s="8" t="n"/>
      <c r="E85" s="10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10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>
      <c r="A86" s="6" t="inlineStr">
        <is>
          <t>benlmaloua, m</t>
        </is>
      </c>
      <c r="B86" s="8" t="n"/>
      <c r="C86" s="8" t="n"/>
      <c r="D86" s="8" t="n"/>
      <c r="E86" s="10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10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>
      <c r="A87" s="6" t="inlineStr">
        <is>
          <t>bonilla, g</t>
        </is>
      </c>
      <c r="B87" s="8" t="n"/>
      <c r="C87" s="8" t="n"/>
      <c r="D87" s="8" t="n"/>
      <c r="E87" s="10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10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>
      <c r="A88" s="6" t="inlineStr">
        <is>
          <t>gross, j</t>
        </is>
      </c>
      <c r="B88" s="8" t="n"/>
      <c r="C88" s="8" t="n"/>
      <c r="D88" s="8" t="n"/>
      <c r="E88" s="10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10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>
      <c r="A89" s="6" t="inlineStr">
        <is>
          <t>manibusan, p</t>
        </is>
      </c>
      <c r="B89" s="8" t="n"/>
      <c r="C89" s="8" t="n"/>
      <c r="D89" s="8" t="n"/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>
      <c r="A90" s="6" t="inlineStr">
        <is>
          <t>mariami, a</t>
        </is>
      </c>
      <c r="B90" s="8" t="n"/>
      <c r="C90" s="8" t="n"/>
      <c r="D90" s="8" t="n"/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>
      <c r="A91" s="6" t="inlineStr">
        <is>
          <t>mccoumb, s</t>
        </is>
      </c>
      <c r="B91" s="8" t="n"/>
      <c r="C91" s="8" t="n"/>
      <c r="D91" s="8" t="n"/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>
      <c r="A92" s="6" t="inlineStr">
        <is>
          <t>nelson, g</t>
        </is>
      </c>
      <c r="B92" s="8" t="n"/>
      <c r="C92" s="8" t="n"/>
      <c r="D92" s="8" t="n"/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>
      <c r="A93" s="6" t="inlineStr">
        <is>
          <t>pang, d</t>
        </is>
      </c>
      <c r="B93" s="8" t="n"/>
      <c r="C93" s="8" t="n"/>
      <c r="D93" s="8" t="n"/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>
      <c r="A94" s="6" t="inlineStr">
        <is>
          <t>rodriquez, j</t>
        </is>
      </c>
      <c r="B94" s="8" t="n"/>
      <c r="C94" s="8" t="n"/>
      <c r="D94" s="8" t="n"/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>
      <c r="A95" s="6" t="inlineStr">
        <is>
          <t>yeung, q</t>
        </is>
      </c>
      <c r="B95" s="8" t="n"/>
      <c r="C95" s="8" t="n"/>
      <c r="D95" s="8" t="n"/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>
      <c r="A96" s="6" t="inlineStr"/>
      <c r="B96" s="8" t="n"/>
      <c r="C96" s="8" t="n"/>
      <c r="D96" s="8" t="n"/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>
      <c r="A97" s="6" t="inlineStr"/>
      <c r="B97" s="8" t="n"/>
      <c r="C97" s="8" t="n"/>
      <c r="D97" s="8" t="n"/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>
      <c r="A98" s="6" t="inlineStr"/>
      <c r="B98" s="8" t="n"/>
      <c r="C98" s="8" t="n"/>
      <c r="D98" s="8" t="n"/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>
      <c r="A99" s="6" t="inlineStr"/>
      <c r="B99" s="8" t="n"/>
      <c r="C99" s="8" t="n"/>
      <c r="D99" s="8" t="n"/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>
      <c r="A100" s="6" t="inlineStr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>
      <c r="A101" s="6" t="inlineStr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>
      <c r="A102" s="6" t="inlineStr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>
      <c r="A103" s="6" t="inlineStr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>
      <c r="A104" s="6" t="inlineStr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>
      <c r="A105" s="6" t="inlineStr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>
      <c r="A106" s="6" t="inlineStr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>
      <c r="A107" s="6" t="inlineStr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>
      <c r="A108" s="6" t="inlineStr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>
      <c r="A109" s="6" t="inlineStr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>
      <c r="A110" s="6" t="inlineStr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>
      <c r="A111" s="6" t="inlineStr"/>
      <c r="B111" s="8" t="n"/>
      <c r="C111" s="8" t="n"/>
      <c r="D111" s="8" t="n"/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>
      <c r="A112" s="6" t="inlineStr"/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4">
      <c r="D114" s="5" t="inlineStr">
        <is>
          <t>Total OTDL Availability</t>
        </is>
      </c>
      <c r="E114" s="10">
        <f>SUM(wednesday!E83:wednesday!E112)</f>
        <v/>
      </c>
      <c r="F114" s="10">
        <f>SUM(wednesday!F83:wednesday!F112)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8" t="n"/>
      <c r="C119" s="8" t="n"/>
      <c r="D119" s="8" t="n"/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>
      <c r="A120" s="6" t="inlineStr">
        <is>
          <t>frank, p</t>
        </is>
      </c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>
      <c r="A121" s="6" t="inlineStr">
        <is>
          <t>garczarek, p</t>
        </is>
      </c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11.5 - reference!C5), 0, IF(wednesday!B121 = "no call", 11.5, IF(wednesday!C121 = 0, 0, MAX(11.5 - wednesday!C121,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11.5 - reference!C5), 0, IF(wednesday!B122 = "no call", 11.5, IF(wednesday!C122 = 0, 0, MAX(11.5 - wednesday!C122,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11.5 - reference!C5), 0, IF(wednesday!B123 = "no call", 11.5, IF(wednesday!C123 = 0, 0, MAX(11.5 - wednesday!C123, 0))))</f>
        <v/>
      </c>
    </row>
    <row r="124">
      <c r="A124" s="6" t="inlineStr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>
      <c r="A125" s="6" t="inlineStr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>
      <c r="A126" s="6" t="inlineStr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>
      <c r="A127" s="6" t="inlineStr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>
      <c r="A128" s="6" t="inlineStr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>
      <c r="A129" s="6" t="inlineStr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>
      <c r="A130" s="6" t="inlineStr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>
      <c r="A131" s="6" t="inlineStr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>
      <c r="A132" s="6" t="inlineStr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>
      <c r="A133" s="6" t="inlineStr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>
      <c r="A134" s="6" t="inlineStr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>
      <c r="A135" s="6" t="inlineStr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>
      <c r="A136" s="6" t="inlineStr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>
      <c r="A137" s="6" t="inlineStr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>
      <c r="A138" s="6" t="inlineStr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>
      <c r="A139" s="6" t="inlineStr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>
      <c r="A140" s="6" t="inlineStr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>
      <c r="A141" s="6" t="inlineStr"/>
      <c r="B141" s="8" t="n"/>
      <c r="C141" s="8" t="n"/>
      <c r="D141" s="8" t="n"/>
      <c r="E141" s="10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10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>
      <c r="A142" s="6" t="inlineStr"/>
      <c r="B142" s="8" t="n"/>
      <c r="C142" s="8" t="n"/>
      <c r="D142" s="8" t="n"/>
      <c r="E142" s="10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10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>
      <c r="A143" s="6" t="inlineStr"/>
      <c r="B143" s="8" t="n"/>
      <c r="C143" s="8" t="n"/>
      <c r="D143" s="8" t="n"/>
      <c r="E143" s="10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10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>
      <c r="A144" s="6" t="inlineStr"/>
      <c r="B144" s="8" t="n"/>
      <c r="C144" s="8" t="n"/>
      <c r="D144" s="8" t="n"/>
      <c r="E144" s="10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10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>
      <c r="A145" s="6" t="inlineStr"/>
      <c r="B145" s="8" t="n"/>
      <c r="C145" s="8" t="n"/>
      <c r="D145" s="8" t="n"/>
      <c r="E145" s="10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10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>
      <c r="A146" s="6" t="inlineStr"/>
      <c r="B146" s="8" t="n"/>
      <c r="C146" s="8" t="n"/>
      <c r="D146" s="8" t="n"/>
      <c r="E146" s="10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10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>
      <c r="A147" s="6" t="inlineStr"/>
      <c r="B147" s="8" t="n"/>
      <c r="C147" s="8" t="n"/>
      <c r="D147" s="8" t="n"/>
      <c r="E147" s="10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10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>
      <c r="A148" s="6" t="inlineStr"/>
      <c r="B148" s="8" t="n"/>
      <c r="C148" s="8" t="n"/>
      <c r="D148" s="8" t="n"/>
      <c r="E148" s="10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10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50">
      <c r="D150" s="5" t="inlineStr">
        <is>
          <t>Total AUX Availability</t>
        </is>
      </c>
      <c r="E150" s="10">
        <f>SUM(wednesday!E119:wednesday!E148)</f>
        <v/>
      </c>
      <c r="F150" s="10">
        <f>SUM(wednesday!F119:wednesday!F148)</f>
        <v/>
      </c>
    </row>
    <row r="152">
      <c r="D152" s="5" t="inlineStr">
        <is>
          <t>Total Availability</t>
        </is>
      </c>
      <c r="E152" s="10">
        <f>SUM(wednesday!E114 + wednesday!E150)</f>
        <v/>
      </c>
      <c r="F152" s="10">
        <f>SUM(wednesday!F114 + wednesday!F150)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Thursday  12/26/19</t>
        </is>
      </c>
      <c r="E3" s="2" t="inlineStr">
        <is>
          <t xml:space="preserve">Pay Period:  </t>
        </is>
      </c>
      <c r="G3" s="3" t="inlineStr">
        <is>
          <t>2020-01-1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8" t="n"/>
      <c r="C8" s="8" t="n"/>
      <c r="D8" s="8" t="n"/>
      <c r="E8" s="8" t="n"/>
      <c r="F8" s="8" t="n"/>
      <c r="G8" s="9" t="n"/>
      <c r="H8" s="8">
        <f>SUM(thursday!F8 - thursday!E8)</f>
        <v/>
      </c>
      <c r="I8" s="10">
        <f>IF(thursday!B8 ="ns day", thursday!C8,IF(thursday!C8 &lt;= 8 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>
      <c r="A9" s="6" t="inlineStr">
        <is>
          <t>driste, m</t>
        </is>
      </c>
      <c r="B9" s="7" t="inlineStr"/>
      <c r="C9" s="8" t="n">
        <v>9.220000000000001</v>
      </c>
      <c r="D9" s="8" t="n">
        <v>18.13</v>
      </c>
      <c r="E9" s="8" t="inlineStr"/>
      <c r="F9" s="8" t="inlineStr"/>
      <c r="G9" s="9" t="inlineStr"/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SUM(thursday!F10 - thursday!E10)</f>
        <v/>
      </c>
      <c r="I10" s="10">
        <f>IF(thursday!B10 ="ns day", thursday!C10,IF(thursday!C10 &lt;= 8 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>
      <c r="A11" s="6" t="inlineStr">
        <is>
          <t>elamen, a</t>
        </is>
      </c>
      <c r="B11" s="7" t="inlineStr"/>
      <c r="C11" s="8" t="n">
        <v>13.45</v>
      </c>
      <c r="D11" s="8" t="n">
        <v>20.49</v>
      </c>
      <c r="E11" s="8" t="n">
        <v>11</v>
      </c>
      <c r="F11" s="8" t="n">
        <v>20.49</v>
      </c>
      <c r="G11" s="9" t="n">
        <v>1021</v>
      </c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>
      <c r="A12" s="6" t="inlineStr">
        <is>
          <t>flaig, b</t>
        </is>
      </c>
      <c r="B12" s="7" t="inlineStr"/>
      <c r="C12" s="8" t="n">
        <v>10.7</v>
      </c>
      <c r="D12" s="8" t="n">
        <v>18.48</v>
      </c>
      <c r="E12" s="8" t="n">
        <v>16.5</v>
      </c>
      <c r="F12" s="8" t="n">
        <v>18.48</v>
      </c>
      <c r="G12" s="9" t="n">
        <v>930</v>
      </c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>
      <c r="A13" s="6" t="inlineStr">
        <is>
          <t>foster, p</t>
        </is>
      </c>
      <c r="B13" s="7" t="inlineStr"/>
      <c r="C13" s="8" t="n">
        <v>13.01</v>
      </c>
      <c r="D13" s="8" t="n">
        <v>19.93</v>
      </c>
      <c r="E13" s="8" t="inlineStr"/>
      <c r="F13" s="8" t="inlineStr"/>
      <c r="G13" s="9" t="inlineStr"/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>
      <c r="A14" s="6" t="inlineStr">
        <is>
          <t>geffrso, t</t>
        </is>
      </c>
      <c r="B14" s="7" t="inlineStr"/>
      <c r="C14" s="8" t="n">
        <v>12.24</v>
      </c>
      <c r="D14" s="8" t="n">
        <v>19.05</v>
      </c>
      <c r="E14" s="8" t="n">
        <v>16.5</v>
      </c>
      <c r="F14" s="8" t="n">
        <v>19.05</v>
      </c>
      <c r="G14" s="9" t="n">
        <v>918</v>
      </c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>
      <c r="A15" s="6" t="inlineStr">
        <is>
          <t>helmbold, a</t>
        </is>
      </c>
      <c r="B15" s="7" t="inlineStr"/>
      <c r="C15" s="8" t="n">
        <v>11.24</v>
      </c>
      <c r="D15" s="8" t="n">
        <v>18.96</v>
      </c>
      <c r="E15" s="8" t="n">
        <v>16.5</v>
      </c>
      <c r="F15" s="8" t="n">
        <v>18.96</v>
      </c>
      <c r="G15" s="9" t="n">
        <v>918</v>
      </c>
      <c r="H15" s="8">
        <f>SUM(thursday!F15 - thursday!E15)</f>
        <v/>
      </c>
      <c r="I15" s="10">
        <f>IF(thursday!B15 ="ns day", thursday!C15,IF(thursday!C15 &lt;= 8+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>
      <c r="A16" s="6" t="inlineStr">
        <is>
          <t>henderson, j</t>
        </is>
      </c>
      <c r="B16" s="8" t="n"/>
      <c r="C16" s="8" t="n"/>
      <c r="D16" s="8" t="n"/>
      <c r="E16" s="8" t="n"/>
      <c r="F16" s="8" t="n"/>
      <c r="G16" s="9" t="n"/>
      <c r="H16" s="8">
        <f>SUM(thursday!F16 - thursday!E16)</f>
        <v/>
      </c>
      <c r="I16" s="10">
        <f>IF(thursday!B16 ="ns day", thursday!C16,IF(thursday!C16 &lt;= 8 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>
      <c r="A17" s="6" t="inlineStr">
        <is>
          <t>kitchen, d</t>
        </is>
      </c>
      <c r="B17" s="7" t="inlineStr"/>
      <c r="C17" s="8" t="n">
        <v>10.71</v>
      </c>
      <c r="D17" s="8" t="n">
        <v>18.99</v>
      </c>
      <c r="E17" s="8" t="n">
        <v>16.76</v>
      </c>
      <c r="F17" s="8" t="n">
        <v>18.74</v>
      </c>
      <c r="G17" s="9" t="n">
        <v>1021</v>
      </c>
      <c r="H17" s="8">
        <f>SUM(thursday!F17 - thursday!E17)</f>
        <v/>
      </c>
      <c r="I17" s="10">
        <f>IF(thursday!B17 ="ns day", thursday!C17,IF(thursday!C17 &lt;= 8+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>
      <c r="A18" s="6" t="inlineStr">
        <is>
          <t>la, s</t>
        </is>
      </c>
      <c r="B18" s="7" t="inlineStr"/>
      <c r="C18" s="8" t="n">
        <v>11.66</v>
      </c>
      <c r="D18" s="8" t="n">
        <v>19.11</v>
      </c>
      <c r="E18" s="8" t="n">
        <v>7.1</v>
      </c>
      <c r="F18" s="8" t="n">
        <v>9.300000000000001</v>
      </c>
      <c r="G18" s="9" t="n">
        <v>1037</v>
      </c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>
      <c r="A19" s="6" t="inlineStr">
        <is>
          <t>landers, a</t>
        </is>
      </c>
      <c r="B19" s="7" t="inlineStr"/>
      <c r="C19" s="8" t="n">
        <v>12.83</v>
      </c>
      <c r="D19" s="8" t="n">
        <v>9.24</v>
      </c>
      <c r="E19" s="8" t="n">
        <v>10.12</v>
      </c>
      <c r="F19" s="8" t="n">
        <v>11.4</v>
      </c>
      <c r="G19" s="9" t="n">
        <v>1005</v>
      </c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>
      <c r="A20" s="6" t="inlineStr">
        <is>
          <t>lopez, d</t>
        </is>
      </c>
      <c r="B20" s="8" t="n"/>
      <c r="C20" s="8" t="n"/>
      <c r="D20" s="8" t="n"/>
      <c r="E20" s="8" t="n"/>
      <c r="F20" s="8" t="n"/>
      <c r="G20" s="9" t="n"/>
      <c r="H20" s="8">
        <f>SUM(thursday!F20 - thursday!E20)</f>
        <v/>
      </c>
      <c r="I20" s="10">
        <f>IF(thursday!B20 ="ns day", thursday!C20,IF(thursday!C20 &lt;= 8 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>
      <c r="A21" s="6" t="inlineStr">
        <is>
          <t>mudesir sr, h</t>
        </is>
      </c>
      <c r="B21" s="7" t="inlineStr"/>
      <c r="C21" s="8" t="n">
        <v>12.7</v>
      </c>
      <c r="D21" s="8" t="n">
        <v>19.12</v>
      </c>
      <c r="E21" s="8" t="n">
        <v>17.69</v>
      </c>
      <c r="F21" s="8" t="n">
        <v>19.12</v>
      </c>
      <c r="G21" s="9" t="n">
        <v>1037</v>
      </c>
      <c r="H21" s="8">
        <f>SUM(thursday!F21 - thursday!E21)</f>
        <v/>
      </c>
      <c r="I21" s="10">
        <f>IF(thursday!B21 ="ns day", thursday!C21,IF(thursday!C21 &lt;= 8+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>
      <c r="A22" s="6" t="inlineStr">
        <is>
          <t>murray, k</t>
        </is>
      </c>
      <c r="B22" s="7" t="inlineStr"/>
      <c r="C22" s="8" t="n">
        <v>10.99</v>
      </c>
      <c r="D22" s="8" t="n">
        <v>18.4</v>
      </c>
      <c r="E22" s="8" t="n">
        <v>16</v>
      </c>
      <c r="F22" s="8" t="n">
        <v>18.4</v>
      </c>
      <c r="G22" s="9" t="n">
        <v>1007</v>
      </c>
      <c r="H22" s="8">
        <f>SUM(thursday!F22 - thursday!E22)</f>
        <v/>
      </c>
      <c r="I22" s="10">
        <f>IF(thursday!B22 ="ns day", thursday!C22,IF(thursday!C22 &lt;= 8+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>
      <c r="A23" s="6" t="inlineStr">
        <is>
          <t>osei tutu, m</t>
        </is>
      </c>
      <c r="B23" s="7" t="inlineStr"/>
      <c r="C23" s="8" t="n">
        <v>12.06</v>
      </c>
      <c r="D23" s="8" t="n">
        <v>19.58</v>
      </c>
      <c r="E23" s="8" t="n">
        <v>7.53</v>
      </c>
      <c r="F23" s="8" t="n">
        <v>9.49</v>
      </c>
      <c r="G23" s="9" t="n">
        <v>1021</v>
      </c>
      <c r="H23" s="8">
        <f>SUM(thursday!F23 - thursday!E23)</f>
        <v/>
      </c>
      <c r="I23" s="10">
        <f>IF(thursday!B23 ="ns day", thursday!C23,IF(thursday!C23 &lt;= 8+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>
      <c r="A24" s="6" t="inlineStr">
        <is>
          <t>robertson, c</t>
        </is>
      </c>
      <c r="B24" s="7" t="inlineStr"/>
      <c r="C24" s="8" t="n">
        <v>8.73</v>
      </c>
      <c r="D24" s="8" t="n">
        <v>9.42</v>
      </c>
      <c r="E24" s="8" t="inlineStr"/>
      <c r="F24" s="8" t="inlineStr"/>
      <c r="G24" s="9" t="inlineStr"/>
      <c r="H24" s="8">
        <f>SUM(thursday!F24 - thursday!E24)</f>
        <v/>
      </c>
      <c r="I24" s="10">
        <f>IF(thursday!B24 ="ns day", thursday!C24,IF(thursday!C24 &lt;= 8+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>
      <c r="A25" s="6" t="inlineStr">
        <is>
          <t>rockwood, j</t>
        </is>
      </c>
      <c r="B25" s="7" t="inlineStr"/>
      <c r="C25" s="8" t="n">
        <v>11.65</v>
      </c>
      <c r="D25" s="8" t="n">
        <v>19.17</v>
      </c>
      <c r="E25" s="8" t="n">
        <v>17.5</v>
      </c>
      <c r="F25" s="8" t="n">
        <v>19.17</v>
      </c>
      <c r="G25" s="9" t="n">
        <v>1037</v>
      </c>
      <c r="H25" s="8">
        <f>SUM(thursday!F25 - thursday!E25)</f>
        <v/>
      </c>
      <c r="I25" s="10">
        <f>IF(thursday!B25 ="ns day", thursday!C25,IF(thursday!C25 &lt;= 8+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>
      <c r="A26" s="6" t="inlineStr">
        <is>
          <t>salih-mohamed, s</t>
        </is>
      </c>
      <c r="B26" s="7" t="inlineStr"/>
      <c r="C26" s="8" t="n">
        <v>11.5</v>
      </c>
      <c r="D26" s="8" t="n">
        <v>18.99</v>
      </c>
      <c r="E26" s="8" t="inlineStr"/>
      <c r="F26" s="8" t="inlineStr"/>
      <c r="G26" s="9" t="inlineStr"/>
      <c r="H26" s="8">
        <f>SUM(thursday!F26 - thursday!E26)</f>
        <v/>
      </c>
      <c r="I26" s="10">
        <f>IF(thursday!B26 ="ns day", thursday!C26,IF(thursday!C26 &lt;= 8+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>
      <c r="A27" s="6" t="inlineStr">
        <is>
          <t>stubbs, t</t>
        </is>
      </c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>
      <c r="A28" s="6" t="inlineStr">
        <is>
          <t>torpey, m</t>
        </is>
      </c>
      <c r="B28" s="7" t="inlineStr"/>
      <c r="C28" s="8" t="n">
        <v>8.529999999999999</v>
      </c>
      <c r="D28" s="8" t="n">
        <v>16.37</v>
      </c>
      <c r="E28" s="8" t="inlineStr"/>
      <c r="F28" s="8" t="inlineStr"/>
      <c r="G28" s="9" t="inlineStr"/>
      <c r="H28" s="8">
        <f>SUM(thursday!F28 - thursday!E28)</f>
        <v/>
      </c>
      <c r="I28" s="10">
        <f>IF(thursday!B28 ="ns day", thursday!C28,IF(thursday!C28 &lt;= 8+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>
      <c r="A29" s="6" t="inlineStr">
        <is>
          <t>trujillo, s</t>
        </is>
      </c>
      <c r="B29" s="7" t="inlineStr"/>
      <c r="C29" s="8" t="n">
        <v>8</v>
      </c>
      <c r="D29" s="8" t="n">
        <v>15.53</v>
      </c>
      <c r="E29" s="8" t="inlineStr"/>
      <c r="F29" s="8" t="inlineStr"/>
      <c r="G29" s="9" t="inlineStr"/>
      <c r="H29" s="8">
        <f>SUM(thursday!F29 - thursday!E29)</f>
        <v/>
      </c>
      <c r="I29" s="10">
        <f>IF(thursday!B29 ="ns day", thursday!C29,IF(thursday!C29 &lt;= 8+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>
      <c r="A30" s="6" t="inlineStr">
        <is>
          <t>welch, t</t>
        </is>
      </c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>
      <c r="A31" s="6" t="inlineStr">
        <is>
          <t>williams, l</t>
        </is>
      </c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SUM(thursday!F33 - thursday!E33)</f>
        <v/>
      </c>
      <c r="I33" s="10">
        <f>IF(thursday!B33 ="ns day", thursday!C33,IF(thursday!C33 &lt;= 8 + reference!C3, 0, MAX(thursday!C33 - 8, 0)))</f>
        <v/>
      </c>
      <c r="J33" s="10">
        <f>SUM(thursday!F33 - thursday!E33)</f>
        <v/>
      </c>
      <c r="K33" s="10">
        <f>IF(thursday!B33="ns day",thursday!C33, IF(thursday!C33 &lt;= 8 + reference!C4, 0, MIN(MAX(thursday!C33 - 8, 0),IF(thursday!J33 &lt;= reference!C4,0, thursday!J33))))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SUM(thursday!F34 - thursday!E34)</f>
        <v/>
      </c>
      <c r="I34" s="10">
        <f>IF(thursday!B34 ="ns day", thursday!C34,IF(thursday!C34 &lt;= 8 + reference!C3, 0, MAX(thursday!C34 - 8, 0)))</f>
        <v/>
      </c>
      <c r="J34" s="10">
        <f>SUM(thursday!F34 - thursday!E34)</f>
        <v/>
      </c>
      <c r="K34" s="10">
        <f>IF(thursday!B34="ns day",thursday!C34, IF(thursday!C34 &lt;= 8 + reference!C4, 0, MIN(MAX(thursday!C34 - 8, 0),IF(thursday!J34 &lt;= reference!C4,0, thursday!J34))))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SUM(thursday!F35 - thursday!E35)</f>
        <v/>
      </c>
      <c r="I35" s="10">
        <f>IF(thursday!B35 ="ns day", thursday!C35,IF(thursday!C35 &lt;= 8 + reference!C3, 0, MAX(thursday!C35 - 8, 0)))</f>
        <v/>
      </c>
      <c r="J35" s="10">
        <f>SUM(thursday!F35 - thursday!E35)</f>
        <v/>
      </c>
      <c r="K35" s="10">
        <f>IF(thursday!B35="ns day",thursday!C35, IF(thursday!C35 &lt;= 8 + reference!C4, 0, MIN(MAX(thursday!C35 - 8, 0),IF(thursday!J35 &lt;= reference!C4,0, thursday!J35))))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SUM(thursday!F36 - thursday!E36)</f>
        <v/>
      </c>
      <c r="I36" s="10">
        <f>IF(thursday!B36 ="ns day", thursday!C36,IF(thursday!C36 &lt;= 8 + reference!C3, 0, MAX(thursday!C36 - 8, 0)))</f>
        <v/>
      </c>
      <c r="J36" s="10">
        <f>SUM(thursday!F36 - thursday!E36)</f>
        <v/>
      </c>
      <c r="K36" s="10">
        <f>IF(thursday!B36="ns day",thursday!C36, IF(thursday!C36 &lt;= 8 + reference!C4, 0, MIN(MAX(thursday!C36 - 8, 0),IF(thursday!J36 &lt;= reference!C4,0, thursday!J36))))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SUM(thursday!F37 - thursday!E37)</f>
        <v/>
      </c>
      <c r="I37" s="10">
        <f>IF(thursday!B37 ="ns day", thursday!C37,IF(thursday!C37 &lt;= 8 + reference!C3, 0, MAX(thursday!C37 - 8, 0)))</f>
        <v/>
      </c>
      <c r="J37" s="10">
        <f>SUM(thursday!F37 - thursday!E37)</f>
        <v/>
      </c>
      <c r="K37" s="10">
        <f>IF(thursday!B37="ns day",thursday!C37, IF(thursday!C37 &lt;= 8 + reference!C4, 0, MIN(MAX(thursday!C37 - 8, 0),IF(thursday!J37 &lt;= reference!C4,0, thursday!J37))))</f>
        <v/>
      </c>
    </row>
    <row r="39">
      <c r="H39" s="5" t="inlineStr">
        <is>
          <t>Total NL Overtime</t>
        </is>
      </c>
      <c r="I39" s="10">
        <f>SUM(thursday!I8:thursday!I37)</f>
        <v/>
      </c>
    </row>
    <row r="41">
      <c r="J41" s="5" t="inlineStr">
        <is>
          <t>Total NL Mandates</t>
        </is>
      </c>
      <c r="K41" s="10">
        <f>SUM(thursday!K8:thursday!K37)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inlineStr"/>
      <c r="C45" s="8" t="n">
        <v>10.52</v>
      </c>
      <c r="D45" s="8" t="n">
        <v>18.02</v>
      </c>
      <c r="E45" s="8" t="n">
        <v>10.75</v>
      </c>
      <c r="F45" s="8" t="n">
        <v>11.5</v>
      </c>
      <c r="G45" s="9" t="n">
        <v>1072</v>
      </c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>
      <c r="A46" s="6" t="inlineStr">
        <is>
          <t>aquino, s</t>
        </is>
      </c>
      <c r="B46" s="7" t="inlineStr"/>
      <c r="C46" s="8" t="n">
        <v>11.77</v>
      </c>
      <c r="D46" s="8" t="n">
        <v>19.06</v>
      </c>
      <c r="E46" s="8" t="n">
        <v>8</v>
      </c>
      <c r="F46" s="8" t="n">
        <v>19.19</v>
      </c>
      <c r="G46" s="9" t="n">
        <v>903</v>
      </c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>
      <c r="A47" s="6" t="inlineStr">
        <is>
          <t>babinskiy, m</t>
        </is>
      </c>
      <c r="B47" s="7" t="inlineStr"/>
      <c r="C47" s="8" t="n">
        <v>9.59</v>
      </c>
      <c r="D47" s="8" t="n">
        <v>18.04</v>
      </c>
      <c r="E47" s="8" t="n">
        <v>17.25</v>
      </c>
      <c r="F47" s="8" t="n">
        <v>18.04</v>
      </c>
      <c r="G47" s="9" t="n">
        <v>931</v>
      </c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>
      <c r="A48" s="6" t="inlineStr">
        <is>
          <t>bustos, h</t>
        </is>
      </c>
      <c r="B48" s="7" t="inlineStr"/>
      <c r="C48" s="8" t="n">
        <v>9.83</v>
      </c>
      <c r="D48" s="8" t="n">
        <v>17.53</v>
      </c>
      <c r="E48" s="8" t="n">
        <v>16</v>
      </c>
      <c r="F48" s="8" t="n">
        <v>17.53</v>
      </c>
      <c r="G48" s="9" t="n">
        <v>950</v>
      </c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>
      <c r="A49" s="6" t="inlineStr">
        <is>
          <t>chung, b</t>
        </is>
      </c>
      <c r="B49" s="7" t="inlineStr">
        <is>
          <t>ns day</t>
        </is>
      </c>
      <c r="C49" s="8" t="n">
        <v>11.85</v>
      </c>
      <c r="D49" s="8" t="n">
        <v>18.42</v>
      </c>
      <c r="E49" s="8" t="n">
        <v>17.12</v>
      </c>
      <c r="F49" s="8" t="n">
        <v>18.85</v>
      </c>
      <c r="G49" s="9" t="n">
        <v>931</v>
      </c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>
      <c r="A50" s="6" t="inlineStr">
        <is>
          <t>custodio, t</t>
        </is>
      </c>
      <c r="B50" s="7" t="inlineStr"/>
      <c r="C50" s="8" t="n">
        <v>13.74</v>
      </c>
      <c r="D50" s="8" t="n">
        <v>20.78</v>
      </c>
      <c r="E50" s="8" t="n">
        <v>14.8</v>
      </c>
      <c r="F50" s="8" t="n">
        <v>16.45</v>
      </c>
      <c r="G50" s="9" t="n">
        <v>950</v>
      </c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>
      <c r="A51" s="6" t="inlineStr">
        <is>
          <t>dejesus vasquez, l</t>
        </is>
      </c>
      <c r="B51" s="7" t="inlineStr"/>
      <c r="C51" s="8" t="n">
        <v>10.03</v>
      </c>
      <c r="D51" s="8" t="n">
        <v>17.52</v>
      </c>
      <c r="E51" s="8" t="n">
        <v>16</v>
      </c>
      <c r="F51" s="8" t="n">
        <v>17.52</v>
      </c>
      <c r="G51" s="9" t="n">
        <v>929</v>
      </c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>
      <c r="A52" s="6" t="inlineStr">
        <is>
          <t>fisher, c</t>
        </is>
      </c>
      <c r="B52" s="7" t="inlineStr"/>
      <c r="C52" s="8" t="n">
        <v>8.130000000000001</v>
      </c>
      <c r="D52" s="8" t="n">
        <v>20.94</v>
      </c>
      <c r="E52" s="7" t="inlineStr">
        <is>
          <t>*</t>
        </is>
      </c>
      <c r="F52" s="7" t="inlineStr">
        <is>
          <t>*</t>
        </is>
      </c>
      <c r="G52" s="7" t="inlineStr">
        <is>
          <t>*</t>
        </is>
      </c>
      <c r="H52" s="8">
        <f>SUM(thursday!H54:thursday!H53)</f>
        <v/>
      </c>
      <c r="I52" s="10">
        <f>IF(thursday!B52 ="ns day", thursday!C52, MAX(thursday!C52 - 8, 0))</f>
        <v/>
      </c>
      <c r="J52" s="10">
        <f>thursday!H52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>
      <c r="E53" s="8" t="n">
        <v>13.01</v>
      </c>
      <c r="F53" s="8" t="n">
        <v>13.02</v>
      </c>
      <c r="G53" s="9" t="n">
        <v>941</v>
      </c>
      <c r="H53" s="8">
        <f>SUM(thursday!F53 - thursday!E53)</f>
        <v/>
      </c>
    </row>
    <row r="54">
      <c r="E54" s="8" t="n">
        <v>18.38</v>
      </c>
      <c r="F54" s="8" t="n">
        <v>20.94</v>
      </c>
      <c r="G54" s="9" t="n">
        <v>925</v>
      </c>
      <c r="H54" s="8">
        <f>SUM(thursday!F54 - thursday!E54)</f>
        <v/>
      </c>
    </row>
    <row r="55">
      <c r="A55" s="6" t="inlineStr">
        <is>
          <t>l huillier jr, w</t>
        </is>
      </c>
      <c r="B55" s="8" t="n"/>
      <c r="C55" s="8" t="n"/>
      <c r="D55" s="8" t="n"/>
      <c r="E55" s="8" t="n"/>
      <c r="F55" s="8" t="n"/>
      <c r="G55" s="9" t="n"/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>
      <c r="A56" s="6" t="inlineStr">
        <is>
          <t>martines, j</t>
        </is>
      </c>
      <c r="B56" s="7" t="inlineStr"/>
      <c r="C56" s="8" t="n">
        <v>10.34</v>
      </c>
      <c r="D56" s="8" t="n">
        <v>18</v>
      </c>
      <c r="E56" s="8" t="n">
        <v>15.07</v>
      </c>
      <c r="F56" s="8" t="n">
        <v>18</v>
      </c>
      <c r="G56" s="9" t="n">
        <v>1021</v>
      </c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>
      <c r="A57" s="6" t="inlineStr">
        <is>
          <t>mcdonald, n</t>
        </is>
      </c>
      <c r="B57" s="7" t="inlineStr"/>
      <c r="C57" s="8" t="n">
        <v>9.94</v>
      </c>
      <c r="D57" s="8" t="n">
        <v>17.32</v>
      </c>
      <c r="E57" s="8" t="n">
        <v>15.45</v>
      </c>
      <c r="F57" s="8" t="n">
        <v>17.32</v>
      </c>
      <c r="G57" s="9" t="n">
        <v>1037</v>
      </c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>
      <c r="A58" s="6" t="inlineStr">
        <is>
          <t>mcmains, t</t>
        </is>
      </c>
      <c r="B58" s="7" t="inlineStr"/>
      <c r="C58" s="8" t="n">
        <v>9.52</v>
      </c>
      <c r="D58" s="8" t="n">
        <v>16.99</v>
      </c>
      <c r="E58" s="8" t="n">
        <v>15.9</v>
      </c>
      <c r="F58" s="8" t="n">
        <v>16.8</v>
      </c>
      <c r="G58" s="9" t="n">
        <v>936</v>
      </c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>
      <c r="A59" s="6" t="inlineStr">
        <is>
          <t>miller, b</t>
        </is>
      </c>
      <c r="B59" s="7" t="inlineStr"/>
      <c r="C59" s="8" t="n">
        <v>11.24</v>
      </c>
      <c r="D59" s="8" t="n">
        <v>18.95</v>
      </c>
      <c r="E59" s="8" t="inlineStr"/>
      <c r="F59" s="8" t="inlineStr"/>
      <c r="G59" s="9" t="inlineStr"/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>
      <c r="A60" s="6" t="inlineStr">
        <is>
          <t>moody, k</t>
        </is>
      </c>
      <c r="B60" s="8" t="n"/>
      <c r="C60" s="8" t="n"/>
      <c r="D60" s="8" t="n"/>
      <c r="E60" s="8" t="n"/>
      <c r="F60" s="8" t="n"/>
      <c r="G60" s="9" t="n"/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>
      <c r="A61" s="6" t="inlineStr">
        <is>
          <t>nguyen, d</t>
        </is>
      </c>
      <c r="B61" s="7" t="inlineStr"/>
      <c r="C61" s="8" t="n">
        <v>9.880000000000001</v>
      </c>
      <c r="D61" s="8" t="n">
        <v>17.36</v>
      </c>
      <c r="E61" s="8" t="n">
        <v>10</v>
      </c>
      <c r="F61" s="8" t="n">
        <v>11.5</v>
      </c>
      <c r="G61" s="9" t="n">
        <v>1037</v>
      </c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>
      <c r="A62" s="6" t="inlineStr">
        <is>
          <t>rose jr, a</t>
        </is>
      </c>
      <c r="B62" s="7" t="inlineStr">
        <is>
          <t>ns day</t>
        </is>
      </c>
      <c r="C62" s="8" t="n">
        <v>2.89</v>
      </c>
      <c r="D62" s="8" t="n">
        <v>0</v>
      </c>
      <c r="E62" s="8" t="inlineStr"/>
      <c r="F62" s="8" t="inlineStr"/>
      <c r="G62" s="9" t="inlineStr"/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>
      <c r="A63" s="6" t="inlineStr">
        <is>
          <t>sanchez, p</t>
        </is>
      </c>
      <c r="B63" s="8" t="n"/>
      <c r="C63" s="8" t="n"/>
      <c r="D63" s="8" t="n"/>
      <c r="E63" s="8" t="n"/>
      <c r="F63" s="8" t="n"/>
      <c r="G63" s="9" t="n"/>
      <c r="H63" s="8">
        <f>SUM(thursday!F63 - thursday!E63)</f>
        <v/>
      </c>
      <c r="I63" s="10">
        <f>IF(thursday!B63 ="ns day", thursday!C63, MAX(thursday!C63 - 8, 0))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>
      <c r="A64" s="6" t="inlineStr">
        <is>
          <t>shrestha, p</t>
        </is>
      </c>
      <c r="B64" s="7" t="inlineStr"/>
      <c r="C64" s="8" t="n">
        <v>10.06</v>
      </c>
      <c r="D64" s="8" t="n">
        <v>16.52</v>
      </c>
      <c r="E64" s="8" t="inlineStr"/>
      <c r="F64" s="8" t="inlineStr"/>
      <c r="G64" s="9" t="inlineStr"/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>
      <c r="A65" s="6" t="inlineStr">
        <is>
          <t>steinke, s</t>
        </is>
      </c>
      <c r="B65" s="7" t="inlineStr"/>
      <c r="C65" s="8" t="n">
        <v>9.92</v>
      </c>
      <c r="D65" s="8" t="n">
        <v>17.38</v>
      </c>
      <c r="E65" s="8" t="inlineStr"/>
      <c r="F65" s="8" t="inlineStr"/>
      <c r="G65" s="9" t="inlineStr"/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>
      <c r="A66" s="6" t="inlineStr">
        <is>
          <t>stevens, a</t>
        </is>
      </c>
      <c r="B66" s="7" t="inlineStr"/>
      <c r="C66" s="8" t="n">
        <v>9.800000000000001</v>
      </c>
      <c r="D66" s="8" t="n">
        <v>17.52</v>
      </c>
      <c r="E66" s="8" t="n">
        <v>16.07</v>
      </c>
      <c r="F66" s="8" t="n">
        <v>17.52</v>
      </c>
      <c r="G66" s="9" t="n">
        <v>911</v>
      </c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>
      <c r="A67" s="6" t="inlineStr">
        <is>
          <t>symons, s</t>
        </is>
      </c>
      <c r="B67" s="7" t="inlineStr">
        <is>
          <t>ns day</t>
        </is>
      </c>
      <c r="C67" s="8" t="n">
        <v>9.83</v>
      </c>
      <c r="D67" s="8" t="n">
        <v>17.48</v>
      </c>
      <c r="E67" s="8" t="inlineStr"/>
      <c r="F67" s="8" t="inlineStr"/>
      <c r="G67" s="9" t="inlineStr"/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>
      <c r="A68" s="6" t="inlineStr">
        <is>
          <t>walker, c</t>
        </is>
      </c>
      <c r="B68" s="7" t="inlineStr"/>
      <c r="C68" s="8" t="n">
        <v>9.44</v>
      </c>
      <c r="D68" s="8" t="n">
        <v>19</v>
      </c>
      <c r="E68" s="8" t="inlineStr"/>
      <c r="F68" s="8" t="inlineStr"/>
      <c r="G68" s="9" t="inlineStr"/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>
      <c r="A69" s="6" t="inlineStr">
        <is>
          <t>weeks, t</t>
        </is>
      </c>
      <c r="B69" s="7" t="inlineStr"/>
      <c r="C69" s="8" t="n">
        <v>10.96</v>
      </c>
      <c r="D69" s="8" t="n">
        <v>9.59</v>
      </c>
      <c r="E69" s="8" t="n">
        <v>17.54</v>
      </c>
      <c r="F69" s="8" t="n">
        <v>19.64</v>
      </c>
      <c r="G69" s="9" t="n">
        <v>929</v>
      </c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>
      <c r="A70" s="6" t="inlineStr">
        <is>
          <t>weyerman, t</t>
        </is>
      </c>
      <c r="B70" s="7" t="inlineStr"/>
      <c r="C70" s="8" t="n">
        <v>10.6</v>
      </c>
      <c r="D70" s="8" t="n">
        <v>18.94</v>
      </c>
      <c r="E70" s="8" t="n">
        <v>17</v>
      </c>
      <c r="F70" s="8" t="n">
        <v>18.91</v>
      </c>
      <c r="G70" s="9" t="n">
        <v>931</v>
      </c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>
      <c r="A71" s="6" t="inlineStr">
        <is>
          <t>wooten, c</t>
        </is>
      </c>
      <c r="B71" s="8" t="n"/>
      <c r="C71" s="8" t="n"/>
      <c r="D71" s="8" t="n"/>
      <c r="E71" s="8" t="n"/>
      <c r="F71" s="8" t="n"/>
      <c r="G71" s="9" t="n"/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>
      <c r="A72" s="6" t="inlineStr">
        <is>
          <t>yates, l</t>
        </is>
      </c>
      <c r="B72" s="8" t="n"/>
      <c r="C72" s="8" t="n"/>
      <c r="D72" s="8" t="n"/>
      <c r="E72" s="8" t="n"/>
      <c r="F72" s="8" t="n"/>
      <c r="G72" s="9" t="n"/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>
      <c r="A73" s="6" t="n"/>
      <c r="B73" s="8" t="n"/>
      <c r="C73" s="8" t="n"/>
      <c r="D73" s="8" t="n"/>
      <c r="E73" s="8" t="n"/>
      <c r="F73" s="8" t="n"/>
      <c r="G73" s="9" t="n"/>
      <c r="H73" s="8">
        <f>SUM(thursday!F73 - thursday!E73)</f>
        <v/>
      </c>
      <c r="I73" s="10">
        <f>IF(thursday!B73 ="ns day", thursday!C73,IF(thursday!C73 &lt;= 8 + reference!C3, 0, MAX(thursday!C73 - 8, 0)))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SUM(thursday!F74 - thursday!E74)</f>
        <v/>
      </c>
      <c r="I74" s="10">
        <f>IF(thursday!B74 ="ns day", thursday!C74,IF(thursday!C74 &lt;= 8 + reference!C3, 0, MAX(thursday!C74 - 8, 0)))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6">
      <c r="J76" s="5" t="inlineStr">
        <is>
          <t>Total WAL Mandates</t>
        </is>
      </c>
      <c r="K76" s="10">
        <f>SUM(thursday!K45:thursday!K74)</f>
        <v/>
      </c>
    </row>
    <row r="78">
      <c r="J78" s="5" t="inlineStr">
        <is>
          <t>Total Mandates</t>
        </is>
      </c>
      <c r="K78" s="10">
        <f>SUM(thursday!K76 + thursday!K41)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inlineStr"/>
      <c r="C83" s="8" t="n">
        <v>12.69</v>
      </c>
      <c r="D83" s="8" t="n">
        <v>20.98</v>
      </c>
      <c r="E83" s="10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10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>
      <c r="A84" s="6" t="inlineStr">
        <is>
          <t>barnett, j</t>
        </is>
      </c>
      <c r="B84" s="8" t="n"/>
      <c r="C84" s="8" t="n"/>
      <c r="D84" s="8" t="n"/>
      <c r="E84" s="10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10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>
      <c r="A85" s="6" t="inlineStr">
        <is>
          <t>bassa, e</t>
        </is>
      </c>
      <c r="B85" s="7" t="inlineStr"/>
      <c r="C85" s="8" t="n">
        <v>12.59</v>
      </c>
      <c r="D85" s="8" t="n">
        <v>20</v>
      </c>
      <c r="E85" s="10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10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>
      <c r="A86" s="6" t="inlineStr">
        <is>
          <t>benlmaloua, m</t>
        </is>
      </c>
      <c r="B86" s="7" t="inlineStr"/>
      <c r="C86" s="8" t="n">
        <v>12.28</v>
      </c>
      <c r="D86" s="8" t="n">
        <v>19.68</v>
      </c>
      <c r="E86" s="10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10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>
      <c r="A87" s="6" t="inlineStr">
        <is>
          <t>bonilla, g</t>
        </is>
      </c>
      <c r="B87" s="7" t="inlineStr"/>
      <c r="C87" s="8" t="n">
        <v>12.12</v>
      </c>
      <c r="D87" s="8" t="n">
        <v>20.95</v>
      </c>
      <c r="E87" s="10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10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>
      <c r="A88" s="6" t="inlineStr">
        <is>
          <t>gross, j</t>
        </is>
      </c>
      <c r="B88" s="7" t="inlineStr">
        <is>
          <t>annual</t>
        </is>
      </c>
      <c r="C88" s="8" t="inlineStr"/>
      <c r="D88" s="8" t="n">
        <v>0</v>
      </c>
      <c r="E88" s="10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10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>
      <c r="A89" s="6" t="inlineStr">
        <is>
          <t>manibusan, p</t>
        </is>
      </c>
      <c r="B89" s="7" t="inlineStr">
        <is>
          <t>annual</t>
        </is>
      </c>
      <c r="C89" s="8" t="inlineStr"/>
      <c r="D89" s="8" t="n">
        <v>0</v>
      </c>
      <c r="E89" s="10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10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>
      <c r="A90" s="6" t="inlineStr">
        <is>
          <t>mariami, a</t>
        </is>
      </c>
      <c r="B90" s="7" t="inlineStr"/>
      <c r="C90" s="8" t="n">
        <v>12.42</v>
      </c>
      <c r="D90" s="8" t="n">
        <v>19.91</v>
      </c>
      <c r="E90" s="10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10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>
      <c r="A91" s="6" t="inlineStr">
        <is>
          <t>mccoumb, s</t>
        </is>
      </c>
      <c r="B91" s="7" t="inlineStr"/>
      <c r="C91" s="8" t="n">
        <v>10.93</v>
      </c>
      <c r="D91" s="8" t="n">
        <v>19.94</v>
      </c>
      <c r="E91" s="10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>
      <c r="A92" s="6" t="inlineStr">
        <is>
          <t>nelson, g</t>
        </is>
      </c>
      <c r="B92" s="7" t="inlineStr"/>
      <c r="C92" s="8" t="n">
        <v>12.5</v>
      </c>
      <c r="D92" s="8" t="n">
        <v>19.43</v>
      </c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>
      <c r="A93" s="6" t="inlineStr">
        <is>
          <t>pang, d</t>
        </is>
      </c>
      <c r="B93" s="7" t="inlineStr"/>
      <c r="C93" s="8" t="n">
        <v>12.14</v>
      </c>
      <c r="D93" s="8" t="n">
        <v>19.95</v>
      </c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>
      <c r="A94" s="6" t="inlineStr">
        <is>
          <t>rodriquez, j</t>
        </is>
      </c>
      <c r="B94" s="7" t="inlineStr"/>
      <c r="C94" s="8" t="n">
        <v>10.8</v>
      </c>
      <c r="D94" s="8" t="n">
        <v>18.63</v>
      </c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>
      <c r="A95" s="6" t="inlineStr">
        <is>
          <t>yeung, q</t>
        </is>
      </c>
      <c r="B95" s="7" t="inlineStr"/>
      <c r="C95" s="8" t="n">
        <v>13.24</v>
      </c>
      <c r="D95" s="8" t="n">
        <v>20.41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>
      <c r="A96" s="6" t="inlineStr"/>
      <c r="B96" s="8" t="n"/>
      <c r="C96" s="8" t="n"/>
      <c r="D96" s="8" t="n"/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>
      <c r="A97" s="6" t="inlineStr"/>
      <c r="B97" s="8" t="n"/>
      <c r="C97" s="8" t="n"/>
      <c r="D97" s="8" t="n"/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>
      <c r="A98" s="6" t="inlineStr"/>
      <c r="B98" s="8" t="n"/>
      <c r="C98" s="8" t="n"/>
      <c r="D98" s="8" t="n"/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>
      <c r="A99" s="6" t="inlineStr"/>
      <c r="B99" s="8" t="n"/>
      <c r="C99" s="8" t="n"/>
      <c r="D99" s="8" t="n"/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>
      <c r="A100" s="6" t="inlineStr"/>
      <c r="B100" s="8" t="n"/>
      <c r="C100" s="8" t="n"/>
      <c r="D100" s="8" t="n"/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>
      <c r="A101" s="6" t="inlineStr"/>
      <c r="B101" s="8" t="n"/>
      <c r="C101" s="8" t="n"/>
      <c r="D101" s="8" t="n"/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>
      <c r="A102" s="6" t="inlineStr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>
      <c r="A103" s="6" t="inlineStr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>
      <c r="A104" s="6" t="inlineStr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>
      <c r="A105" s="6" t="inlineStr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>
      <c r="A106" s="6" t="inlineStr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>
      <c r="A107" s="6" t="inlineStr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>
      <c r="A108" s="6" t="inlineStr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>
      <c r="A109" s="6" t="inlineStr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>
      <c r="A110" s="6" t="inlineStr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>
      <c r="A111" s="6" t="inlineStr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>
      <c r="A112" s="6" t="inlineStr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4">
      <c r="D114" s="5" t="inlineStr">
        <is>
          <t>Total OTDL Availability</t>
        </is>
      </c>
      <c r="E114" s="10">
        <f>SUM(thursday!E83:thursday!E112)</f>
        <v/>
      </c>
      <c r="F114" s="10">
        <f>SUM(thursday!F83:thursday!F112)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inlineStr"/>
      <c r="C119" s="8" t="n">
        <v>12.83</v>
      </c>
      <c r="D119" s="8" t="n">
        <v>20.91</v>
      </c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>
      <c r="A120" s="6" t="inlineStr">
        <is>
          <t>frank, p</t>
        </is>
      </c>
      <c r="B120" s="7" t="inlineStr"/>
      <c r="C120" s="8" t="n">
        <v>11.19</v>
      </c>
      <c r="D120" s="8" t="n">
        <v>0</v>
      </c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>
      <c r="A121" s="6" t="inlineStr">
        <is>
          <t>garczarek, p</t>
        </is>
      </c>
      <c r="B121" s="7" t="inlineStr"/>
      <c r="C121" s="8" t="n">
        <v>11.45</v>
      </c>
      <c r="D121" s="8" t="n">
        <v>19.76</v>
      </c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11.5 - reference!C5), 0, IF(thursday!B121 = "no call", 11.5, IF(thursday!C121 = 0, 0, MAX(11.5 - thursday!C121,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11.5 - reference!C5), 0, IF(thursday!B122 = "no call", 11.5, IF(thursday!C122 = 0, 0, MAX(11.5 - thursday!C122,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11.5 - reference!C5), 0, IF(thursday!B123 = "no call", 11.5, IF(thursday!C123 = 0, 0, MAX(11.5 - thursday!C123, 0))))</f>
        <v/>
      </c>
    </row>
    <row r="124">
      <c r="A124" s="6" t="inlineStr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>
      <c r="A125" s="6" t="inlineStr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>
      <c r="A126" s="6" t="inlineStr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>
      <c r="A127" s="6" t="inlineStr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>
      <c r="A128" s="6" t="inlineStr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>
      <c r="A129" s="6" t="inlineStr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>
      <c r="A130" s="6" t="inlineStr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>
      <c r="A131" s="6" t="inlineStr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>
      <c r="A132" s="6" t="inlineStr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>
      <c r="A133" s="6" t="inlineStr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>
      <c r="A134" s="6" t="inlineStr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>
      <c r="A135" s="6" t="inlineStr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>
      <c r="A136" s="6" t="inlineStr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>
      <c r="A137" s="6" t="inlineStr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>
      <c r="A138" s="6" t="inlineStr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>
      <c r="A139" s="6" t="inlineStr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>
      <c r="A140" s="6" t="inlineStr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>
      <c r="A141" s="6" t="inlineStr"/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>
      <c r="A142" s="6" t="inlineStr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>
      <c r="A143" s="6" t="inlineStr"/>
      <c r="B143" s="8" t="n"/>
      <c r="C143" s="8" t="n"/>
      <c r="D143" s="8" t="n"/>
      <c r="E143" s="10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10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>
      <c r="A144" s="6" t="inlineStr"/>
      <c r="B144" s="8" t="n"/>
      <c r="C144" s="8" t="n"/>
      <c r="D144" s="8" t="n"/>
      <c r="E144" s="10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10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>
      <c r="A145" s="6" t="inlineStr"/>
      <c r="B145" s="8" t="n"/>
      <c r="C145" s="8" t="n"/>
      <c r="D145" s="8" t="n"/>
      <c r="E145" s="10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10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>
      <c r="A146" s="6" t="inlineStr"/>
      <c r="B146" s="8" t="n"/>
      <c r="C146" s="8" t="n"/>
      <c r="D146" s="8" t="n"/>
      <c r="E146" s="10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10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>
      <c r="A147" s="6" t="inlineStr"/>
      <c r="B147" s="8" t="n"/>
      <c r="C147" s="8" t="n"/>
      <c r="D147" s="8" t="n"/>
      <c r="E147" s="10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10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>
      <c r="A148" s="6" t="inlineStr"/>
      <c r="B148" s="8" t="n"/>
      <c r="C148" s="8" t="n"/>
      <c r="D148" s="8" t="n"/>
      <c r="E148" s="10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10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50">
      <c r="D150" s="5" t="inlineStr">
        <is>
          <t>Total AUX Availability</t>
        </is>
      </c>
      <c r="E150" s="10">
        <f>SUM(thursday!E119:thursday!E148)</f>
        <v/>
      </c>
      <c r="F150" s="10">
        <f>SUM(thursday!F119:thursday!F148)</f>
        <v/>
      </c>
    </row>
    <row r="152">
      <c r="D152" s="5" t="inlineStr">
        <is>
          <t>Total Availability</t>
        </is>
      </c>
      <c r="E152" s="10">
        <f>SUM(thursday!E114 + thursday!E150)</f>
        <v/>
      </c>
      <c r="F152" s="10">
        <f>SUM(thursday!F114 + thursday!F150)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Friday  12/27/19</t>
        </is>
      </c>
      <c r="E3" s="2" t="inlineStr">
        <is>
          <t xml:space="preserve">Pay Period:  </t>
        </is>
      </c>
      <c r="G3" s="3" t="inlineStr">
        <is>
          <t>2020-01-1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inlineStr"/>
      <c r="C8" s="8" t="n">
        <v>7.49</v>
      </c>
      <c r="D8" s="8" t="n">
        <v>15.69</v>
      </c>
      <c r="E8" s="8" t="inlineStr"/>
      <c r="F8" s="8" t="inlineStr"/>
      <c r="G8" s="9" t="inlineStr"/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>
      <c r="A9" s="6" t="inlineStr">
        <is>
          <t>driste, m</t>
        </is>
      </c>
      <c r="B9" s="7" t="inlineStr"/>
      <c r="C9" s="8" t="n">
        <v>8</v>
      </c>
      <c r="D9" s="8" t="n">
        <v>16.78</v>
      </c>
      <c r="E9" s="8" t="inlineStr"/>
      <c r="F9" s="8" t="inlineStr"/>
      <c r="G9" s="9" t="inlineStr"/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SUM(friday!F10 - friday!E10)</f>
        <v/>
      </c>
      <c r="I10" s="10">
        <f>IF(friday!B10 ="ns day", friday!C10,IF(friday!C10 &lt;= 8 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>
      <c r="A11" s="6" t="inlineStr">
        <is>
          <t>elamen, a</t>
        </is>
      </c>
      <c r="B11" s="7" t="inlineStr"/>
      <c r="C11" s="8" t="n">
        <v>10.3</v>
      </c>
      <c r="D11" s="8" t="n">
        <v>18.59</v>
      </c>
      <c r="E11" s="8" t="inlineStr"/>
      <c r="F11" s="8" t="inlineStr"/>
      <c r="G11" s="9" t="inlineStr"/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>
      <c r="A12" s="6" t="inlineStr">
        <is>
          <t>flaig, b</t>
        </is>
      </c>
      <c r="B12" s="7" t="inlineStr"/>
      <c r="C12" s="8" t="n">
        <v>10.31</v>
      </c>
      <c r="D12" s="8" t="n">
        <v>17.25</v>
      </c>
      <c r="E12" s="8" t="n">
        <v>10</v>
      </c>
      <c r="F12" s="8" t="n">
        <v>12.5</v>
      </c>
      <c r="G12" s="9" t="n">
        <v>927</v>
      </c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>
      <c r="A13" s="6" t="inlineStr">
        <is>
          <t>foster, p</t>
        </is>
      </c>
      <c r="B13" s="7" t="inlineStr"/>
      <c r="C13" s="8" t="n">
        <v>10.57</v>
      </c>
      <c r="D13" s="8" t="n">
        <v>18.5</v>
      </c>
      <c r="E13" s="8" t="n">
        <v>13</v>
      </c>
      <c r="F13" s="8" t="n">
        <v>16</v>
      </c>
      <c r="G13" s="9" t="n">
        <v>937</v>
      </c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>
      <c r="A14" s="6" t="inlineStr">
        <is>
          <t>geffrso, t</t>
        </is>
      </c>
      <c r="B14" s="7" t="inlineStr"/>
      <c r="C14" s="8" t="n">
        <v>10.5</v>
      </c>
      <c r="D14" s="8" t="n">
        <v>17.78</v>
      </c>
      <c r="E14" s="8" t="n">
        <v>16.5</v>
      </c>
      <c r="F14" s="8" t="n">
        <v>17.78</v>
      </c>
      <c r="G14" s="9" t="n">
        <v>950</v>
      </c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>
      <c r="A15" s="6" t="inlineStr">
        <is>
          <t>helmbold, a</t>
        </is>
      </c>
      <c r="B15" s="8" t="n"/>
      <c r="C15" s="8" t="n"/>
      <c r="D15" s="8" t="n"/>
      <c r="E15" s="8" t="n"/>
      <c r="F15" s="8" t="n"/>
      <c r="G15" s="9" t="n"/>
      <c r="H15" s="8">
        <f>SUM(friday!F15 - friday!E15)</f>
        <v/>
      </c>
      <c r="I15" s="10">
        <f>IF(friday!B15 ="ns day", friday!C15,IF(friday!C15 &lt;= 8 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>
      <c r="A16" s="6" t="inlineStr">
        <is>
          <t>henderson, j</t>
        </is>
      </c>
      <c r="B16" s="8" t="n"/>
      <c r="C16" s="8" t="n"/>
      <c r="D16" s="8" t="n"/>
      <c r="E16" s="8" t="n"/>
      <c r="F16" s="8" t="n"/>
      <c r="G16" s="9" t="n"/>
      <c r="H16" s="8">
        <f>SUM(friday!F16 - friday!E16)</f>
        <v/>
      </c>
      <c r="I16" s="10">
        <f>IF(friday!B16 ="ns day", friday!C16,IF(friday!C16 &lt;= 8 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>
      <c r="A17" s="6" t="inlineStr">
        <is>
          <t>kitchen, d</t>
        </is>
      </c>
      <c r="B17" s="7" t="inlineStr">
        <is>
          <t>ns day</t>
        </is>
      </c>
      <c r="C17" s="8" t="n">
        <v>8.52</v>
      </c>
      <c r="D17" s="8" t="n">
        <v>16.86</v>
      </c>
      <c r="E17" s="8" t="n">
        <v>14.69</v>
      </c>
      <c r="F17" s="8" t="n">
        <v>16.68</v>
      </c>
      <c r="G17" s="9" t="n">
        <v>930</v>
      </c>
      <c r="H17" s="8">
        <f>SUM(friday!F17 - friday!E17)</f>
        <v/>
      </c>
      <c r="I17" s="10">
        <f>IF(friday!B17 ="ns day", friday!C17,IF(friday!C17 &lt;= 8+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>
      <c r="A18" s="6" t="inlineStr">
        <is>
          <t>la, s</t>
        </is>
      </c>
      <c r="B18" s="7" t="inlineStr">
        <is>
          <t>ns day</t>
        </is>
      </c>
      <c r="C18" s="8" t="n">
        <v>11.05</v>
      </c>
      <c r="D18" s="8" t="n">
        <v>19.47</v>
      </c>
      <c r="E18" s="8" t="n">
        <v>11.2</v>
      </c>
      <c r="F18" s="8" t="n">
        <v>14.7</v>
      </c>
      <c r="G18" s="9" t="n">
        <v>918</v>
      </c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>
      <c r="A19" s="6" t="inlineStr">
        <is>
          <t>landers, a</t>
        </is>
      </c>
      <c r="B19" s="7" t="inlineStr"/>
      <c r="C19" s="8" t="n">
        <v>9.720000000000001</v>
      </c>
      <c r="D19" s="8" t="n">
        <v>0</v>
      </c>
      <c r="E19" s="8" t="n">
        <v>9.43</v>
      </c>
      <c r="F19" s="8" t="n">
        <v>12.15</v>
      </c>
      <c r="G19" s="9" t="n">
        <v>937</v>
      </c>
      <c r="H19" s="8">
        <f>SUM(friday!F19 - friday!E19)</f>
        <v/>
      </c>
      <c r="I19" s="10">
        <f>IF(friday!B19 ="ns day", friday!C19,IF(friday!C19 &lt;= 8+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>
      <c r="A20" s="6" t="inlineStr">
        <is>
          <t>lopez, d</t>
        </is>
      </c>
      <c r="B20" s="8" t="n"/>
      <c r="C20" s="8" t="n"/>
      <c r="D20" s="8" t="n"/>
      <c r="E20" s="8" t="n"/>
      <c r="F20" s="8" t="n"/>
      <c r="G20" s="9" t="n"/>
      <c r="H20" s="8">
        <f>SUM(friday!F20 - friday!E20)</f>
        <v/>
      </c>
      <c r="I20" s="10">
        <f>IF(friday!B20 ="ns day", friday!C20,IF(friday!C20 &lt;= 8 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>
      <c r="A21" s="6" t="inlineStr">
        <is>
          <t>mudesir sr, h</t>
        </is>
      </c>
      <c r="B21" s="7" t="inlineStr"/>
      <c r="C21" s="8" t="n">
        <v>10.18</v>
      </c>
      <c r="D21" s="8" t="n">
        <v>17.89</v>
      </c>
      <c r="E21" s="8" t="n">
        <v>16.23</v>
      </c>
      <c r="F21" s="8" t="n">
        <v>17.89</v>
      </c>
      <c r="G21" s="9" t="n">
        <v>1043</v>
      </c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>
      <c r="A22" s="6" t="inlineStr">
        <is>
          <t>murray, k</t>
        </is>
      </c>
      <c r="B22" s="7" t="inlineStr">
        <is>
          <t>ns day</t>
        </is>
      </c>
      <c r="C22" s="8" t="n">
        <v>7.95</v>
      </c>
      <c r="D22" s="8" t="n">
        <v>15.46</v>
      </c>
      <c r="E22" s="8" t="inlineStr"/>
      <c r="F22" s="8" t="inlineStr"/>
      <c r="G22" s="9" t="inlineStr"/>
      <c r="H22" s="8">
        <f>SUM(friday!F22 - friday!E22)</f>
        <v/>
      </c>
      <c r="I22" s="10">
        <f>IF(friday!B22 ="ns day", friday!C22,IF(friday!C22 &lt;= 8+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>
      <c r="A23" s="6" t="inlineStr">
        <is>
          <t>osei tutu, m</t>
        </is>
      </c>
      <c r="B23" s="7" t="inlineStr"/>
      <c r="C23" s="8" t="n">
        <v>9.52</v>
      </c>
      <c r="D23" s="8" t="n">
        <v>17.6</v>
      </c>
      <c r="E23" s="8" t="n">
        <v>7.58</v>
      </c>
      <c r="F23" s="8" t="n">
        <v>7.58</v>
      </c>
      <c r="G23" s="9" t="n">
        <v>1043</v>
      </c>
      <c r="H23" s="8">
        <f>SUM(friday!F23 - friday!E23)</f>
        <v/>
      </c>
      <c r="I23" s="10">
        <f>IF(friday!B23 ="ns day", friday!C23,IF(friday!C23 &lt;= 8+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>
      <c r="A24" s="6" t="inlineStr">
        <is>
          <t>robertson, c</t>
        </is>
      </c>
      <c r="B24" s="7" t="inlineStr"/>
      <c r="C24" s="8" t="n">
        <v>8.5</v>
      </c>
      <c r="D24" s="8" t="n">
        <v>0</v>
      </c>
      <c r="E24" s="8" t="inlineStr"/>
      <c r="F24" s="8" t="inlineStr"/>
      <c r="G24" s="9" t="inlineStr"/>
      <c r="H24" s="8">
        <f>SUM(friday!F24 - friday!E24)</f>
        <v/>
      </c>
      <c r="I24" s="10">
        <f>IF(friday!B24 ="ns day", friday!C24,IF(friday!C24 &lt;= 8+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>
      <c r="A25" s="6" t="inlineStr">
        <is>
          <t>rockwood, j</t>
        </is>
      </c>
      <c r="B25" s="7" t="inlineStr"/>
      <c r="C25" s="8" t="n">
        <v>8.460000000000001</v>
      </c>
      <c r="D25" s="8" t="n">
        <v>17.01</v>
      </c>
      <c r="E25" s="8" t="inlineStr"/>
      <c r="F25" s="8" t="inlineStr"/>
      <c r="G25" s="9" t="inlineStr"/>
      <c r="H25" s="8">
        <f>SUM(friday!F25 - friday!E25)</f>
        <v/>
      </c>
      <c r="I25" s="10">
        <f>IF(friday!B25 ="ns day", friday!C25,IF(friday!C25 &lt;= 8+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>
      <c r="A26" s="6" t="inlineStr">
        <is>
          <t>salih-mohamed, s</t>
        </is>
      </c>
      <c r="B26" s="7" t="inlineStr"/>
      <c r="C26" s="8" t="n">
        <v>8</v>
      </c>
      <c r="D26" s="8" t="n">
        <v>16.38</v>
      </c>
      <c r="E26" s="8" t="inlineStr"/>
      <c r="F26" s="8" t="inlineStr"/>
      <c r="G26" s="9" t="inlineStr"/>
      <c r="H26" s="8">
        <f>SUM(friday!F26 - friday!E26)</f>
        <v/>
      </c>
      <c r="I26" s="10">
        <f>IF(friday!B26 ="ns day", friday!C26,IF(friday!C26 &lt;= 8+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>
      <c r="A27" s="6" t="inlineStr">
        <is>
          <t>stubbs, t</t>
        </is>
      </c>
      <c r="B27" s="7" t="inlineStr"/>
      <c r="C27" s="8" t="n">
        <v>8.890000000000001</v>
      </c>
      <c r="D27" s="8" t="n">
        <v>0</v>
      </c>
      <c r="E27" s="8" t="inlineStr"/>
      <c r="F27" s="8" t="inlineStr"/>
      <c r="G27" s="9" t="inlineStr"/>
      <c r="H27" s="8">
        <f>SUM(friday!F27 - friday!E27)</f>
        <v/>
      </c>
      <c r="I27" s="10">
        <f>IF(friday!B27 ="ns day", friday!C27,IF(friday!C27 &lt;= 8+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>
      <c r="A28" s="6" t="inlineStr">
        <is>
          <t>torpey, m</t>
        </is>
      </c>
      <c r="B28" s="7" t="inlineStr"/>
      <c r="C28" s="8" t="n">
        <v>8</v>
      </c>
      <c r="D28" s="8" t="n">
        <v>15.94</v>
      </c>
      <c r="E28" s="8" t="inlineStr"/>
      <c r="F28" s="8" t="inlineStr"/>
      <c r="G28" s="9" t="inlineStr"/>
      <c r="H28" s="8">
        <f>SUM(friday!F28 - friday!E28)</f>
        <v/>
      </c>
      <c r="I28" s="10">
        <f>IF(friday!B28 ="ns day", friday!C28,IF(friday!C28 &lt;= 8+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>
      <c r="A29" s="6" t="inlineStr">
        <is>
          <t>trujillo, s</t>
        </is>
      </c>
      <c r="B29" s="7" t="inlineStr"/>
      <c r="C29" s="8" t="n">
        <v>8</v>
      </c>
      <c r="D29" s="8" t="n">
        <v>16.33</v>
      </c>
      <c r="E29" s="8" t="inlineStr"/>
      <c r="F29" s="8" t="inlineStr"/>
      <c r="G29" s="9" t="inlineStr"/>
      <c r="H29" s="8">
        <f>SUM(friday!F29 - friday!E29)</f>
        <v/>
      </c>
      <c r="I29" s="10">
        <f>IF(friday!B29 ="ns day", friday!C29,IF(friday!C29 &lt;= 8+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>
      <c r="A30" s="6" t="inlineStr">
        <is>
          <t>welch, t</t>
        </is>
      </c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>
      <c r="A31" s="6" t="inlineStr">
        <is>
          <t>williams, l</t>
        </is>
      </c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SUM(friday!F33 - friday!E33)</f>
        <v/>
      </c>
      <c r="I33" s="10">
        <f>IF(friday!B33 ="ns day", friday!C33,IF(friday!C33 &lt;= 8 + reference!C3, 0, MAX(friday!C33 - 8, 0)))</f>
        <v/>
      </c>
      <c r="J33" s="10">
        <f>SUM(friday!F33 - friday!E33)</f>
        <v/>
      </c>
      <c r="K33" s="10">
        <f>IF(friday!B33="ns day",friday!C33, IF(friday!C33 &lt;= 8 + reference!C4, 0, MIN(MAX(friday!C33 - 8, 0),IF(friday!J33 &lt;= reference!C4,0, friday!J33))))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SUM(friday!F34 - friday!E34)</f>
        <v/>
      </c>
      <c r="I34" s="10">
        <f>IF(friday!B34 ="ns day", friday!C34,IF(friday!C34 &lt;= 8 + reference!C3, 0, MAX(friday!C34 - 8, 0)))</f>
        <v/>
      </c>
      <c r="J34" s="10">
        <f>SUM(friday!F34 - friday!E34)</f>
        <v/>
      </c>
      <c r="K34" s="10">
        <f>IF(friday!B34="ns day",friday!C34, IF(friday!C34 &lt;= 8 + reference!C4, 0, MIN(MAX(friday!C34 - 8, 0),IF(friday!J34 &lt;= reference!C4,0, friday!J34))))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SUM(friday!F35 - friday!E35)</f>
        <v/>
      </c>
      <c r="I35" s="10">
        <f>IF(friday!B35 ="ns day", friday!C35,IF(friday!C35 &lt;= 8 + reference!C3, 0, MAX(friday!C35 - 8, 0)))</f>
        <v/>
      </c>
      <c r="J35" s="10">
        <f>SUM(friday!F35 - friday!E35)</f>
        <v/>
      </c>
      <c r="K35" s="10">
        <f>IF(friday!B35="ns day",friday!C35, IF(friday!C35 &lt;= 8 + reference!C4, 0, MIN(MAX(friday!C35 - 8, 0),IF(friday!J35 &lt;= reference!C4,0, friday!J35))))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SUM(friday!F36 - friday!E36)</f>
        <v/>
      </c>
      <c r="I36" s="10">
        <f>IF(friday!B36 ="ns day", friday!C36,IF(friday!C36 &lt;= 8 + reference!C3, 0, MAX(friday!C36 - 8, 0)))</f>
        <v/>
      </c>
      <c r="J36" s="10">
        <f>SUM(friday!F36 - friday!E36)</f>
        <v/>
      </c>
      <c r="K36" s="10">
        <f>IF(friday!B36="ns day",friday!C36, IF(friday!C36 &lt;= 8 + reference!C4, 0, MIN(MAX(friday!C36 - 8, 0),IF(friday!J36 &lt;= reference!C4,0, friday!J36))))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SUM(friday!F37 - friday!E37)</f>
        <v/>
      </c>
      <c r="I37" s="10">
        <f>IF(friday!B37 ="ns day", friday!C37,IF(friday!C37 &lt;= 8 + reference!C3, 0, MAX(friday!C37 - 8, 0)))</f>
        <v/>
      </c>
      <c r="J37" s="10">
        <f>SUM(friday!F37 - friday!E37)</f>
        <v/>
      </c>
      <c r="K37" s="10">
        <f>IF(friday!B37="ns day",friday!C37, IF(friday!C37 &lt;= 8 + reference!C4, 0, MIN(MAX(friday!C37 - 8, 0),IF(friday!J37 &lt;= reference!C4,0, friday!J37))))</f>
        <v/>
      </c>
    </row>
    <row r="39">
      <c r="H39" s="5" t="inlineStr">
        <is>
          <t>Total NL Overtime</t>
        </is>
      </c>
      <c r="I39" s="10">
        <f>SUM(friday!I8:friday!I37)</f>
        <v/>
      </c>
    </row>
    <row r="41">
      <c r="J41" s="5" t="inlineStr">
        <is>
          <t>Total NL Mandates</t>
        </is>
      </c>
      <c r="K41" s="10">
        <f>SUM(friday!K8:friday!K37)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inlineStr"/>
      <c r="C45" s="8" t="n">
        <v>9.5</v>
      </c>
      <c r="D45" s="8" t="n">
        <v>17.48</v>
      </c>
      <c r="E45" s="7" t="inlineStr">
        <is>
          <t>*</t>
        </is>
      </c>
      <c r="F45" s="7" t="inlineStr">
        <is>
          <t>*</t>
        </is>
      </c>
      <c r="G45" s="7" t="inlineStr">
        <is>
          <t>*</t>
        </is>
      </c>
      <c r="H45" s="8">
        <f>SUM(friday!H47:friday!H46)</f>
        <v/>
      </c>
      <c r="I45" s="10">
        <f>IF(friday!B45 ="ns day", friday!C45, MAX(friday!C45 - 8, 0))</f>
        <v/>
      </c>
      <c r="J45" s="10">
        <f>friday!H45</f>
        <v/>
      </c>
      <c r="K45" s="10">
        <f>IF(friday!B45="ns day",friday!C45, IF(friday!C45 &lt;= 8 + reference!C4, 0, MIN(MAX(friday!C45 - 8, 0),IF(friday!J45 &lt;= reference!C4,0, friday!J45))))</f>
        <v/>
      </c>
    </row>
    <row r="46">
      <c r="E46" s="8" t="n">
        <v>7.5</v>
      </c>
      <c r="F46" s="8" t="n">
        <v>7.5</v>
      </c>
      <c r="G46" s="9" t="n">
        <v>1072</v>
      </c>
      <c r="H46" s="8">
        <f>SUM(friday!F46 - friday!E46)</f>
        <v/>
      </c>
    </row>
    <row r="47">
      <c r="E47" s="8" t="n">
        <v>12.22</v>
      </c>
      <c r="F47" s="8" t="n">
        <v>12.4</v>
      </c>
      <c r="G47" s="9" t="n">
        <v>1072</v>
      </c>
      <c r="H47" s="8">
        <f>SUM(friday!F47 - friday!E47)</f>
        <v/>
      </c>
    </row>
    <row r="48">
      <c r="A48" s="6" t="inlineStr">
        <is>
          <t>aquino, s</t>
        </is>
      </c>
      <c r="B48" s="7" t="inlineStr"/>
      <c r="C48" s="8" t="n">
        <v>8.220000000000001</v>
      </c>
      <c r="D48" s="8" t="n">
        <v>16.63</v>
      </c>
      <c r="E48" s="7" t="inlineStr">
        <is>
          <t>*</t>
        </is>
      </c>
      <c r="F48" s="7" t="inlineStr">
        <is>
          <t>*</t>
        </is>
      </c>
      <c r="G48" s="7" t="inlineStr">
        <is>
          <t>*</t>
        </is>
      </c>
      <c r="H48" s="8">
        <f>SUM(friday!H50:friday!H49)</f>
        <v/>
      </c>
      <c r="I48" s="10">
        <f>IF(friday!B48 ="ns day", friday!C48, MAX(friday!C48 - 8, 0))</f>
        <v/>
      </c>
      <c r="J48" s="10">
        <f>friday!H48</f>
        <v/>
      </c>
      <c r="K48" s="10">
        <f>IF(friday!B48="ns day",friday!C48, IF(friday!C48 &lt;= 8 + reference!C4, 0, MIN(MAX(friday!C48 - 8, 0),IF(friday!J48 &lt;= reference!C4,0, friday!J48))))</f>
        <v/>
      </c>
    </row>
    <row r="49">
      <c r="E49" s="8" t="n">
        <v>8.17</v>
      </c>
      <c r="F49" s="8" t="n">
        <v>9.5</v>
      </c>
      <c r="G49" s="9" t="n">
        <v>937</v>
      </c>
      <c r="H49" s="8">
        <f>SUM(friday!F49 - friday!E49)</f>
        <v/>
      </c>
    </row>
    <row r="50">
      <c r="E50" s="8" t="n">
        <v>16.63</v>
      </c>
      <c r="F50" s="8" t="n">
        <v>16.73</v>
      </c>
      <c r="G50" s="9" t="n">
        <v>903</v>
      </c>
      <c r="H50" s="8">
        <f>SUM(friday!F50 - friday!E50)</f>
        <v/>
      </c>
    </row>
    <row r="51">
      <c r="A51" s="6" t="inlineStr">
        <is>
          <t>babinskiy, m</t>
        </is>
      </c>
      <c r="B51" s="7" t="inlineStr"/>
      <c r="C51" s="8" t="n">
        <v>8</v>
      </c>
      <c r="D51" s="8" t="n">
        <v>17.5</v>
      </c>
      <c r="E51" s="8" t="inlineStr"/>
      <c r="F51" s="8" t="inlineStr"/>
      <c r="G51" s="9" t="inlineStr"/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>
      <c r="A52" s="6" t="inlineStr">
        <is>
          <t>bustos, h</t>
        </is>
      </c>
      <c r="B52" s="7" t="inlineStr">
        <is>
          <t>ns day</t>
        </is>
      </c>
      <c r="C52" s="8" t="n">
        <v>8.27</v>
      </c>
      <c r="D52" s="8" t="n">
        <v>16.75</v>
      </c>
      <c r="E52" s="8" t="n">
        <v>15.5</v>
      </c>
      <c r="F52" s="8" t="n">
        <v>16.75</v>
      </c>
      <c r="G52" s="9" t="n">
        <v>950</v>
      </c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>
      <c r="A53" s="6" t="inlineStr">
        <is>
          <t>chung, b</t>
        </is>
      </c>
      <c r="B53" s="7" t="inlineStr"/>
      <c r="C53" s="8" t="n">
        <v>8</v>
      </c>
      <c r="D53" s="8" t="n">
        <v>15.84</v>
      </c>
      <c r="E53" s="8" t="n">
        <v>13.76</v>
      </c>
      <c r="F53" s="8" t="n">
        <v>16.5</v>
      </c>
      <c r="G53" s="9" t="n">
        <v>930</v>
      </c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>
      <c r="A54" s="6" t="inlineStr">
        <is>
          <t>custodio, t</t>
        </is>
      </c>
      <c r="B54" s="8" t="n"/>
      <c r="C54" s="8" t="n"/>
      <c r="D54" s="8" t="n"/>
      <c r="E54" s="8" t="n"/>
      <c r="F54" s="8" t="n"/>
      <c r="G54" s="9" t="n"/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>
      <c r="A55" s="6" t="inlineStr">
        <is>
          <t>dejesus vasquez, l</t>
        </is>
      </c>
      <c r="B55" s="7" t="inlineStr"/>
      <c r="C55" s="8" t="n">
        <v>8</v>
      </c>
      <c r="D55" s="8" t="n">
        <v>16.5</v>
      </c>
      <c r="E55" s="8" t="inlineStr"/>
      <c r="F55" s="8" t="inlineStr"/>
      <c r="G55" s="9" t="inlineStr"/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>
      <c r="A56" s="6" t="inlineStr">
        <is>
          <t>fisher, c</t>
        </is>
      </c>
      <c r="B56" s="7" t="inlineStr"/>
      <c r="C56" s="8" t="n">
        <v>8.470000000000001</v>
      </c>
      <c r="D56" s="8" t="n">
        <v>17.23</v>
      </c>
      <c r="E56" s="8" t="inlineStr"/>
      <c r="F56" s="8" t="inlineStr"/>
      <c r="G56" s="9" t="inlineStr"/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>
      <c r="A57" s="6" t="inlineStr">
        <is>
          <t>l huillier jr, w</t>
        </is>
      </c>
      <c r="B57" s="8" t="n"/>
      <c r="C57" s="8" t="n"/>
      <c r="D57" s="8" t="n"/>
      <c r="E57" s="8" t="n"/>
      <c r="F57" s="8" t="n"/>
      <c r="G57" s="9" t="n"/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>
      <c r="A58" s="6" t="inlineStr">
        <is>
          <t>martines, j</t>
        </is>
      </c>
      <c r="B58" s="7" t="inlineStr"/>
      <c r="C58" s="8" t="n">
        <v>8.67</v>
      </c>
      <c r="D58" s="8" t="n">
        <v>16.77</v>
      </c>
      <c r="E58" s="8" t="n">
        <v>9.279999999999999</v>
      </c>
      <c r="F58" s="8" t="n">
        <v>16.77</v>
      </c>
      <c r="G58" s="9" t="n">
        <v>903</v>
      </c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>
      <c r="A59" s="6" t="inlineStr">
        <is>
          <t>mcdonald, n</t>
        </is>
      </c>
      <c r="B59" s="7" t="inlineStr">
        <is>
          <t>ns day</t>
        </is>
      </c>
      <c r="C59" s="8" t="n">
        <v>7.78</v>
      </c>
      <c r="D59" s="8" t="n">
        <v>15.66</v>
      </c>
      <c r="E59" s="8" t="inlineStr"/>
      <c r="F59" s="8" t="inlineStr"/>
      <c r="G59" s="9" t="inlineStr"/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>
      <c r="A60" s="6" t="inlineStr">
        <is>
          <t>mcmains, t</t>
        </is>
      </c>
      <c r="B60" s="7" t="inlineStr">
        <is>
          <t>ns day</t>
        </is>
      </c>
      <c r="C60" s="8" t="n">
        <v>8</v>
      </c>
      <c r="D60" s="8" t="n">
        <v>16.39</v>
      </c>
      <c r="E60" s="8" t="n">
        <v>8.94</v>
      </c>
      <c r="F60" s="8" t="n">
        <v>9.34</v>
      </c>
      <c r="G60" s="9" t="n">
        <v>930</v>
      </c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>
      <c r="A61" s="6" t="inlineStr">
        <is>
          <t>miller, b</t>
        </is>
      </c>
      <c r="B61" s="7" t="inlineStr"/>
      <c r="C61" s="8" t="n">
        <v>8.1</v>
      </c>
      <c r="D61" s="8" t="n">
        <v>16.07</v>
      </c>
      <c r="E61" s="8" t="inlineStr"/>
      <c r="F61" s="8" t="inlineStr"/>
      <c r="G61" s="9" t="inlineStr"/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>
      <c r="A62" s="6" t="inlineStr">
        <is>
          <t>moody, k</t>
        </is>
      </c>
      <c r="B62" s="8" t="n"/>
      <c r="C62" s="8" t="n"/>
      <c r="D62" s="8" t="n"/>
      <c r="E62" s="8" t="n"/>
      <c r="F62" s="8" t="n"/>
      <c r="G62" s="9" t="n"/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>
      <c r="A63" s="6" t="inlineStr">
        <is>
          <t>nguyen, d</t>
        </is>
      </c>
      <c r="B63" s="7" t="inlineStr"/>
      <c r="C63" s="8" t="n">
        <v>8.19</v>
      </c>
      <c r="D63" s="8" t="n">
        <v>16.18</v>
      </c>
      <c r="E63" s="8" t="inlineStr"/>
      <c r="F63" s="8" t="inlineStr"/>
      <c r="G63" s="9" t="inlineStr"/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>
      <c r="A64" s="6" t="inlineStr">
        <is>
          <t>rose jr, a</t>
        </is>
      </c>
      <c r="B64" s="7" t="inlineStr"/>
      <c r="C64" s="8" t="n">
        <v>8</v>
      </c>
      <c r="D64" s="8" t="n">
        <v>16.49</v>
      </c>
      <c r="E64" s="8" t="inlineStr"/>
      <c r="F64" s="8" t="inlineStr"/>
      <c r="G64" s="9" t="inlineStr"/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>
      <c r="A65" s="6" t="inlineStr">
        <is>
          <t>sanchez, p</t>
        </is>
      </c>
      <c r="B65" s="8" t="n"/>
      <c r="C65" s="8" t="n"/>
      <c r="D65" s="8" t="n"/>
      <c r="E65" s="8" t="n"/>
      <c r="F65" s="8" t="n"/>
      <c r="G65" s="9" t="n"/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>
      <c r="A66" s="6" t="inlineStr">
        <is>
          <t>shrestha, p</t>
        </is>
      </c>
      <c r="B66" s="7" t="inlineStr"/>
      <c r="C66" s="8" t="n">
        <v>8</v>
      </c>
      <c r="D66" s="8" t="n">
        <v>15.96</v>
      </c>
      <c r="E66" s="8" t="inlineStr"/>
      <c r="F66" s="8" t="inlineStr"/>
      <c r="G66" s="9" t="inlineStr"/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>
      <c r="A67" s="6" t="inlineStr">
        <is>
          <t>steinke, s</t>
        </is>
      </c>
      <c r="B67" s="7" t="inlineStr"/>
      <c r="C67" s="8" t="n">
        <v>8.5</v>
      </c>
      <c r="D67" s="8" t="n">
        <v>15.94</v>
      </c>
      <c r="E67" s="8" t="inlineStr"/>
      <c r="F67" s="8" t="inlineStr"/>
      <c r="G67" s="9" t="inlineStr"/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>
      <c r="A68" s="6" t="inlineStr">
        <is>
          <t>stevens, a</t>
        </is>
      </c>
      <c r="B68" s="7" t="inlineStr"/>
      <c r="C68" s="8" t="n">
        <v>8</v>
      </c>
      <c r="D68" s="8" t="n">
        <v>15.56</v>
      </c>
      <c r="E68" s="8" t="inlineStr"/>
      <c r="F68" s="8" t="inlineStr"/>
      <c r="G68" s="9" t="inlineStr"/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>
      <c r="A69" s="6" t="inlineStr">
        <is>
          <t>symons, s</t>
        </is>
      </c>
      <c r="B69" s="7" t="inlineStr"/>
      <c r="C69" s="8" t="n">
        <v>8</v>
      </c>
      <c r="D69" s="8" t="n">
        <v>16.06</v>
      </c>
      <c r="E69" s="8" t="inlineStr"/>
      <c r="F69" s="8" t="inlineStr"/>
      <c r="G69" s="9" t="inlineStr"/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>
      <c r="A70" s="6" t="inlineStr">
        <is>
          <t>walker, c</t>
        </is>
      </c>
      <c r="B70" s="7" t="inlineStr"/>
      <c r="C70" s="8" t="n">
        <v>9.109999999999999</v>
      </c>
      <c r="D70" s="8" t="n">
        <v>18.5</v>
      </c>
      <c r="E70" s="8" t="n">
        <v>9.539999999999999</v>
      </c>
      <c r="F70" s="8" t="n">
        <v>9.67</v>
      </c>
      <c r="G70" s="9" t="n">
        <v>0</v>
      </c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>
      <c r="A71" s="6" t="inlineStr">
        <is>
          <t>weeks, t</t>
        </is>
      </c>
      <c r="B71" s="7" t="inlineStr"/>
      <c r="C71" s="8" t="n">
        <v>8.33</v>
      </c>
      <c r="D71" s="8" t="n">
        <v>16.36</v>
      </c>
      <c r="E71" s="8" t="inlineStr"/>
      <c r="F71" s="8" t="inlineStr"/>
      <c r="G71" s="9" t="inlineStr"/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>
      <c r="A72" s="6" t="inlineStr">
        <is>
          <t>weyerman, t</t>
        </is>
      </c>
      <c r="B72" s="8" t="n"/>
      <c r="C72" s="8" t="n"/>
      <c r="D72" s="8" t="n"/>
      <c r="E72" s="8" t="n"/>
      <c r="F72" s="8" t="n"/>
      <c r="G72" s="9" t="n"/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>
      <c r="A73" s="6" t="inlineStr">
        <is>
          <t>wooten, c</t>
        </is>
      </c>
      <c r="B73" s="7" t="inlineStr"/>
      <c r="C73" s="8" t="n">
        <v>8</v>
      </c>
      <c r="D73" s="8" t="n">
        <v>15.95</v>
      </c>
      <c r="E73" s="8" t="inlineStr"/>
      <c r="F73" s="8" t="inlineStr"/>
      <c r="G73" s="9" t="inlineStr"/>
      <c r="H73" s="8">
        <f>SUM(friday!F73 - friday!E73)</f>
        <v/>
      </c>
      <c r="I73" s="10">
        <f>IF(friday!B73 ="ns day", friday!C73, MAX(friday!C73 - 8, 0))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>
      <c r="A74" s="6" t="inlineStr">
        <is>
          <t>yates, l</t>
        </is>
      </c>
      <c r="B74" s="8" t="n"/>
      <c r="C74" s="8" t="n"/>
      <c r="D74" s="8" t="n"/>
      <c r="E74" s="8" t="n"/>
      <c r="F74" s="8" t="n"/>
      <c r="G74" s="9" t="n"/>
      <c r="H74" s="8">
        <f>SUM(friday!F74 - friday!E74)</f>
        <v/>
      </c>
      <c r="I74" s="10">
        <f>IF(friday!B74 ="ns day", friday!C74, MAX(friday!C74 - 8, 0))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6">
      <c r="J76" s="5" t="inlineStr">
        <is>
          <t>Total WAL Mandates</t>
        </is>
      </c>
      <c r="K76" s="10">
        <f>SUM(friday!K45:friday!K74)</f>
        <v/>
      </c>
    </row>
    <row r="78">
      <c r="J78" s="5" t="inlineStr">
        <is>
          <t>Total Mandates</t>
        </is>
      </c>
      <c r="K78" s="10">
        <f>SUM(friday!K76 + friday!K41)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inlineStr"/>
      <c r="C83" s="8" t="n">
        <v>11.51</v>
      </c>
      <c r="D83" s="8" t="n">
        <v>19.97</v>
      </c>
      <c r="E83" s="10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10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>
      <c r="A84" s="6" t="inlineStr">
        <is>
          <t>barnett, j</t>
        </is>
      </c>
      <c r="B84" s="7" t="inlineStr">
        <is>
          <t>annual</t>
        </is>
      </c>
      <c r="C84" s="8" t="inlineStr"/>
      <c r="D84" s="8" t="n">
        <v>0</v>
      </c>
      <c r="E84" s="10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10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>
      <c r="A85" s="6" t="inlineStr">
        <is>
          <t>bassa, e</t>
        </is>
      </c>
      <c r="B85" s="8" t="n"/>
      <c r="C85" s="8" t="n"/>
      <c r="D85" s="8" t="n"/>
      <c r="E85" s="10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10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>
      <c r="A86" s="6" t="inlineStr">
        <is>
          <t>benlmaloua, m</t>
        </is>
      </c>
      <c r="B86" s="7" t="inlineStr"/>
      <c r="C86" s="8" t="n">
        <v>10.5</v>
      </c>
      <c r="D86" s="8" t="n">
        <v>18.95</v>
      </c>
      <c r="E86" s="10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10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>
      <c r="A87" s="6" t="inlineStr">
        <is>
          <t>bonilla, g</t>
        </is>
      </c>
      <c r="B87" s="7" t="inlineStr"/>
      <c r="C87" s="8" t="n">
        <v>8.529999999999999</v>
      </c>
      <c r="D87" s="8" t="n">
        <v>16.56</v>
      </c>
      <c r="E87" s="10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10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>
      <c r="A88" s="6" t="inlineStr">
        <is>
          <t>gross, j</t>
        </is>
      </c>
      <c r="B88" s="7" t="inlineStr">
        <is>
          <t>annual</t>
        </is>
      </c>
      <c r="C88" s="8" t="inlineStr"/>
      <c r="D88" s="8" t="n">
        <v>0</v>
      </c>
      <c r="E88" s="10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10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>
      <c r="A89" s="6" t="inlineStr">
        <is>
          <t>manibusan, p</t>
        </is>
      </c>
      <c r="B89" s="7" t="inlineStr"/>
      <c r="C89" s="8" t="n">
        <v>11</v>
      </c>
      <c r="D89" s="8" t="n">
        <v>18.88</v>
      </c>
      <c r="E89" s="10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>
      <c r="A90" s="6" t="inlineStr">
        <is>
          <t>mariami, a</t>
        </is>
      </c>
      <c r="B90" s="7" t="inlineStr"/>
      <c r="C90" s="8" t="n">
        <v>11.19</v>
      </c>
      <c r="D90" s="8" t="n">
        <v>19.69</v>
      </c>
      <c r="E90" s="10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>
      <c r="A91" s="6" t="inlineStr">
        <is>
          <t>mccoumb, s</t>
        </is>
      </c>
      <c r="B91" s="7" t="inlineStr"/>
      <c r="C91" s="8" t="n">
        <v>10.19</v>
      </c>
      <c r="D91" s="8" t="n">
        <v>19.01</v>
      </c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>
      <c r="A92" s="6" t="inlineStr">
        <is>
          <t>nelson, g</t>
        </is>
      </c>
      <c r="B92" s="7" t="inlineStr"/>
      <c r="C92" s="8" t="n">
        <v>9.31</v>
      </c>
      <c r="D92" s="8" t="n">
        <v>17.3</v>
      </c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>
      <c r="A93" s="6" t="inlineStr">
        <is>
          <t>pang, d</t>
        </is>
      </c>
      <c r="B93" s="7" t="inlineStr"/>
      <c r="C93" s="8" t="n">
        <v>12.31</v>
      </c>
      <c r="D93" s="8" t="n">
        <v>19.81</v>
      </c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>
      <c r="A94" s="6" t="inlineStr">
        <is>
          <t>rodriquez, j</t>
        </is>
      </c>
      <c r="B94" s="7" t="inlineStr"/>
      <c r="C94" s="8" t="n">
        <v>8.84</v>
      </c>
      <c r="D94" s="8" t="n">
        <v>17.15</v>
      </c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>
      <c r="A95" s="6" t="inlineStr">
        <is>
          <t>yeung, q</t>
        </is>
      </c>
      <c r="B95" s="7" t="inlineStr"/>
      <c r="C95" s="8" t="n">
        <v>11.46</v>
      </c>
      <c r="D95" s="8" t="n">
        <v>19.77</v>
      </c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>
      <c r="A96" s="6" t="inlineStr"/>
      <c r="B96" s="8" t="n"/>
      <c r="C96" s="8" t="n"/>
      <c r="D96" s="8" t="n"/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>
      <c r="A97" s="6" t="inlineStr"/>
      <c r="B97" s="8" t="n"/>
      <c r="C97" s="8" t="n"/>
      <c r="D97" s="8" t="n"/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>
      <c r="A98" s="6" t="inlineStr"/>
      <c r="B98" s="8" t="n"/>
      <c r="C98" s="8" t="n"/>
      <c r="D98" s="8" t="n"/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>
      <c r="A99" s="6" t="inlineStr"/>
      <c r="B99" s="8" t="n"/>
      <c r="C99" s="8" t="n"/>
      <c r="D99" s="8" t="n"/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>
      <c r="A100" s="6" t="inlineStr"/>
      <c r="B100" s="8" t="n"/>
      <c r="C100" s="8" t="n"/>
      <c r="D100" s="8" t="n"/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>
      <c r="A101" s="6" t="inlineStr"/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>
      <c r="A102" s="6" t="inlineStr"/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>
      <c r="A103" s="6" t="inlineStr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>
      <c r="A104" s="6" t="inlineStr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>
      <c r="A105" s="6" t="inlineStr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>
      <c r="A106" s="6" t="inlineStr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>
      <c r="A107" s="6" t="inlineStr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>
      <c r="A108" s="6" t="inlineStr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>
      <c r="A109" s="6" t="inlineStr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>
      <c r="A110" s="6" t="inlineStr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>
      <c r="A111" s="6" t="inlineStr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>
      <c r="A112" s="6" t="inlineStr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4">
      <c r="D114" s="5" t="inlineStr">
        <is>
          <t>Total OTDL Availability</t>
        </is>
      </c>
      <c r="E114" s="10">
        <f>SUM(friday!E83:friday!E112)</f>
        <v/>
      </c>
      <c r="F114" s="10">
        <f>SUM(friday!F83:friday!F112)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inlineStr"/>
      <c r="C119" s="8" t="n">
        <v>7.44</v>
      </c>
      <c r="D119" s="8" t="n">
        <v>16.07</v>
      </c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>
      <c r="A120" s="6" t="inlineStr">
        <is>
          <t>frank, p</t>
        </is>
      </c>
      <c r="B120" s="7" t="inlineStr"/>
      <c r="C120" s="8" t="n">
        <v>8.220000000000001</v>
      </c>
      <c r="D120" s="8" t="n">
        <v>0</v>
      </c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11.5 - reference!C5), 0, IF(friday!B120 = "no call", 11.5, IF(friday!C120 = 0, 0, MAX(11.5 - friday!C120, 0))))</f>
        <v/>
      </c>
    </row>
    <row r="121">
      <c r="A121" s="6" t="inlineStr">
        <is>
          <t>garczarek, p</t>
        </is>
      </c>
      <c r="B121" s="7" t="inlineStr"/>
      <c r="C121" s="8" t="n">
        <v>8.26</v>
      </c>
      <c r="D121" s="8" t="n">
        <v>16.9</v>
      </c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11.5 - reference!C5), 0, IF(friday!B121 = "no call", 11.5, IF(friday!C121 = 0, 0, MAX(11.5 - friday!C121,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11.5 - reference!C5), 0, IF(friday!B122 = "no call", 11.5, IF(friday!C122 = 0, 0, MAX(11.5 - friday!C122,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11.5 - reference!C5), 0, IF(friday!B123 = "no call", 11.5, IF(friday!C123 = 0, 0, MAX(11.5 - friday!C123, 0))))</f>
        <v/>
      </c>
    </row>
    <row r="124">
      <c r="A124" s="6" t="inlineStr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>
      <c r="A125" s="6" t="inlineStr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>
      <c r="A126" s="6" t="inlineStr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>
      <c r="A127" s="6" t="inlineStr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>
      <c r="A128" s="6" t="inlineStr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>
      <c r="A129" s="6" t="inlineStr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>
      <c r="A130" s="6" t="inlineStr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>
      <c r="A131" s="6" t="inlineStr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>
      <c r="A132" s="6" t="inlineStr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>
      <c r="A133" s="6" t="inlineStr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>
      <c r="A134" s="6" t="inlineStr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>
      <c r="A135" s="6" t="inlineStr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>
      <c r="A136" s="6" t="inlineStr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>
      <c r="A137" s="6" t="inlineStr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>
      <c r="A138" s="6" t="inlineStr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>
      <c r="A139" s="6" t="inlineStr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>
      <c r="A140" s="6" t="inlineStr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>
      <c r="A141" s="6" t="inlineStr"/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>
      <c r="A142" s="6" t="inlineStr"/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>
      <c r="A143" s="6" t="inlineStr"/>
      <c r="B143" s="8" t="n"/>
      <c r="C143" s="8" t="n"/>
      <c r="D143" s="8" t="n"/>
      <c r="E143" s="10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10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>
      <c r="A144" s="6" t="inlineStr"/>
      <c r="B144" s="8" t="n"/>
      <c r="C144" s="8" t="n"/>
      <c r="D144" s="8" t="n"/>
      <c r="E144" s="10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10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>
      <c r="A145" s="6" t="inlineStr"/>
      <c r="B145" s="8" t="n"/>
      <c r="C145" s="8" t="n"/>
      <c r="D145" s="8" t="n"/>
      <c r="E145" s="10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10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>
      <c r="A146" s="6" t="inlineStr"/>
      <c r="B146" s="8" t="n"/>
      <c r="C146" s="8" t="n"/>
      <c r="D146" s="8" t="n"/>
      <c r="E146" s="10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10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>
      <c r="A147" s="6" t="inlineStr"/>
      <c r="B147" s="8" t="n"/>
      <c r="C147" s="8" t="n"/>
      <c r="D147" s="8" t="n"/>
      <c r="E147" s="10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10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>
      <c r="A148" s="6" t="inlineStr"/>
      <c r="B148" s="8" t="n"/>
      <c r="C148" s="8" t="n"/>
      <c r="D148" s="8" t="n"/>
      <c r="E148" s="10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10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50">
      <c r="D150" s="5" t="inlineStr">
        <is>
          <t>Total AUX Availability</t>
        </is>
      </c>
      <c r="E150" s="10">
        <f>SUM(friday!E119:friday!E148)</f>
        <v/>
      </c>
      <c r="F150" s="10">
        <f>SUM(friday!F119:friday!F148)</f>
        <v/>
      </c>
    </row>
    <row r="152">
      <c r="D152" s="5" t="inlineStr">
        <is>
          <t>Total Availability</t>
        </is>
      </c>
      <c r="E152" s="10">
        <f>SUM(friday!E114 + friday!E150)</f>
        <v/>
      </c>
      <c r="F152" s="10">
        <f>SUM(friday!F114 + friday!F150)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14" customWidth="1" min="1" max="1"/>
    <col width="9" customWidth="1" min="2" max="2"/>
    <col width="9" customWidth="1" min="3" max="3"/>
    <col width="9" customWidth="1" min="4" max="4"/>
    <col width="2" customWidth="1" min="5" max="5"/>
    <col width="9" customWidth="1" min="6" max="6"/>
    <col width="9" customWidth="1" min="7" max="7"/>
    <col width="9" customWidth="1" min="8" max="8"/>
  </cols>
  <sheetData>
    <row r="1">
      <c r="A1" s="1" t="inlineStr">
        <is>
          <t>Improper Mandate Worksheet</t>
        </is>
      </c>
    </row>
    <row r="3">
      <c r="B3" s="2" t="inlineStr">
        <is>
          <t>Summary Sheet</t>
        </is>
      </c>
    </row>
    <row r="5">
      <c r="A5" s="2" t="inlineStr">
        <is>
          <t xml:space="preserve">Pay Period:  </t>
        </is>
      </c>
      <c r="B5" s="3" t="inlineStr">
        <is>
          <t>2020-01-1</t>
        </is>
      </c>
    </row>
    <row r="6">
      <c r="A6" s="2" t="inlineStr">
        <is>
          <t xml:space="preserve">Station:  </t>
        </is>
      </c>
      <c r="B6" s="3" t="inlineStr">
        <is>
          <t>University Park</t>
        </is>
      </c>
    </row>
    <row r="8">
      <c r="B8" s="2" t="inlineStr">
        <is>
          <t>Availability</t>
        </is>
      </c>
      <c r="C8" s="2" t="inlineStr">
        <is>
          <t>No list</t>
        </is>
      </c>
      <c r="F8" s="2" t="inlineStr">
        <is>
          <t>Availability</t>
        </is>
      </c>
      <c r="G8" s="2" t="inlineStr">
        <is>
          <t>Off route</t>
        </is>
      </c>
    </row>
    <row r="9">
      <c r="B9" s="2" t="inlineStr">
        <is>
          <t>to 10</t>
        </is>
      </c>
      <c r="C9" s="2" t="inlineStr">
        <is>
          <t>overtime</t>
        </is>
      </c>
      <c r="D9" s="2" t="inlineStr">
        <is>
          <t>violations</t>
        </is>
      </c>
      <c r="F9" s="2" t="inlineStr">
        <is>
          <t>to 12</t>
        </is>
      </c>
      <c r="G9" s="2" t="inlineStr">
        <is>
          <t>mandates</t>
        </is>
      </c>
      <c r="H9" s="2" t="inlineStr">
        <is>
          <t>violations</t>
        </is>
      </c>
    </row>
    <row r="10">
      <c r="A10" s="11" t="inlineStr">
        <is>
          <t>12/21/19 Sat</t>
        </is>
      </c>
      <c r="B10" s="8">
        <f>saturday!E152</f>
        <v/>
      </c>
      <c r="C10" s="8">
        <f>saturday!I39</f>
        <v/>
      </c>
      <c r="D10" s="10">
        <f>IF(summary!B10&lt;summary!C10,summary!B10,summary!C10)</f>
        <v/>
      </c>
      <c r="F10" s="8">
        <f>saturday!F152</f>
        <v/>
      </c>
      <c r="G10" s="8">
        <f>saturday!K78</f>
        <v/>
      </c>
      <c r="H10" s="10">
        <f>IF(summary!F10&lt;summary!G10,summary!F10,summary!G10)</f>
        <v/>
      </c>
    </row>
    <row r="12">
      <c r="A12" s="11" t="inlineStr">
        <is>
          <t>12/22/19 Sun</t>
        </is>
      </c>
      <c r="B12" s="8">
        <f>sunday!E152</f>
        <v/>
      </c>
      <c r="C12" s="8">
        <f>sunday!I39</f>
        <v/>
      </c>
      <c r="D12" s="10">
        <f>IF(summary!B12&lt;summary!C12,summary!B12,summary!C12)</f>
        <v/>
      </c>
      <c r="F12" s="8">
        <f>sunday!F152</f>
        <v/>
      </c>
      <c r="G12" s="8">
        <f>sunday!K78</f>
        <v/>
      </c>
      <c r="H12" s="10">
        <f>IF(summary!F12&lt;summary!G12,summary!F12,summary!G12)</f>
        <v/>
      </c>
    </row>
    <row r="14">
      <c r="A14" s="11" t="inlineStr">
        <is>
          <t>12/23/19 Mon</t>
        </is>
      </c>
      <c r="B14" s="8">
        <f>monday!E152</f>
        <v/>
      </c>
      <c r="C14" s="8">
        <f>monday!I39</f>
        <v/>
      </c>
      <c r="D14" s="10">
        <f>IF(summary!B14&lt;summary!C14,summary!B14,summary!C14)</f>
        <v/>
      </c>
      <c r="F14" s="8">
        <f>monday!F152</f>
        <v/>
      </c>
      <c r="G14" s="8">
        <f>monday!K78</f>
        <v/>
      </c>
      <c r="H14" s="10">
        <f>IF(summary!F14&lt;summary!G14,summary!F14,summary!G14)</f>
        <v/>
      </c>
    </row>
    <row r="16">
      <c r="A16" s="11" t="inlineStr">
        <is>
          <t>12/24/19 Tue</t>
        </is>
      </c>
      <c r="B16" s="8">
        <f>tuesday!E152</f>
        <v/>
      </c>
      <c r="C16" s="8">
        <f>tuesday!I39</f>
        <v/>
      </c>
      <c r="D16" s="10">
        <f>IF(summary!B16&lt;summary!C16,summary!B16,summary!C16)</f>
        <v/>
      </c>
      <c r="F16" s="8">
        <f>tuesday!F152</f>
        <v/>
      </c>
      <c r="G16" s="8">
        <f>tuesday!K78</f>
        <v/>
      </c>
      <c r="H16" s="10">
        <f>IF(summary!F16&lt;summary!G16,summary!F16,summary!G16)</f>
        <v/>
      </c>
    </row>
    <row r="18">
      <c r="A18" s="11" t="inlineStr">
        <is>
          <t>12/25/19 Wed</t>
        </is>
      </c>
      <c r="B18" s="8">
        <f>wednesday!E152</f>
        <v/>
      </c>
      <c r="C18" s="8">
        <f>wednesday!I39</f>
        <v/>
      </c>
      <c r="D18" s="10">
        <f>IF(summary!B18&lt;summary!C18,summary!B18,summary!C18)</f>
        <v/>
      </c>
      <c r="F18" s="8">
        <f>wednesday!F152</f>
        <v/>
      </c>
      <c r="G18" s="8">
        <f>wednesday!K78</f>
        <v/>
      </c>
      <c r="H18" s="10">
        <f>IF(summary!F18&lt;summary!G18,summary!F18,summary!G18)</f>
        <v/>
      </c>
    </row>
    <row r="20">
      <c r="A20" s="11" t="inlineStr">
        <is>
          <t>12/26/19 Thu</t>
        </is>
      </c>
      <c r="B20" s="8">
        <f>thursday!E152</f>
        <v/>
      </c>
      <c r="C20" s="8">
        <f>thursday!I39</f>
        <v/>
      </c>
      <c r="D20" s="10">
        <f>IF(summary!B20&lt;summary!C20,summary!B20,summary!C20)</f>
        <v/>
      </c>
      <c r="F20" s="8">
        <f>thursday!F152</f>
        <v/>
      </c>
      <c r="G20" s="8">
        <f>thursday!K78</f>
        <v/>
      </c>
      <c r="H20" s="10">
        <f>IF(summary!F20&lt;summary!G20,summary!F20,summary!G20)</f>
        <v/>
      </c>
    </row>
    <row r="22">
      <c r="A22" s="11" t="inlineStr">
        <is>
          <t>12/27/19 Fri</t>
        </is>
      </c>
      <c r="B22" s="8">
        <f>friday!E152</f>
        <v/>
      </c>
      <c r="C22" s="8">
        <f>friday!I39</f>
        <v/>
      </c>
      <c r="D22" s="10">
        <f>IF(summary!B22&lt;summary!C22,summary!B22,summary!C22)</f>
        <v/>
      </c>
      <c r="F22" s="8">
        <f>friday!F152</f>
        <v/>
      </c>
      <c r="G22" s="8">
        <f>friday!K78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2" customWidth="1" min="4" max="4"/>
    <col width="6" customWidth="1" min="5" max="5"/>
  </cols>
  <sheetData>
    <row r="2">
      <c r="B2" s="4" t="inlineStr">
        <is>
          <t>Tolerances</t>
        </is>
      </c>
    </row>
    <row r="3">
      <c r="C3" s="8" t="n">
        <v>0.25</v>
      </c>
      <c r="E3" t="inlineStr">
        <is>
          <t>overtime on own route</t>
        </is>
      </c>
    </row>
    <row r="4">
      <c r="C4" s="8" t="n">
        <v>0.25</v>
      </c>
      <c r="E4" t="inlineStr">
        <is>
          <t>overtime off own route</t>
        </is>
      </c>
    </row>
    <row r="5">
      <c r="C5" s="8" t="n">
        <v>0.25</v>
      </c>
      <c r="E5" t="inlineStr">
        <is>
          <t>availability tolerance</t>
        </is>
      </c>
    </row>
    <row r="7">
      <c r="B7" s="4" t="inlineStr">
        <is>
          <t>Code Guide</t>
        </is>
      </c>
    </row>
    <row r="8">
      <c r="C8" s="7" t="inlineStr">
        <is>
          <t>ns day</t>
        </is>
      </c>
      <c r="E8" t="inlineStr">
        <is>
          <t>Carrier worked on their non scheduled day</t>
        </is>
      </c>
    </row>
    <row r="10">
      <c r="C10" s="7" t="inlineStr">
        <is>
          <t>no call</t>
        </is>
      </c>
      <c r="E10" t="inlineStr">
        <is>
          <t>Carrier was not scheduled for overtime</t>
        </is>
      </c>
    </row>
    <row r="11">
      <c r="C11" s="7" t="inlineStr">
        <is>
          <t>light</t>
        </is>
      </c>
      <c r="E11" t="inlineStr">
        <is>
          <t>Carrier on light duty and unavailable for overtime</t>
        </is>
      </c>
    </row>
    <row r="12">
      <c r="C12" s="7" t="inlineStr">
        <is>
          <t>sch chg</t>
        </is>
      </c>
      <c r="E12" t="inlineStr">
        <is>
          <t>Schedule change: unavailable for overtime</t>
        </is>
      </c>
    </row>
    <row r="13">
      <c r="C13" s="7" t="inlineStr">
        <is>
          <t>annual</t>
        </is>
      </c>
      <c r="E13" t="inlineStr">
        <is>
          <t>Annual leave</t>
        </is>
      </c>
    </row>
    <row r="14">
      <c r="C14" s="7" t="inlineStr">
        <is>
          <t>sick</t>
        </is>
      </c>
      <c r="E14" t="inlineStr">
        <is>
          <t>Sick leave</t>
        </is>
      </c>
    </row>
    <row r="15">
      <c r="C15" s="7" t="inlineStr">
        <is>
          <t>excused</t>
        </is>
      </c>
      <c r="E15" t="inlineStr">
        <is>
          <t>Carrier excused from mandatory overtime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2019-12-20T19:45:24Z</dcterms:created>
  <dcterms:modified xsi:type="dcterms:W3CDTF">2019-12-20T19:45:24Z</dcterms:modified>
</cp:coreProperties>
</file>