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.00;[RED]-#,###.00"/>
    <numFmt numFmtId="165" formatCode="####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numFmtId="0" fontId="0" fillId="0" borderId="0"/>
    <xf numFmtId="0" fontId="1" fillId="0" borderId="0"/>
    <xf numFmtId="0" fontId="2" fillId="0" borderId="0" applyAlignment="1">
      <alignment horizontal="right"/>
    </xf>
    <xf numFmtId="0" fontId="3" fillId="0" borderId="0"/>
    <xf numFmtId="0" fontId="4" fillId="0" borderId="0"/>
    <xf numFmtId="0" fontId="2" fillId="0" borderId="0" applyAlignment="1">
      <alignment horizontal="right"/>
    </xf>
    <xf numFmtId="0" fontId="3" fillId="0" borderId="1"/>
    <xf numFmtId="0" fontId="3" fillId="0" borderId="1" applyAlignment="1">
      <alignment horizontal="right"/>
    </xf>
    <xf numFmtId="0" fontId="3" fillId="2" borderId="1" applyAlignment="1">
      <alignment horizontal="right"/>
    </xf>
  </cellStyleXfs>
  <cellXfs count="12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2">
      <alignment horizontal="right"/>
    </xf>
    <xf numFmtId="0" fontId="3" fillId="0" borderId="0" pivotButton="0" quotePrefix="0" xfId="3"/>
    <xf numFmtId="0" fontId="4" fillId="0" borderId="0" pivotButton="0" quotePrefix="0" xfId="4"/>
    <xf numFmtId="0" fontId="2" fillId="0" borderId="0" applyAlignment="1" pivotButton="0" quotePrefix="0" xfId="5">
      <alignment horizontal="right"/>
    </xf>
    <xf numFmtId="0" fontId="3" fillId="0" borderId="1" pivotButton="0" quotePrefix="0" xfId="6"/>
    <xf numFmtId="0" fontId="3" fillId="0" borderId="1" applyAlignment="1" pivotButton="0" quotePrefix="0" xfId="7">
      <alignment horizontal="right"/>
    </xf>
    <xf numFmtId="164" fontId="3" fillId="0" borderId="1" applyAlignment="1" pivotButton="0" quotePrefix="0" xfId="7">
      <alignment horizontal="right"/>
    </xf>
    <xf numFmtId="165" fontId="3" fillId="0" borderId="1" applyAlignment="1" pivotButton="0" quotePrefix="0" xfId="7">
      <alignment horizontal="right"/>
    </xf>
    <xf numFmtId="164" fontId="3" fillId="2" borderId="1" applyAlignment="1" pivotButton="0" quotePrefix="0" xfId="8">
      <alignment horizontal="right"/>
    </xf>
    <xf numFmtId="164" fontId="2" fillId="0" borderId="0" applyAlignment="1" pivotButton="0" quotePrefix="0" xfId="2">
      <alignment horizontal="right"/>
    </xf>
  </cellXfs>
  <cellStyles count="9">
    <cellStyle name="Normal" xfId="0" builtinId="0" hidden="0"/>
    <cellStyle name="ws_header" xfId="1" hidden="0"/>
    <cellStyle name="date_dov_title" xfId="2" hidden="0"/>
    <cellStyle name="date_dov" xfId="3" hidden="0"/>
    <cellStyle name="list_header" xfId="4" hidden="0"/>
    <cellStyle name="col_header" xfId="5" hidden="0"/>
    <cellStyle name="input_name" xfId="6" hidden="0"/>
    <cellStyle name="input_s" xfId="7" hidden="0"/>
    <cellStyle name="calcs" xfId="8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Saturday  12/28/19</t>
        </is>
      </c>
      <c r="E3" s="2" t="inlineStr">
        <is>
          <t xml:space="preserve">Pay Period:  </t>
        </is>
      </c>
      <c r="G3" s="3" t="inlineStr">
        <is>
          <t>2020-01-2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8</v>
      </c>
      <c r="D8" s="8" t="n">
        <v>16.24</v>
      </c>
      <c r="E8" s="8" t="inlineStr"/>
      <c r="F8" s="8" t="inlineStr"/>
      <c r="G8" s="9" t="inlineStr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>
      <c r="A9" s="6" t="inlineStr">
        <is>
          <t>driste, m</t>
        </is>
      </c>
      <c r="B9" s="7" t="inlineStr"/>
      <c r="C9" s="8" t="n">
        <v>8</v>
      </c>
      <c r="D9" s="8" t="n">
        <v>16.85</v>
      </c>
      <c r="E9" s="8" t="inlineStr"/>
      <c r="F9" s="8" t="inlineStr"/>
      <c r="G9" s="9" t="inlineStr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SUM(saturday!F10 - saturday!E10)</f>
        <v/>
      </c>
      <c r="I10" s="10">
        <f>IF(saturday!B10 ="ns day", saturday!C10,IF(saturday!C10 &lt;= 8 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>
      <c r="A11" s="6" t="inlineStr">
        <is>
          <t>elamen, a</t>
        </is>
      </c>
      <c r="B11" s="7" t="inlineStr"/>
      <c r="C11" s="8" t="n">
        <v>8</v>
      </c>
      <c r="D11" s="8" t="n">
        <v>16.93</v>
      </c>
      <c r="E11" s="8" t="inlineStr"/>
      <c r="F11" s="8" t="inlineStr"/>
      <c r="G11" s="9" t="inlineStr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>
      <c r="A12" s="6" t="inlineStr">
        <is>
          <t>flaig, b</t>
        </is>
      </c>
      <c r="B12" s="7" t="inlineStr"/>
      <c r="C12" s="8" t="n">
        <v>11.58</v>
      </c>
      <c r="D12" s="8" t="n">
        <v>0</v>
      </c>
      <c r="E12" s="8" t="n">
        <v>17.1</v>
      </c>
      <c r="F12" s="8" t="n">
        <v>20.04</v>
      </c>
      <c r="G12" s="9" t="n">
        <v>918</v>
      </c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>
      <c r="A13" s="6" t="inlineStr">
        <is>
          <t>foster, p</t>
        </is>
      </c>
      <c r="B13" s="7" t="inlineStr"/>
      <c r="C13" s="8" t="n">
        <v>9.369999999999999</v>
      </c>
      <c r="D13" s="8" t="n">
        <v>17.43</v>
      </c>
      <c r="E13" s="8" t="inlineStr"/>
      <c r="F13" s="8" t="inlineStr"/>
      <c r="G13" s="9" t="inlineStr"/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>
      <c r="A14" s="6" t="inlineStr">
        <is>
          <t>geffrso, t</t>
        </is>
      </c>
      <c r="B14" s="7" t="inlineStr"/>
      <c r="C14" s="8" t="n">
        <v>10.5</v>
      </c>
      <c r="D14" s="8" t="n">
        <v>18.94</v>
      </c>
      <c r="E14" s="8" t="n">
        <v>16.5</v>
      </c>
      <c r="F14" s="8" t="n">
        <v>18.94</v>
      </c>
      <c r="G14" s="9" t="n">
        <v>950</v>
      </c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>
      <c r="A15" s="6" t="inlineStr">
        <is>
          <t>helmbold, a</t>
        </is>
      </c>
      <c r="B15" s="8" t="n"/>
      <c r="C15" s="8" t="n"/>
      <c r="D15" s="8" t="n"/>
      <c r="E15" s="8" t="n"/>
      <c r="F15" s="8" t="n"/>
      <c r="G15" s="9" t="n"/>
      <c r="H15" s="8">
        <f>SUM(saturday!F15 - saturday!E15)</f>
        <v/>
      </c>
      <c r="I15" s="10">
        <f>IF(saturday!B15 ="ns day", saturday!C15,IF(saturday!C15 &lt;= 8 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>
      <c r="A17" s="6" t="inlineStr">
        <is>
          <t>kitchen, d</t>
        </is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>
      <c r="A18" s="6" t="inlineStr">
        <is>
          <t>la, s</t>
        </is>
      </c>
      <c r="B18" s="7" t="inlineStr">
        <is>
          <t>ns day</t>
        </is>
      </c>
      <c r="C18" s="8" t="n">
        <v>11.07</v>
      </c>
      <c r="D18" s="8" t="n">
        <v>19.49</v>
      </c>
      <c r="E18" s="7" t="inlineStr">
        <is>
          <t>*</t>
        </is>
      </c>
      <c r="F18" s="7" t="inlineStr">
        <is>
          <t>*</t>
        </is>
      </c>
      <c r="G18" s="7" t="inlineStr">
        <is>
          <t>*</t>
        </is>
      </c>
      <c r="H18" s="8">
        <f>SUM(saturday!H20:saturday!H19)</f>
        <v/>
      </c>
      <c r="I18" s="10">
        <f>IF(saturday!B18 ="ns day", saturday!C18,IF(saturday!C18 &lt;= 8 + reference!C3, 0, MAX(saturday!C18 - 8, 0)))</f>
        <v/>
      </c>
      <c r="J18" s="10">
        <f>saturday!H18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>
      <c r="E19" s="8" t="n">
        <v>8.4</v>
      </c>
      <c r="F19" s="8" t="n">
        <v>9.5</v>
      </c>
      <c r="G19" s="9" t="n">
        <v>1045</v>
      </c>
      <c r="H19" s="8">
        <f>SUM(saturday!F19 - saturday!E19)</f>
        <v/>
      </c>
    </row>
    <row r="20">
      <c r="E20" s="8" t="n">
        <v>10.75</v>
      </c>
      <c r="F20" s="8" t="n">
        <v>12.25</v>
      </c>
      <c r="G20" s="9" t="n">
        <v>1045</v>
      </c>
      <c r="H20" s="8">
        <f>SUM(saturday!F20 - saturday!E20)</f>
        <v/>
      </c>
    </row>
    <row r="21">
      <c r="A21" s="6" t="inlineStr">
        <is>
          <t>landers, a</t>
        </is>
      </c>
      <c r="B21" s="7" t="inlineStr"/>
      <c r="C21" s="8" t="n">
        <v>9.75</v>
      </c>
      <c r="D21" s="8" t="n">
        <v>0</v>
      </c>
      <c r="E21" s="8" t="n">
        <v>10.3</v>
      </c>
      <c r="F21" s="8" t="n">
        <v>11.42</v>
      </c>
      <c r="G21" s="9" t="n">
        <v>1005</v>
      </c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>
      <c r="A22" s="6" t="inlineStr">
        <is>
          <t>lopez, d</t>
        </is>
      </c>
      <c r="B22" s="8" t="n"/>
      <c r="C22" s="8" t="n"/>
      <c r="D22" s="8" t="n"/>
      <c r="E22" s="8" t="n"/>
      <c r="F22" s="8" t="n"/>
      <c r="G22" s="9" t="n"/>
      <c r="H22" s="8">
        <f>SUM(saturday!F22 - saturday!E22)</f>
        <v/>
      </c>
      <c r="I22" s="10">
        <f>IF(saturday!B22 ="ns day", saturday!C22,IF(saturday!C22 &lt;= 8 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>
      <c r="A23" s="6" t="inlineStr">
        <is>
          <t>miller, b</t>
        </is>
      </c>
      <c r="B23" s="7" t="inlineStr"/>
      <c r="C23" s="8" t="n">
        <v>8.66</v>
      </c>
      <c r="D23" s="8" t="n">
        <v>16.4</v>
      </c>
      <c r="E23" s="8" t="inlineStr"/>
      <c r="F23" s="8" t="inlineStr"/>
      <c r="G23" s="9" t="inlineStr"/>
      <c r="H23" s="8">
        <f>SUM(saturday!F23 - saturday!E23)</f>
        <v/>
      </c>
      <c r="I23" s="10">
        <f>IF(saturday!B23 ="ns day", saturday!C23,IF(saturday!C23 &lt;= 8+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>
      <c r="A24" s="6" t="inlineStr">
        <is>
          <t>moody, k</t>
        </is>
      </c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>
      <c r="A25" s="6" t="inlineStr">
        <is>
          <t>murray, k</t>
        </is>
      </c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>
      <c r="A26" s="6" t="inlineStr">
        <is>
          <t>osei tutu, m</t>
        </is>
      </c>
      <c r="B26" s="7" t="inlineStr"/>
      <c r="C26" s="8" t="n">
        <v>10.53</v>
      </c>
      <c r="D26" s="8" t="n">
        <v>18.53</v>
      </c>
      <c r="E26" s="8" t="n">
        <v>7.83</v>
      </c>
      <c r="F26" s="8" t="n">
        <v>9.550000000000001</v>
      </c>
      <c r="G26" s="9" t="n">
        <v>1033</v>
      </c>
      <c r="H26" s="8">
        <f>SUM(saturday!F26 - saturday!E26)</f>
        <v/>
      </c>
      <c r="I26" s="10">
        <f>IF(saturday!B26 ="ns day", saturday!C26,IF(saturday!C26 &lt;= 8+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>
      <c r="A27" s="6" t="inlineStr">
        <is>
          <t>robertson, c</t>
        </is>
      </c>
      <c r="B27" s="7" t="inlineStr"/>
      <c r="C27" s="8" t="n">
        <v>10.45</v>
      </c>
      <c r="D27" s="8" t="n">
        <v>0</v>
      </c>
      <c r="E27" s="8" t="n">
        <v>14.75</v>
      </c>
      <c r="F27" s="8" t="n">
        <v>18.06</v>
      </c>
      <c r="G27" s="9" t="n">
        <v>1021</v>
      </c>
      <c r="H27" s="8">
        <f>SUM(saturday!F27 - saturday!E27)</f>
        <v/>
      </c>
      <c r="I27" s="10">
        <f>IF(saturday!B27 ="ns day", saturday!C27,IF(saturday!C27 &lt;= 8+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>
      <c r="A28" s="6" t="inlineStr">
        <is>
          <t>rockwood, j</t>
        </is>
      </c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>
      <c r="A29" s="6" t="inlineStr">
        <is>
          <t>salih-mohamed, s</t>
        </is>
      </c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>
      <c r="A30" s="6" t="inlineStr">
        <is>
          <t>stubbs, t</t>
        </is>
      </c>
      <c r="B30" s="7" t="inlineStr"/>
      <c r="C30" s="8" t="n">
        <v>8.35</v>
      </c>
      <c r="D30" s="8" t="n">
        <v>0</v>
      </c>
      <c r="E30" s="8" t="inlineStr"/>
      <c r="F30" s="8" t="inlineStr"/>
      <c r="G30" s="9" t="inlineStr"/>
      <c r="H30" s="8">
        <f>SUM(saturday!F30 - saturday!E30)</f>
        <v/>
      </c>
      <c r="I30" s="10">
        <f>IF(saturday!B30 ="ns day", saturday!C30,IF(saturday!C30 &lt;= 8+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>
      <c r="A31" s="6" t="inlineStr">
        <is>
          <t>torpey, m</t>
        </is>
      </c>
      <c r="B31" s="7" t="inlineStr"/>
      <c r="C31" s="8" t="n">
        <v>7.87</v>
      </c>
      <c r="D31" s="8" t="n">
        <v>15.94</v>
      </c>
      <c r="E31" s="8" t="inlineStr"/>
      <c r="F31" s="8" t="inlineStr"/>
      <c r="G31" s="9" t="inlineStr"/>
      <c r="H31" s="8">
        <f>SUM(saturday!F31 - saturday!E31)</f>
        <v/>
      </c>
      <c r="I31" s="10">
        <f>IF(saturday!B31 ="ns day", saturday!C31,IF(saturday!C31 &lt;= 8+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>
      <c r="A32" s="6" t="inlineStr">
        <is>
          <t>trujillo, s</t>
        </is>
      </c>
      <c r="B32" s="7" t="inlineStr"/>
      <c r="C32" s="8" t="n">
        <v>8</v>
      </c>
      <c r="D32" s="8" t="n">
        <v>16.29</v>
      </c>
      <c r="E32" s="8" t="inlineStr"/>
      <c r="F32" s="8" t="inlineStr"/>
      <c r="G32" s="9" t="inlineStr"/>
      <c r="H32" s="8">
        <f>SUM(saturday!F32 - saturday!E32)</f>
        <v/>
      </c>
      <c r="I32" s="10">
        <f>IF(saturday!B32 ="ns day", saturday!C32,IF(saturday!C32 &lt;= 8+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>
      <c r="A33" s="6" t="inlineStr">
        <is>
          <t>welch, t</t>
        </is>
      </c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>
      <c r="A34" s="6" t="inlineStr">
        <is>
          <t>williams, l</t>
        </is>
      </c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SUM(saturday!F36 - saturday!E36)</f>
        <v/>
      </c>
      <c r="I36" s="10">
        <f>IF(saturday!B36 ="ns day", saturday!C36,IF(saturday!C36 &lt;= 8 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9">
      <c r="H39" s="5" t="inlineStr">
        <is>
          <t>Total NL Overtime</t>
        </is>
      </c>
      <c r="I39" s="10">
        <f>SUM(saturday!I8:saturday!I37)</f>
        <v/>
      </c>
    </row>
    <row r="41">
      <c r="J41" s="5" t="inlineStr">
        <is>
          <t>Total NL Mandates</t>
        </is>
      </c>
      <c r="K41" s="10">
        <f>SUM(saturday!K8:saturday!K37)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10</v>
      </c>
      <c r="D45" s="8" t="n">
        <v>17.97</v>
      </c>
      <c r="E45" s="7" t="inlineStr">
        <is>
          <t>*</t>
        </is>
      </c>
      <c r="F45" s="7" t="inlineStr">
        <is>
          <t>*</t>
        </is>
      </c>
      <c r="G45" s="7" t="inlineStr">
        <is>
          <t>*</t>
        </is>
      </c>
      <c r="H45" s="8">
        <f>SUM(saturday!H47:saturday!H46)</f>
        <v/>
      </c>
      <c r="I45" s="10">
        <f>IF(saturday!B45 ="ns day", saturday!C45, MAX(saturday!C45 - 8, 0))</f>
        <v/>
      </c>
      <c r="J45" s="10">
        <f>saturday!H45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>
      <c r="E46" s="8" t="n">
        <v>7.5</v>
      </c>
      <c r="F46" s="8" t="n">
        <v>8.029999999999999</v>
      </c>
      <c r="G46" s="9" t="n">
        <v>1072</v>
      </c>
      <c r="H46" s="8">
        <f>SUM(saturday!F46 - saturday!E46)</f>
        <v/>
      </c>
    </row>
    <row r="47">
      <c r="E47" s="8" t="n">
        <v>8.449999999999999</v>
      </c>
      <c r="F47" s="8" t="n">
        <v>8.82</v>
      </c>
      <c r="G47" s="9" t="n">
        <v>1072</v>
      </c>
      <c r="H47" s="8">
        <f>SUM(saturday!F47 - saturday!E47)</f>
        <v/>
      </c>
    </row>
    <row r="48">
      <c r="A48" s="6" t="inlineStr">
        <is>
          <t>aquino, s</t>
        </is>
      </c>
      <c r="B48" s="7" t="inlineStr"/>
      <c r="C48" s="8" t="n">
        <v>11.17</v>
      </c>
      <c r="D48" s="8" t="n">
        <v>19.57</v>
      </c>
      <c r="E48" s="7" t="inlineStr">
        <is>
          <t>*</t>
        </is>
      </c>
      <c r="F48" s="7" t="inlineStr">
        <is>
          <t>*</t>
        </is>
      </c>
      <c r="G48" s="7" t="inlineStr">
        <is>
          <t>*</t>
        </is>
      </c>
      <c r="H48" s="8">
        <f>SUM(saturday!H50:saturday!H49)</f>
        <v/>
      </c>
      <c r="I48" s="10">
        <f>IF(saturday!B48 ="ns day", saturday!C48, MAX(saturday!C48 - 8, 0))</f>
        <v/>
      </c>
      <c r="J48" s="10">
        <f>saturday!H48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>
      <c r="E49" s="8" t="n">
        <v>8.17</v>
      </c>
      <c r="F49" s="8" t="n">
        <v>18</v>
      </c>
      <c r="G49" s="9" t="n">
        <v>903</v>
      </c>
      <c r="H49" s="8">
        <f>SUM(saturday!F49 - saturday!E49)</f>
        <v/>
      </c>
    </row>
    <row r="50">
      <c r="E50" s="8" t="n">
        <v>19.57</v>
      </c>
      <c r="F50" s="8" t="n">
        <v>19.69</v>
      </c>
      <c r="G50" s="9" t="n">
        <v>903</v>
      </c>
      <c r="H50" s="8">
        <f>SUM(saturday!F50 - saturday!E50)</f>
        <v/>
      </c>
    </row>
    <row r="51">
      <c r="A51" s="6" t="inlineStr">
        <is>
          <t>babinskiy, m</t>
        </is>
      </c>
      <c r="B51" s="7" t="inlineStr"/>
      <c r="C51" s="8" t="n">
        <v>9.460000000000001</v>
      </c>
      <c r="D51" s="8" t="n">
        <v>17.95</v>
      </c>
      <c r="E51" s="8" t="n">
        <v>16.5</v>
      </c>
      <c r="F51" s="8" t="n">
        <v>17.95</v>
      </c>
      <c r="G51" s="9" t="n">
        <v>1019</v>
      </c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>
      <c r="A52" s="6" t="inlineStr">
        <is>
          <t>bustos, h</t>
        </is>
      </c>
      <c r="B52" s="8" t="n"/>
      <c r="C52" s="8" t="n"/>
      <c r="D52" s="8" t="n"/>
      <c r="E52" s="8" t="n"/>
      <c r="F52" s="8" t="n"/>
      <c r="G52" s="9" t="n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>
      <c r="A53" s="6" t="inlineStr">
        <is>
          <t>chung, b</t>
        </is>
      </c>
      <c r="B53" s="7" t="inlineStr"/>
      <c r="C53" s="8" t="n">
        <v>10.78</v>
      </c>
      <c r="D53" s="8" t="n">
        <v>18.76</v>
      </c>
      <c r="E53" s="8" t="n">
        <v>16.17</v>
      </c>
      <c r="F53" s="8" t="n">
        <v>19.28</v>
      </c>
      <c r="G53" s="9" t="n">
        <v>918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>
      <c r="A54" s="6" t="inlineStr">
        <is>
          <t>custodio, t</t>
        </is>
      </c>
      <c r="B54" s="8" t="n"/>
      <c r="C54" s="8" t="n"/>
      <c r="D54" s="8" t="n"/>
      <c r="E54" s="8" t="n"/>
      <c r="F54" s="8" t="n"/>
      <c r="G54" s="9" t="n"/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>
      <c r="A55" s="6" t="inlineStr">
        <is>
          <t>dejesus vasquez, l</t>
        </is>
      </c>
      <c r="B55" s="8" t="n"/>
      <c r="C55" s="8" t="n"/>
      <c r="D55" s="8" t="n"/>
      <c r="E55" s="8" t="n"/>
      <c r="F55" s="8" t="n"/>
      <c r="G55" s="9" t="n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>
      <c r="A56" s="6" t="inlineStr">
        <is>
          <t>fisher, c</t>
        </is>
      </c>
      <c r="B56" s="7" t="inlineStr"/>
      <c r="C56" s="8" t="n">
        <v>10.56</v>
      </c>
      <c r="D56" s="8" t="n">
        <v>18.88</v>
      </c>
      <c r="E56" s="8" t="n">
        <v>9.49</v>
      </c>
      <c r="F56" s="8" t="n">
        <v>18.88</v>
      </c>
      <c r="G56" s="9" t="n">
        <v>941</v>
      </c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>
      <c r="A57" s="6" t="inlineStr">
        <is>
          <t>l huillier jr, w</t>
        </is>
      </c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>
      <c r="A58" s="6" t="inlineStr">
        <is>
          <t>martines, j</t>
        </is>
      </c>
      <c r="B58" s="8" t="n"/>
      <c r="C58" s="8" t="n"/>
      <c r="D58" s="8" t="n"/>
      <c r="E58" s="8" t="n"/>
      <c r="F58" s="8" t="n"/>
      <c r="G58" s="9" t="n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>
      <c r="A59" s="6" t="inlineStr">
        <is>
          <t>mcdonald, n</t>
        </is>
      </c>
      <c r="B59" s="8" t="n"/>
      <c r="C59" s="8" t="n"/>
      <c r="D59" s="8" t="n"/>
      <c r="E59" s="8" t="n"/>
      <c r="F59" s="8" t="n"/>
      <c r="G59" s="9" t="n"/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>
      <c r="A60" s="6" t="inlineStr">
        <is>
          <t>mcmains, t</t>
        </is>
      </c>
      <c r="B60" s="8" t="n"/>
      <c r="C60" s="8" t="n"/>
      <c r="D60" s="8" t="n"/>
      <c r="E60" s="8" t="n"/>
      <c r="F60" s="8" t="n"/>
      <c r="G60" s="9" t="n"/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>
      <c r="A61" s="6" t="inlineStr">
        <is>
          <t>mudesir sr, h</t>
        </is>
      </c>
      <c r="B61" s="7" t="inlineStr"/>
      <c r="C61" s="8" t="n">
        <v>9.970000000000001</v>
      </c>
      <c r="D61" s="8" t="n">
        <v>17.89</v>
      </c>
      <c r="E61" s="8" t="n">
        <v>16.35</v>
      </c>
      <c r="F61" s="8" t="n">
        <v>17.89</v>
      </c>
      <c r="G61" s="9" t="n">
        <v>1043</v>
      </c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>
      <c r="A62" s="6" t="inlineStr">
        <is>
          <t>nguyen, d</t>
        </is>
      </c>
      <c r="B62" s="7" t="inlineStr"/>
      <c r="C62" s="8" t="n">
        <v>8.43</v>
      </c>
      <c r="D62" s="8" t="n">
        <v>16.93</v>
      </c>
      <c r="E62" s="8" t="inlineStr"/>
      <c r="F62" s="8" t="inlineStr"/>
      <c r="G62" s="9" t="inlineStr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>
      <c r="A63" s="6" t="inlineStr">
        <is>
          <t>rose jr, a</t>
        </is>
      </c>
      <c r="B63" s="7" t="inlineStr"/>
      <c r="C63" s="8" t="n">
        <v>9.140000000000001</v>
      </c>
      <c r="D63" s="8" t="n">
        <v>17.69</v>
      </c>
      <c r="E63" s="8" t="inlineStr"/>
      <c r="F63" s="8" t="inlineStr"/>
      <c r="G63" s="9" t="inlineStr"/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>
      <c r="A64" s="6" t="inlineStr">
        <is>
          <t>sanchez, p</t>
        </is>
      </c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>
      <c r="A65" s="6" t="inlineStr">
        <is>
          <t>shrestha, p</t>
        </is>
      </c>
      <c r="B65" s="7" t="inlineStr"/>
      <c r="C65" s="8" t="n">
        <v>8</v>
      </c>
      <c r="D65" s="8" t="n">
        <v>15.99</v>
      </c>
      <c r="E65" s="8" t="inlineStr"/>
      <c r="F65" s="8" t="inlineStr"/>
      <c r="G65" s="9" t="inlineStr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>
      <c r="A66" s="6" t="inlineStr">
        <is>
          <t>steinke, s</t>
        </is>
      </c>
      <c r="B66" s="7" t="inlineStr"/>
      <c r="C66" s="8" t="n">
        <v>9.390000000000001</v>
      </c>
      <c r="D66" s="8" t="n">
        <v>16.84</v>
      </c>
      <c r="E66" s="8" t="inlineStr"/>
      <c r="F66" s="8" t="inlineStr"/>
      <c r="G66" s="9" t="inlineStr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>
      <c r="A67" s="6" t="inlineStr">
        <is>
          <t>stevens, a</t>
        </is>
      </c>
      <c r="B67" s="7" t="inlineStr"/>
      <c r="C67" s="8" t="n">
        <v>8</v>
      </c>
      <c r="D67" s="8" t="n">
        <v>0</v>
      </c>
      <c r="E67" s="8" t="inlineStr"/>
      <c r="F67" s="8" t="inlineStr"/>
      <c r="G67" s="9" t="inlineStr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>
      <c r="A68" s="6" t="inlineStr">
        <is>
          <t>symons, s</t>
        </is>
      </c>
      <c r="B68" s="7" t="inlineStr"/>
      <c r="C68" s="8" t="n">
        <v>9.99</v>
      </c>
      <c r="D68" s="8" t="n">
        <v>18.28</v>
      </c>
      <c r="E68" s="8" t="n">
        <v>7.82</v>
      </c>
      <c r="F68" s="8" t="n">
        <v>9.390000000000001</v>
      </c>
      <c r="G68" s="9" t="n">
        <v>935</v>
      </c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>
      <c r="A69" s="6" t="inlineStr">
        <is>
          <t>walker, c</t>
        </is>
      </c>
      <c r="B69" s="8" t="n"/>
      <c r="C69" s="8" t="n"/>
      <c r="D69" s="8" t="n"/>
      <c r="E69" s="8" t="n"/>
      <c r="F69" s="8" t="n"/>
      <c r="G69" s="9" t="n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>
      <c r="A70" s="6" t="inlineStr">
        <is>
          <t>weeks, t</t>
        </is>
      </c>
      <c r="B70" s="7" t="inlineStr"/>
      <c r="C70" s="8" t="n">
        <v>10.04</v>
      </c>
      <c r="D70" s="8" t="n">
        <v>18.6</v>
      </c>
      <c r="E70" s="8" t="n">
        <v>10.53</v>
      </c>
      <c r="F70" s="8" t="n">
        <v>11.87</v>
      </c>
      <c r="G70" s="9" t="n">
        <v>1037</v>
      </c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>
      <c r="A71" s="6" t="inlineStr">
        <is>
          <t>weyerman, t</t>
        </is>
      </c>
      <c r="B71" s="8" t="n"/>
      <c r="C71" s="8" t="n"/>
      <c r="D71" s="8" t="n"/>
      <c r="E71" s="8" t="n"/>
      <c r="F71" s="8" t="n"/>
      <c r="G71" s="9" t="n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>
      <c r="A72" s="6" t="inlineStr">
        <is>
          <t>wooten, c</t>
        </is>
      </c>
      <c r="B72" s="7" t="inlineStr"/>
      <c r="C72" s="8" t="n">
        <v>8.5</v>
      </c>
      <c r="D72" s="8" t="n">
        <v>16.45</v>
      </c>
      <c r="E72" s="8" t="inlineStr"/>
      <c r="F72" s="8" t="inlineStr"/>
      <c r="G72" s="9" t="inlineStr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>
      <c r="A73" s="6" t="inlineStr">
        <is>
          <t>yates, l</t>
        </is>
      </c>
      <c r="B73" s="8" t="n"/>
      <c r="C73" s="8" t="n"/>
      <c r="D73" s="8" t="n"/>
      <c r="E73" s="8" t="n"/>
      <c r="F73" s="8" t="n"/>
      <c r="G73" s="9" t="n"/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SUM(saturday!F74 - saturday!E74)</f>
        <v/>
      </c>
      <c r="I74" s="10">
        <f>IF(saturday!B74 ="ns day", saturday!C74,IF(saturday!C74 &lt;= 8 + reference!C3, 0, MAX(saturday!C74 - 8, 0)))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6">
      <c r="J76" s="5" t="inlineStr">
        <is>
          <t>Total WAL Mandates</t>
        </is>
      </c>
      <c r="K76" s="10">
        <f>SUM(saturday!K45:saturday!K74)</f>
        <v/>
      </c>
    </row>
    <row r="78">
      <c r="J78" s="5" t="inlineStr">
        <is>
          <t>Total Mandates</t>
        </is>
      </c>
      <c r="K78" s="10">
        <f>SUM(saturday!K76 + saturday!K41)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11.23</v>
      </c>
      <c r="D83" s="8" t="n">
        <v>19.55</v>
      </c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>
      <c r="A84" s="6" t="inlineStr">
        <is>
          <t>barnett, j</t>
        </is>
      </c>
      <c r="B84" s="7" t="inlineStr">
        <is>
          <t>annual</t>
        </is>
      </c>
      <c r="C84" s="8" t="inlineStr"/>
      <c r="D84" s="8" t="n">
        <v>0</v>
      </c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>
      <c r="A85" s="6" t="inlineStr">
        <is>
          <t>bassa, e</t>
        </is>
      </c>
      <c r="B85" s="8" t="n"/>
      <c r="C85" s="8" t="n"/>
      <c r="D85" s="8" t="n"/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>
      <c r="A86" s="6" t="inlineStr">
        <is>
          <t>benlmaloua, m</t>
        </is>
      </c>
      <c r="B86" s="7" t="inlineStr"/>
      <c r="C86" s="8" t="n">
        <v>11.7</v>
      </c>
      <c r="D86" s="8" t="n">
        <v>19.56</v>
      </c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>
      <c r="A87" s="6" t="inlineStr">
        <is>
          <t>bonilla, g</t>
        </is>
      </c>
      <c r="B87" s="7" t="inlineStr"/>
      <c r="C87" s="8" t="n">
        <v>10.27</v>
      </c>
      <c r="D87" s="8" t="n">
        <v>19.75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>
      <c r="A88" s="6" t="inlineStr">
        <is>
          <t>gross, j</t>
        </is>
      </c>
      <c r="B88" s="7" t="inlineStr">
        <is>
          <t>annual</t>
        </is>
      </c>
      <c r="C88" s="8" t="inlineStr"/>
      <c r="D88" s="8" t="n">
        <v>0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>
      <c r="A89" s="6" t="inlineStr">
        <is>
          <t>manibusan, p</t>
        </is>
      </c>
      <c r="B89" s="7" t="inlineStr"/>
      <c r="C89" s="8" t="n">
        <v>10.9</v>
      </c>
      <c r="D89" s="8" t="n">
        <v>18.89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>
      <c r="A90" s="6" t="inlineStr">
        <is>
          <t>mariami, a</t>
        </is>
      </c>
      <c r="B90" s="7" t="inlineStr"/>
      <c r="C90" s="8" t="n">
        <v>10.7</v>
      </c>
      <c r="D90" s="8" t="n">
        <v>19.2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>
      <c r="A91" s="6" t="inlineStr">
        <is>
          <t>mccoumb, s</t>
        </is>
      </c>
      <c r="B91" s="7" t="inlineStr"/>
      <c r="C91" s="8" t="n">
        <v>9</v>
      </c>
      <c r="D91" s="8" t="n">
        <v>18.06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>
      <c r="A92" s="6" t="inlineStr">
        <is>
          <t>nelson, g</t>
        </is>
      </c>
      <c r="B92" s="7" t="inlineStr"/>
      <c r="C92" s="8" t="n">
        <v>10.95</v>
      </c>
      <c r="D92" s="8" t="n">
        <v>18.44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>
      <c r="A93" s="6" t="inlineStr">
        <is>
          <t>pang, d</t>
        </is>
      </c>
      <c r="B93" s="7" t="inlineStr"/>
      <c r="C93" s="8" t="n">
        <v>12.28</v>
      </c>
      <c r="D93" s="8" t="n">
        <v>19.9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>
      <c r="A94" s="6" t="inlineStr">
        <is>
          <t>rodriquez, j</t>
        </is>
      </c>
      <c r="B94" s="7" t="inlineStr"/>
      <c r="C94" s="8" t="n">
        <v>9.029999999999999</v>
      </c>
      <c r="D94" s="8" t="n">
        <v>17.79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>
      <c r="A95" s="6" t="inlineStr">
        <is>
          <t>yeung, q</t>
        </is>
      </c>
      <c r="B95" s="7" t="inlineStr"/>
      <c r="C95" s="8" t="n">
        <v>12.11</v>
      </c>
      <c r="D95" s="8" t="n">
        <v>20.44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>
      <c r="A96" s="6" t="inlineStr"/>
      <c r="B96" s="8" t="n"/>
      <c r="C96" s="8" t="n"/>
      <c r="D96" s="8" t="n"/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>
      <c r="A97" s="6" t="inlineStr"/>
      <c r="B97" s="8" t="n"/>
      <c r="C97" s="8" t="n"/>
      <c r="D97" s="8" t="n"/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>
      <c r="A98" s="6" t="inlineStr"/>
      <c r="B98" s="8" t="n"/>
      <c r="C98" s="8" t="n"/>
      <c r="D98" s="8" t="n"/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>
      <c r="A99" s="6" t="inlineStr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>
      <c r="A100" s="6" t="inlineStr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>
      <c r="A101" s="6" t="inlineStr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>
      <c r="A102" s="6" t="inlineStr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>
      <c r="A103" s="6" t="inlineStr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>
      <c r="A104" s="6" t="inlineStr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>
      <c r="A105" s="6" t="inlineStr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>
      <c r="A106" s="6" t="inlineStr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>
      <c r="A107" s="6" t="inlineStr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>
      <c r="A108" s="6" t="inlineStr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>
      <c r="A109" s="6" t="inlineStr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>
      <c r="A110" s="6" t="inlineStr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>
      <c r="A111" s="6" t="inlineStr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>
      <c r="A112" s="6" t="inlineStr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4">
      <c r="D114" s="5" t="inlineStr">
        <is>
          <t>Total OTDL Availability</t>
        </is>
      </c>
      <c r="E114" s="10">
        <f>SUM(saturday!E83:saturday!E112)</f>
        <v/>
      </c>
      <c r="F114" s="10">
        <f>SUM(saturday!F83:saturday!F112)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10</v>
      </c>
      <c r="D119" s="8" t="n">
        <v>18.5</v>
      </c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>
      <c r="A120" s="6" t="inlineStr">
        <is>
          <t>frank, p</t>
        </is>
      </c>
      <c r="B120" s="7" t="inlineStr"/>
      <c r="C120" s="8" t="n">
        <v>8.69</v>
      </c>
      <c r="D120" s="8" t="n">
        <v>0</v>
      </c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>
      <c r="A121" s="6" t="inlineStr">
        <is>
          <t>garczarek, p</t>
        </is>
      </c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/>
      </c>
    </row>
    <row r="124">
      <c r="A124" s="6" t="inlineStr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>
      <c r="A125" s="6" t="inlineStr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>
      <c r="A126" s="6" t="inlineStr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>
      <c r="A127" s="6" t="inlineStr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>
      <c r="A128" s="6" t="inlineStr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>
      <c r="A129" s="6" t="inlineStr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>
      <c r="A130" s="6" t="inlineStr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>
      <c r="A131" s="6" t="inlineStr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>
      <c r="A132" s="6" t="inlineStr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>
      <c r="A133" s="6" t="inlineStr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>
      <c r="A134" s="6" t="inlineStr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>
      <c r="A135" s="6" t="inlineStr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>
      <c r="A136" s="6" t="inlineStr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>
      <c r="A137" s="6" t="inlineStr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>
      <c r="A138" s="6" t="inlineStr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>
      <c r="A139" s="6" t="inlineStr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>
      <c r="A140" s="6" t="inlineStr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>
      <c r="A141" s="6" t="inlineStr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>
      <c r="A142" s="6" t="inlineStr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>
      <c r="A143" s="6" t="inlineStr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>
      <c r="A144" s="6" t="inlineStr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>
      <c r="A145" s="6" t="inlineStr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>
      <c r="A146" s="6" t="inlineStr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>
      <c r="A147" s="6" t="inlineStr"/>
      <c r="B147" s="8" t="n"/>
      <c r="C147" s="8" t="n"/>
      <c r="D147" s="8" t="n"/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>
      <c r="A148" s="6" t="inlineStr"/>
      <c r="B148" s="8" t="n"/>
      <c r="C148" s="8" t="n"/>
      <c r="D148" s="8" t="n"/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50">
      <c r="D150" s="5" t="inlineStr">
        <is>
          <t>Total AUX Availability</t>
        </is>
      </c>
      <c r="E150" s="10">
        <f>SUM(saturday!E119:saturday!E148)</f>
        <v/>
      </c>
      <c r="F150" s="10">
        <f>SUM(saturday!F119:saturday!F148)</f>
        <v/>
      </c>
    </row>
    <row r="152">
      <c r="D152" s="5" t="inlineStr">
        <is>
          <t>Total Availability</t>
        </is>
      </c>
      <c r="E152" s="10">
        <f>SUM(saturday!E114 + saturday!E150)</f>
        <v/>
      </c>
      <c r="F152" s="10">
        <f>SUM(saturday!F114 + saturday!F150)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Sunday  12/29/19</t>
        </is>
      </c>
      <c r="E3" s="2" t="inlineStr">
        <is>
          <t xml:space="preserve">Pay Period:  </t>
        </is>
      </c>
      <c r="G3" s="3" t="inlineStr">
        <is>
          <t>2020-01-2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>
      <c r="A9" s="6" t="inlineStr">
        <is>
          <t>driste, m</t>
        </is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>
      <c r="A11" s="6" t="inlineStr">
        <is>
          <t>elamen, a</t>
        </is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>
      <c r="A12" s="6" t="inlineStr">
        <is>
          <t>flaig, b</t>
        </is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>
      <c r="A13" s="6" t="inlineStr">
        <is>
          <t>foster, p</t>
        </is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>
      <c r="A14" s="6" t="inlineStr">
        <is>
          <t>geffrso, t</t>
        </is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>
      <c r="A15" s="6" t="inlineStr">
        <is>
          <t>helmbold, a</t>
        </is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>
      <c r="A17" s="6" t="inlineStr">
        <is>
          <t>kitchen, d</t>
        </is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>
      <c r="A18" s="6" t="inlineStr">
        <is>
          <t>la, s</t>
        </is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>
      <c r="A19" s="6" t="inlineStr">
        <is>
          <t>landers, a</t>
        </is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>
      <c r="A20" s="6" t="inlineStr">
        <is>
          <t>lopez, d</t>
        </is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>
      <c r="A21" s="6" t="inlineStr">
        <is>
          <t>miller, b</t>
        </is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>
      <c r="A22" s="6" t="inlineStr">
        <is>
          <t>moody, k</t>
        </is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>
      <c r="A23" s="6" t="inlineStr">
        <is>
          <t>murray, k</t>
        </is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>
      <c r="A24" s="6" t="inlineStr">
        <is>
          <t>osei tutu, m</t>
        </is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>
      <c r="A25" s="6" t="inlineStr">
        <is>
          <t>robertson, c</t>
        </is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>
      <c r="A26" s="6" t="inlineStr">
        <is>
          <t>rockwood, j</t>
        </is>
      </c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>
      <c r="A27" s="6" t="inlineStr">
        <is>
          <t>salih-mohamed, s</t>
        </is>
      </c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>
      <c r="A28" s="6" t="inlineStr">
        <is>
          <t>stubbs, t</t>
        </is>
      </c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>
      <c r="A29" s="6" t="inlineStr">
        <is>
          <t>torpey, m</t>
        </is>
      </c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>
      <c r="A30" s="6" t="inlineStr">
        <is>
          <t>trujillo, s</t>
        </is>
      </c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>
      <c r="A31" s="6" t="inlineStr">
        <is>
          <t>welch, t</t>
        </is>
      </c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>
      <c r="A32" s="6" t="inlineStr">
        <is>
          <t>williams, l</t>
        </is>
      </c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9">
      <c r="H39" s="5" t="inlineStr">
        <is>
          <t>Total NL Overtime</t>
        </is>
      </c>
      <c r="I39" s="10">
        <f>SUM(sunday!I8:sunday!I37)</f>
        <v/>
      </c>
    </row>
    <row r="41">
      <c r="J41" s="5" t="inlineStr">
        <is>
          <t>Total NL Mandates</t>
        </is>
      </c>
      <c r="K41" s="10">
        <f>SUM(sunday!K8:sunday!K37)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>
      <c r="A46" s="6" t="inlineStr">
        <is>
          <t>aquino, s</t>
        </is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>
      <c r="A47" s="6" t="inlineStr">
        <is>
          <t>babinskiy, m</t>
        </is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>
      <c r="A48" s="6" t="inlineStr">
        <is>
          <t>bustos, h</t>
        </is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>
      <c r="A49" s="6" t="inlineStr">
        <is>
          <t>chung, b</t>
        </is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>
      <c r="A50" s="6" t="inlineStr">
        <is>
          <t>custodio, t</t>
        </is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>
      <c r="A51" s="6" t="inlineStr">
        <is>
          <t>dejesus vasquez, l</t>
        </is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>
      <c r="A52" s="6" t="inlineStr">
        <is>
          <t>fisher, c</t>
        </is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>
      <c r="A53" s="6" t="inlineStr">
        <is>
          <t>l huillier jr, w</t>
        </is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>
      <c r="A54" s="6" t="inlineStr">
        <is>
          <t>martines, j</t>
        </is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>
      <c r="A55" s="6" t="inlineStr">
        <is>
          <t>mcdonald, n</t>
        </is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>
      <c r="A56" s="6" t="inlineStr">
        <is>
          <t>mcmains, t</t>
        </is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>
      <c r="A57" s="6" t="inlineStr">
        <is>
          <t>mudesir sr, h</t>
        </is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>
      <c r="A58" s="6" t="inlineStr">
        <is>
          <t>nguyen, d</t>
        </is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>
      <c r="A59" s="6" t="inlineStr">
        <is>
          <t>rose jr, a</t>
        </is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>
      <c r="A60" s="6" t="inlineStr">
        <is>
          <t>sanchez, p</t>
        </is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>
      <c r="A61" s="6" t="inlineStr">
        <is>
          <t>shrestha, p</t>
        </is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>
      <c r="A62" s="6" t="inlineStr">
        <is>
          <t>steinke, s</t>
        </is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>
      <c r="A63" s="6" t="inlineStr">
        <is>
          <t>stevens, a</t>
        </is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>
      <c r="A64" s="6" t="inlineStr">
        <is>
          <t>symons, s</t>
        </is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>
      <c r="A65" s="6" t="inlineStr">
        <is>
          <t>walker, c</t>
        </is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>
      <c r="A66" s="6" t="inlineStr">
        <is>
          <t>weeks, t</t>
        </is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>
      <c r="A67" s="6" t="inlineStr">
        <is>
          <t>weyerman, t</t>
        </is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>
      <c r="A68" s="6" t="inlineStr">
        <is>
          <t>wooten, c</t>
        </is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>
      <c r="A69" s="6" t="inlineStr">
        <is>
          <t>yates, l</t>
        </is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>
      <c r="A70" s="6" t="n"/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sunday!C70,IF(sunday!C70 &lt;= 8 + reference!C3, 0, MAX(sunday!C70 - 8, 0)))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>
      <c r="A71" s="6" t="n"/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sunday!C71,IF(sunday!C71 &lt;= 8 + reference!C3, 0, MAX(sunday!C71 - 8, 0)))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>
      <c r="A72" s="6" t="n"/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sunday!C72,IF(sunday!C72 &lt;= 8 + reference!C3, 0, MAX(sunday!C72 - 8, 0)))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sunday!C73,IF(sunday!C73 &lt;= 8 + reference!C3, 0, MAX(sunday!C73 - 8, 0)))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sunday!C74,IF(sunday!C74 &lt;= 8 + reference!C3, 0, MAX(sunday!C74 - 8, 0)))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6">
      <c r="J76" s="5" t="inlineStr">
        <is>
          <t>Total WAL Mandates</t>
        </is>
      </c>
      <c r="K76" s="10">
        <f>SUM(sunday!K45:sunday!K74)</f>
        <v/>
      </c>
    </row>
    <row r="78">
      <c r="J78" s="5" t="inlineStr">
        <is>
          <t>Total Mandates</t>
        </is>
      </c>
      <c r="K78" s="10">
        <f>SUM(sunday!K76 + sunday!K41)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>
      <c r="A84" s="6" t="inlineStr">
        <is>
          <t>barnett, j</t>
        </is>
      </c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>
      <c r="A85" s="6" t="inlineStr">
        <is>
          <t>bassa, e</t>
        </is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>
      <c r="A86" s="6" t="inlineStr">
        <is>
          <t>benlmaloua, m</t>
        </is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>
      <c r="A87" s="6" t="inlineStr">
        <is>
          <t>bonilla, g</t>
        </is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>
      <c r="A88" s="6" t="inlineStr">
        <is>
          <t>gross, j</t>
        </is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>
      <c r="A89" s="6" t="inlineStr">
        <is>
          <t>manibusan, p</t>
        </is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>
      <c r="A90" s="6" t="inlineStr">
        <is>
          <t>mariami, a</t>
        </is>
      </c>
      <c r="B90" s="7" t="inlineStr"/>
      <c r="C90" s="8" t="n">
        <v>7.08</v>
      </c>
      <c r="D90" s="8" t="n">
        <v>15.32</v>
      </c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>
      <c r="A91" s="6" t="inlineStr">
        <is>
          <t>mccoumb, s</t>
        </is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>
      <c r="A92" s="6" t="inlineStr">
        <is>
          <t>nelson, g</t>
        </is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>
      <c r="A93" s="6" t="inlineStr">
        <is>
          <t>pang, d</t>
        </is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>
      <c r="A94" s="6" t="inlineStr">
        <is>
          <t>rodriquez, j</t>
        </is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>
      <c r="A95" s="6" t="inlineStr">
        <is>
          <t>yeung, q</t>
        </is>
      </c>
      <c r="B95" s="7" t="inlineStr"/>
      <c r="C95" s="8" t="n">
        <v>9.15</v>
      </c>
      <c r="D95" s="8" t="n">
        <v>17.57</v>
      </c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>
      <c r="A96" s="6" t="inlineStr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>
      <c r="A97" s="6" t="inlineStr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>
      <c r="A98" s="6" t="inlineStr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>
      <c r="A99" s="6" t="inlineStr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>
      <c r="A100" s="6" t="inlineStr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>
      <c r="A101" s="6" t="inlineStr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>
      <c r="A102" s="6" t="inlineStr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>
      <c r="A103" s="6" t="inlineStr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>
      <c r="A104" s="6" t="inlineStr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>
      <c r="A105" s="6" t="inlineStr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>
      <c r="A106" s="6" t="inlineStr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>
      <c r="A107" s="6" t="inlineStr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>
      <c r="A108" s="6" t="inlineStr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>
      <c r="A109" s="6" t="inlineStr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>
      <c r="A110" s="6" t="inlineStr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>
      <c r="A111" s="6" t="inlineStr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>
      <c r="A112" s="6" t="inlineStr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4">
      <c r="D114" s="5" t="inlineStr">
        <is>
          <t>Total OTDL Availability</t>
        </is>
      </c>
      <c r="E114" s="10">
        <f>SUM(sunday!E83:sunday!E112)</f>
        <v/>
      </c>
      <c r="F114" s="10">
        <f>SUM(sunday!F83:sunday!F112)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8.24</v>
      </c>
      <c r="D119" s="8" t="n">
        <v>16.58</v>
      </c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>
      <c r="A120" s="6" t="inlineStr">
        <is>
          <t>frank, p</t>
        </is>
      </c>
      <c r="B120" s="7" t="inlineStr"/>
      <c r="C120" s="8" t="n">
        <v>7.3</v>
      </c>
      <c r="D120" s="8" t="n">
        <v>0</v>
      </c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>
      <c r="A121" s="6" t="inlineStr">
        <is>
          <t>garczarek, p</t>
        </is>
      </c>
      <c r="B121" s="7" t="inlineStr"/>
      <c r="C121" s="8" t="n">
        <v>7.73</v>
      </c>
      <c r="D121" s="8" t="n">
        <v>0</v>
      </c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11.5 - reference!C5), 0, IF(sunday!B121 = "no call", 11.5, IF(sunday!C121 = 0, 0, MAX(11.5 - sunday!C121,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11.5 - reference!C5), 0, IF(sunday!B122 = "no call", 11.5, IF(sunday!C122 = 0, 0, MAX(11.5 - sunday!C122,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11.5 - reference!C5), 0, IF(sunday!B123 = "no call", 11.5, IF(sunday!C123 = 0, 0, MAX(11.5 - sunday!C123, 0))))</f>
        <v/>
      </c>
    </row>
    <row r="124">
      <c r="A124" s="6" t="inlineStr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>
      <c r="A125" s="6" t="inlineStr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>
      <c r="A126" s="6" t="inlineStr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>
      <c r="A127" s="6" t="inlineStr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>
      <c r="A128" s="6" t="inlineStr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>
      <c r="A129" s="6" t="inlineStr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>
      <c r="A130" s="6" t="inlineStr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>
      <c r="A131" s="6" t="inlineStr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>
      <c r="A132" s="6" t="inlineStr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>
      <c r="A133" s="6" t="inlineStr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>
      <c r="A134" s="6" t="inlineStr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>
      <c r="A135" s="6" t="inlineStr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>
      <c r="A136" s="6" t="inlineStr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>
      <c r="A137" s="6" t="inlineStr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>
      <c r="A138" s="6" t="inlineStr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>
      <c r="A139" s="6" t="inlineStr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>
      <c r="A140" s="6" t="inlineStr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>
      <c r="A141" s="6" t="inlineStr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>
      <c r="A142" s="6" t="inlineStr"/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>
      <c r="A143" s="6" t="inlineStr"/>
      <c r="B143" s="8" t="n"/>
      <c r="C143" s="8" t="n"/>
      <c r="D143" s="8" t="n"/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>
      <c r="A144" s="6" t="inlineStr"/>
      <c r="B144" s="8" t="n"/>
      <c r="C144" s="8" t="n"/>
      <c r="D144" s="8" t="n"/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>
      <c r="A145" s="6" t="inlineStr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>
      <c r="A146" s="6" t="inlineStr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>
      <c r="A147" s="6" t="inlineStr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>
      <c r="A148" s="6" t="inlineStr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50">
      <c r="D150" s="5" t="inlineStr">
        <is>
          <t>Total AUX Availability</t>
        </is>
      </c>
      <c r="E150" s="10">
        <f>SUM(sunday!E119:sunday!E148)</f>
        <v/>
      </c>
      <c r="F150" s="10">
        <f>SUM(sunday!F119:sunday!F148)</f>
        <v/>
      </c>
    </row>
    <row r="152">
      <c r="D152" s="5" t="inlineStr">
        <is>
          <t>Total Availability</t>
        </is>
      </c>
      <c r="E152" s="10">
        <f>SUM(sunday!E114 + sunday!E150)</f>
        <v/>
      </c>
      <c r="F152" s="10">
        <f>SUM(sunday!F114 + sunday!F150)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Monday  12/30/19</t>
        </is>
      </c>
      <c r="E3" s="2" t="inlineStr">
        <is>
          <t xml:space="preserve">Pay Period:  </t>
        </is>
      </c>
      <c r="G3" s="3" t="inlineStr">
        <is>
          <t>2020-01-2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8</v>
      </c>
      <c r="D8" s="8" t="n">
        <v>16.81</v>
      </c>
      <c r="E8" s="8" t="inlineStr"/>
      <c r="F8" s="8" t="inlineStr"/>
      <c r="G8" s="9" t="inlineStr"/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>
      <c r="A9" s="6" t="inlineStr">
        <is>
          <t>driste, m</t>
        </is>
      </c>
      <c r="B9" s="7" t="inlineStr"/>
      <c r="C9" s="8" t="n">
        <v>9.130000000000001</v>
      </c>
      <c r="D9" s="8" t="n">
        <v>18.44</v>
      </c>
      <c r="E9" s="8" t="inlineStr"/>
      <c r="F9" s="8" t="inlineStr"/>
      <c r="G9" s="9" t="inlineStr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SUM(monday!F10 - monday!E10)</f>
        <v/>
      </c>
      <c r="I10" s="10">
        <f>IF(monday!B10 ="ns day", monday!C10,IF(monday!C10 &lt;= 8 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>
      <c r="A11" s="6" t="inlineStr">
        <is>
          <t>elamen, a</t>
        </is>
      </c>
      <c r="B11" s="7" t="inlineStr">
        <is>
          <t>ns day</t>
        </is>
      </c>
      <c r="C11" s="8" t="n">
        <v>7</v>
      </c>
      <c r="D11" s="8" t="n">
        <v>0</v>
      </c>
      <c r="E11" s="8" t="inlineStr"/>
      <c r="F11" s="8" t="inlineStr"/>
      <c r="G11" s="9" t="inlineStr"/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>
      <c r="A12" s="6" t="inlineStr">
        <is>
          <t>flaig, b</t>
        </is>
      </c>
      <c r="B12" s="7" t="inlineStr">
        <is>
          <t>ns day</t>
        </is>
      </c>
      <c r="C12" s="8" t="n">
        <v>6.01</v>
      </c>
      <c r="D12" s="8" t="n">
        <v>20.09</v>
      </c>
      <c r="E12" s="8" t="n">
        <v>19.25</v>
      </c>
      <c r="F12" s="8" t="n">
        <v>20.09</v>
      </c>
      <c r="G12" s="9" t="n">
        <v>1032</v>
      </c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>
      <c r="A13" s="6" t="inlineStr">
        <is>
          <t>foster, p</t>
        </is>
      </c>
      <c r="B13" s="7" t="inlineStr"/>
      <c r="C13" s="8" t="n">
        <v>12.19</v>
      </c>
      <c r="D13" s="8" t="n">
        <v>20.11</v>
      </c>
      <c r="E13" s="8" t="n">
        <v>13</v>
      </c>
      <c r="F13" s="8" t="n">
        <v>16.5</v>
      </c>
      <c r="G13" s="9" t="n">
        <v>926</v>
      </c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>
      <c r="A14" s="6" t="inlineStr">
        <is>
          <t>geffrso, t</t>
        </is>
      </c>
      <c r="B14" s="7" t="inlineStr">
        <is>
          <t>ns day</t>
        </is>
      </c>
      <c r="C14" s="8" t="n">
        <v>10.67</v>
      </c>
      <c r="D14" s="8" t="n">
        <v>18.31</v>
      </c>
      <c r="E14" s="8" t="inlineStr"/>
      <c r="F14" s="8" t="inlineStr"/>
      <c r="G14" s="9" t="inlineStr"/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>
      <c r="A15" s="6" t="inlineStr">
        <is>
          <t>helmbold, a</t>
        </is>
      </c>
      <c r="B15" s="7" t="inlineStr"/>
      <c r="C15" s="8" t="n">
        <v>12.44</v>
      </c>
      <c r="D15" s="8" t="n">
        <v>20.04</v>
      </c>
      <c r="E15" s="8" t="inlineStr"/>
      <c r="F15" s="8" t="inlineStr"/>
      <c r="G15" s="9" t="inlineStr"/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>
      <c r="A17" s="6" t="inlineStr">
        <is>
          <t>kitchen, d</t>
        </is>
      </c>
      <c r="B17" s="7" t="inlineStr"/>
      <c r="C17" s="8" t="n">
        <v>12.22</v>
      </c>
      <c r="D17" s="8" t="n">
        <v>20.6</v>
      </c>
      <c r="E17" s="8" t="inlineStr"/>
      <c r="F17" s="8" t="inlineStr"/>
      <c r="G17" s="9" t="inlineStr"/>
      <c r="H17" s="8">
        <f>SUM(monday!F17 - monday!E17)</f>
        <v/>
      </c>
      <c r="I17" s="10">
        <f>IF(monday!B17 ="ns day", monday!C17,IF(monday!C17 &lt;= 8+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>
      <c r="A18" s="6" t="inlineStr">
        <is>
          <t>la, s</t>
        </is>
      </c>
      <c r="B18" s="7" t="inlineStr"/>
      <c r="C18" s="8" t="n">
        <v>12.58</v>
      </c>
      <c r="D18" s="8" t="n">
        <v>21</v>
      </c>
      <c r="E18" s="8" t="n">
        <v>13.1</v>
      </c>
      <c r="F18" s="8" t="n">
        <v>15.6</v>
      </c>
      <c r="G18" s="9" t="n">
        <v>1005</v>
      </c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>
      <c r="A19" s="6" t="inlineStr">
        <is>
          <t>landers, a</t>
        </is>
      </c>
      <c r="B19" s="7" t="inlineStr"/>
      <c r="C19" s="8" t="n">
        <v>12.9</v>
      </c>
      <c r="D19" s="8" t="n">
        <v>0</v>
      </c>
      <c r="E19" s="8" t="n">
        <v>12.5</v>
      </c>
      <c r="F19" s="8" t="n">
        <v>13.33</v>
      </c>
      <c r="G19" s="9" t="n">
        <v>1005</v>
      </c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>
      <c r="A20" s="6" t="inlineStr">
        <is>
          <t>lopez, d</t>
        </is>
      </c>
      <c r="B20" s="8" t="n"/>
      <c r="C20" s="8" t="n"/>
      <c r="D20" s="8" t="n"/>
      <c r="E20" s="8" t="n"/>
      <c r="F20" s="8" t="n"/>
      <c r="G20" s="9" t="n"/>
      <c r="H20" s="8">
        <f>SUM(monday!F20 - monday!E20)</f>
        <v/>
      </c>
      <c r="I20" s="10">
        <f>IF(monday!B20 ="ns day", monday!C20,IF(monday!C20 &lt;= 8 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>
      <c r="A21" s="6" t="inlineStr">
        <is>
          <t>miller, b</t>
        </is>
      </c>
      <c r="B21" s="7" t="inlineStr"/>
      <c r="C21" s="8" t="n">
        <v>11.26</v>
      </c>
      <c r="D21" s="8" t="n">
        <v>19.75</v>
      </c>
      <c r="E21" s="8" t="inlineStr"/>
      <c r="F21" s="8" t="inlineStr"/>
      <c r="G21" s="9" t="inlineStr"/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>
      <c r="A22" s="6" t="inlineStr">
        <is>
          <t>moody, k</t>
        </is>
      </c>
      <c r="B22" s="7" t="inlineStr"/>
      <c r="C22" s="8" t="n">
        <v>4.63</v>
      </c>
      <c r="D22" s="8" t="n">
        <v>10.01</v>
      </c>
      <c r="E22" s="8" t="n">
        <v>8.06</v>
      </c>
      <c r="F22" s="8" t="n">
        <v>12.69</v>
      </c>
      <c r="G22" s="9" t="n">
        <v>1033</v>
      </c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>
      <c r="A23" s="6" t="inlineStr">
        <is>
          <t>murray, k</t>
        </is>
      </c>
      <c r="B23" s="7" t="inlineStr"/>
      <c r="C23" s="8" t="n">
        <v>11.58</v>
      </c>
      <c r="D23" s="8" t="n">
        <v>19.94</v>
      </c>
      <c r="E23" s="8" t="inlineStr"/>
      <c r="F23" s="8" t="inlineStr"/>
      <c r="G23" s="9" t="inlineStr"/>
      <c r="H23" s="8">
        <f>SUM(monday!F23 - monday!E23)</f>
        <v/>
      </c>
      <c r="I23" s="10">
        <f>IF(monday!B23 ="ns day", monday!C23,IF(monday!C23 &lt;= 8+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>
      <c r="A24" s="6" t="inlineStr">
        <is>
          <t>osei tutu, m</t>
        </is>
      </c>
      <c r="B24" s="7" t="inlineStr"/>
      <c r="C24" s="8" t="n">
        <v>12.01</v>
      </c>
      <c r="D24" s="8" t="n">
        <v>20.21</v>
      </c>
      <c r="E24" s="8" t="n">
        <v>7.84</v>
      </c>
      <c r="F24" s="8" t="n">
        <v>9.83</v>
      </c>
      <c r="G24" s="9" t="n">
        <v>1036</v>
      </c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>
      <c r="A25" s="6" t="inlineStr">
        <is>
          <t>robertson, c</t>
        </is>
      </c>
      <c r="B25" s="7" t="inlineStr"/>
      <c r="C25" s="8" t="n">
        <v>9.99</v>
      </c>
      <c r="D25" s="8" t="n">
        <v>0</v>
      </c>
      <c r="E25" s="8" t="n">
        <v>16</v>
      </c>
      <c r="F25" s="8" t="n">
        <v>17.83</v>
      </c>
      <c r="G25" s="9" t="n">
        <v>1021</v>
      </c>
      <c r="H25" s="8">
        <f>SUM(monday!F25 - monday!E25)</f>
        <v/>
      </c>
      <c r="I25" s="10">
        <f>IF(monday!B25 ="ns day", monday!C25,IF(monday!C25 &lt;= 8+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>
      <c r="A26" s="6" t="inlineStr">
        <is>
          <t>rockwood, j</t>
        </is>
      </c>
      <c r="B26" s="7" t="inlineStr">
        <is>
          <t>ns day</t>
        </is>
      </c>
      <c r="C26" s="8" t="n">
        <v>10.36</v>
      </c>
      <c r="D26" s="8" t="n">
        <v>19.16</v>
      </c>
      <c r="E26" s="8" t="inlineStr"/>
      <c r="F26" s="8" t="inlineStr"/>
      <c r="G26" s="9" t="inlineStr"/>
      <c r="H26" s="8">
        <f>SUM(monday!F26 - monday!E26)</f>
        <v/>
      </c>
      <c r="I26" s="10">
        <f>IF(monday!B26 ="ns day", monday!C26,IF(monday!C26 &lt;= 8+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>
      <c r="A27" s="6" t="inlineStr">
        <is>
          <t>salih-mohamed, s</t>
        </is>
      </c>
      <c r="B27" s="7" t="inlineStr"/>
      <c r="C27" s="8" t="n">
        <v>11.95</v>
      </c>
      <c r="D27" s="8" t="n">
        <v>20.45</v>
      </c>
      <c r="E27" s="8" t="inlineStr"/>
      <c r="F27" s="8" t="inlineStr"/>
      <c r="G27" s="9" t="inlineStr"/>
      <c r="H27" s="8">
        <f>SUM(monday!F27 - monday!E27)</f>
        <v/>
      </c>
      <c r="I27" s="10">
        <f>IF(monday!B27 ="ns day", monday!C27,IF(monday!C27 &lt;= 8+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>
      <c r="A28" s="6" t="inlineStr">
        <is>
          <t>stubbs, t</t>
        </is>
      </c>
      <c r="B28" s="7" t="inlineStr"/>
      <c r="C28" s="8" t="n">
        <v>8.34</v>
      </c>
      <c r="D28" s="8" t="n">
        <v>0</v>
      </c>
      <c r="E28" s="8" t="inlineStr"/>
      <c r="F28" s="8" t="inlineStr"/>
      <c r="G28" s="9" t="inlineStr"/>
      <c r="H28" s="8">
        <f>SUM(monday!F28 - monday!E28)</f>
        <v/>
      </c>
      <c r="I28" s="10">
        <f>IF(monday!B28 ="ns day", monday!C28,IF(monday!C28 &lt;= 8+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>
      <c r="A29" s="6" t="inlineStr">
        <is>
          <t>torpey, m</t>
        </is>
      </c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>
      <c r="A30" s="6" t="inlineStr">
        <is>
          <t>trujillo, s</t>
        </is>
      </c>
      <c r="B30" s="7" t="inlineStr"/>
      <c r="C30" s="8" t="n">
        <v>8.18</v>
      </c>
      <c r="D30" s="8" t="n">
        <v>16.61</v>
      </c>
      <c r="E30" s="8" t="inlineStr"/>
      <c r="F30" s="8" t="inlineStr"/>
      <c r="G30" s="9" t="inlineStr"/>
      <c r="H30" s="8">
        <f>SUM(monday!F30 - monday!E30)</f>
        <v/>
      </c>
      <c r="I30" s="10">
        <f>IF(monday!B30 ="ns day", monday!C30,IF(monday!C30 &lt;= 8+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>
      <c r="A31" s="6" t="inlineStr">
        <is>
          <t>welch, t</t>
        </is>
      </c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>
      <c r="A32" s="6" t="inlineStr">
        <is>
          <t>williams, l</t>
        </is>
      </c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9">
      <c r="H39" s="5" t="inlineStr">
        <is>
          <t>Total NL Overtime</t>
        </is>
      </c>
      <c r="I39" s="10">
        <f>SUM(monday!I8:monday!I37)</f>
        <v/>
      </c>
    </row>
    <row r="41">
      <c r="J41" s="5" t="inlineStr">
        <is>
          <t>Total NL Mandates</t>
        </is>
      </c>
      <c r="K41" s="10">
        <f>SUM(monday!K8:monday!K37)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11.52</v>
      </c>
      <c r="D45" s="8" t="n">
        <v>19.54</v>
      </c>
      <c r="E45" s="8" t="n">
        <v>7.62</v>
      </c>
      <c r="F45" s="8" t="n">
        <v>9</v>
      </c>
      <c r="G45" s="9" t="n">
        <v>1072</v>
      </c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>
      <c r="A46" s="6" t="inlineStr">
        <is>
          <t>aquino, s</t>
        </is>
      </c>
      <c r="B46" s="7" t="inlineStr"/>
      <c r="C46" s="8" t="n">
        <v>11.82</v>
      </c>
      <c r="D46" s="8" t="n">
        <v>20.23</v>
      </c>
      <c r="E46" s="8" t="n">
        <v>8.01</v>
      </c>
      <c r="F46" s="8" t="n">
        <v>20.33</v>
      </c>
      <c r="G46" s="9" t="n">
        <v>903</v>
      </c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>
      <c r="A47" s="6" t="inlineStr">
        <is>
          <t>babinskiy, m</t>
        </is>
      </c>
      <c r="B47" s="7" t="inlineStr"/>
      <c r="C47" s="8" t="n">
        <v>11.2</v>
      </c>
      <c r="D47" s="8" t="n">
        <v>19.69</v>
      </c>
      <c r="E47" s="8" t="n">
        <v>17.5</v>
      </c>
      <c r="F47" s="8" t="n">
        <v>19.69</v>
      </c>
      <c r="G47" s="9" t="n">
        <v>1005</v>
      </c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>
      <c r="A48" s="6" t="inlineStr">
        <is>
          <t>bustos, h</t>
        </is>
      </c>
      <c r="B48" s="7" t="inlineStr"/>
      <c r="C48" s="8" t="n">
        <v>10</v>
      </c>
      <c r="D48" s="8" t="n">
        <v>18.43</v>
      </c>
      <c r="E48" s="8" t="inlineStr"/>
      <c r="F48" s="8" t="inlineStr"/>
      <c r="G48" s="9" t="inlineStr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>
      <c r="A49" s="6" t="inlineStr">
        <is>
          <t>chung, b</t>
        </is>
      </c>
      <c r="B49" s="7" t="inlineStr"/>
      <c r="C49" s="8" t="n">
        <v>11.09</v>
      </c>
      <c r="D49" s="8" t="n">
        <v>19.11</v>
      </c>
      <c r="E49" s="8" t="n">
        <v>17.58</v>
      </c>
      <c r="F49" s="8" t="n">
        <v>19.59</v>
      </c>
      <c r="G49" s="9" t="n">
        <v>913</v>
      </c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>
      <c r="A50" s="6" t="inlineStr">
        <is>
          <t>custodio, t</t>
        </is>
      </c>
      <c r="B50" s="7" t="inlineStr"/>
      <c r="C50" s="8" t="n">
        <v>12.52</v>
      </c>
      <c r="D50" s="8" t="n">
        <v>20.52</v>
      </c>
      <c r="E50" s="8" t="inlineStr"/>
      <c r="F50" s="8" t="inlineStr"/>
      <c r="G50" s="9" t="inlineStr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>
      <c r="A51" s="6" t="inlineStr">
        <is>
          <t>dejesus vasquez, l</t>
        </is>
      </c>
      <c r="B51" s="7" t="inlineStr"/>
      <c r="C51" s="8" t="n">
        <v>6.5</v>
      </c>
      <c r="D51" s="8" t="n">
        <v>14.45</v>
      </c>
      <c r="E51" s="8" t="inlineStr"/>
      <c r="F51" s="8" t="inlineStr"/>
      <c r="G51" s="9" t="inlineStr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>
      <c r="A52" s="6" t="inlineStr">
        <is>
          <t>fisher, c</t>
        </is>
      </c>
      <c r="B52" s="7" t="inlineStr"/>
      <c r="C52" s="8" t="n">
        <v>11.02</v>
      </c>
      <c r="D52" s="8" t="n">
        <v>19.33</v>
      </c>
      <c r="E52" s="8" t="n">
        <v>17.75</v>
      </c>
      <c r="F52" s="8" t="n">
        <v>19.33</v>
      </c>
      <c r="G52" s="9" t="n">
        <v>1037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>
      <c r="A53" s="6" t="inlineStr">
        <is>
          <t>l huillier jr, w</t>
        </is>
      </c>
      <c r="B53" s="8" t="n"/>
      <c r="C53" s="8" t="n"/>
      <c r="D53" s="8" t="n"/>
      <c r="E53" s="8" t="n"/>
      <c r="F53" s="8" t="n"/>
      <c r="G53" s="9" t="n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>
      <c r="A54" s="6" t="inlineStr">
        <is>
          <t>martines, j</t>
        </is>
      </c>
      <c r="B54" s="7" t="inlineStr"/>
      <c r="C54" s="8" t="n">
        <v>10.09</v>
      </c>
      <c r="D54" s="8" t="n">
        <v>18.37</v>
      </c>
      <c r="E54" s="8" t="n">
        <v>16.5</v>
      </c>
      <c r="F54" s="8" t="n">
        <v>18.37</v>
      </c>
      <c r="G54" s="9" t="n">
        <v>950</v>
      </c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>
      <c r="A55" s="6" t="inlineStr">
        <is>
          <t>mcdonald, n</t>
        </is>
      </c>
      <c r="B55" s="7" t="inlineStr"/>
      <c r="C55" s="8" t="n">
        <v>10.01</v>
      </c>
      <c r="D55" s="8" t="n">
        <v>18.44</v>
      </c>
      <c r="E55" s="8" t="inlineStr"/>
      <c r="F55" s="8" t="inlineStr"/>
      <c r="G55" s="9" t="inlineStr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>
      <c r="A56" s="6" t="inlineStr">
        <is>
          <t>mcmains, t</t>
        </is>
      </c>
      <c r="B56" s="7" t="inlineStr"/>
      <c r="C56" s="8" t="n">
        <v>10.42</v>
      </c>
      <c r="D56" s="8" t="n">
        <v>18.89</v>
      </c>
      <c r="E56" s="8" t="n">
        <v>17.97</v>
      </c>
      <c r="F56" s="8" t="n">
        <v>18.89</v>
      </c>
      <c r="G56" s="9" t="n">
        <v>936</v>
      </c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>
      <c r="A57" s="6" t="inlineStr">
        <is>
          <t>mudesir sr, h</t>
        </is>
      </c>
      <c r="B57" s="7" t="inlineStr"/>
      <c r="C57" s="8" t="n">
        <v>12.19</v>
      </c>
      <c r="D57" s="8" t="n">
        <v>20.42</v>
      </c>
      <c r="E57" s="8" t="n">
        <v>17.12</v>
      </c>
      <c r="F57" s="8" t="n">
        <v>20.42</v>
      </c>
      <c r="G57" s="9" t="n">
        <v>928</v>
      </c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>
      <c r="A58" s="6" t="inlineStr">
        <is>
          <t>nguyen, d</t>
        </is>
      </c>
      <c r="B58" s="7" t="inlineStr"/>
      <c r="C58" s="8" t="n">
        <v>9.32</v>
      </c>
      <c r="D58" s="8" t="n">
        <v>17.81</v>
      </c>
      <c r="E58" s="8" t="inlineStr"/>
      <c r="F58" s="8" t="inlineStr"/>
      <c r="G58" s="9" t="inlineStr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>
      <c r="A59" s="6" t="inlineStr">
        <is>
          <t>rose jr, a</t>
        </is>
      </c>
      <c r="B59" s="7" t="inlineStr"/>
      <c r="C59" s="8" t="n">
        <v>8.48</v>
      </c>
      <c r="D59" s="8" t="n">
        <v>17.04</v>
      </c>
      <c r="E59" s="8" t="inlineStr"/>
      <c r="F59" s="8" t="inlineStr"/>
      <c r="G59" s="9" t="inlineStr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>
      <c r="A60" s="6" t="inlineStr">
        <is>
          <t>sanchez, p</t>
        </is>
      </c>
      <c r="B60" s="7" t="inlineStr"/>
      <c r="C60" s="8" t="n">
        <v>9.57</v>
      </c>
      <c r="D60" s="8" t="n">
        <v>18.03</v>
      </c>
      <c r="E60" s="8" t="inlineStr"/>
      <c r="F60" s="8" t="inlineStr"/>
      <c r="G60" s="9" t="inlineStr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>
      <c r="A61" s="6" t="inlineStr">
        <is>
          <t>shrestha, p</t>
        </is>
      </c>
      <c r="B61" s="7" t="inlineStr"/>
      <c r="C61" s="8" t="n">
        <v>9.5</v>
      </c>
      <c r="D61" s="8" t="n">
        <v>17.96</v>
      </c>
      <c r="E61" s="8" t="inlineStr"/>
      <c r="F61" s="8" t="inlineStr"/>
      <c r="G61" s="9" t="inlineStr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>
      <c r="A62" s="6" t="inlineStr">
        <is>
          <t>steinke, s</t>
        </is>
      </c>
      <c r="B62" s="7" t="inlineStr"/>
      <c r="C62" s="8" t="n">
        <v>9.5</v>
      </c>
      <c r="D62" s="8" t="n">
        <v>17.44</v>
      </c>
      <c r="E62" s="8" t="inlineStr"/>
      <c r="F62" s="8" t="inlineStr"/>
      <c r="G62" s="9" t="inlineStr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>
      <c r="A63" s="6" t="inlineStr">
        <is>
          <t>stevens, a</t>
        </is>
      </c>
      <c r="B63" s="7" t="inlineStr"/>
      <c r="C63" s="8" t="n">
        <v>11.02</v>
      </c>
      <c r="D63" s="8" t="n">
        <v>18.67</v>
      </c>
      <c r="E63" s="8" t="n">
        <v>17</v>
      </c>
      <c r="F63" s="8" t="n">
        <v>18.67</v>
      </c>
      <c r="G63" s="9" t="n">
        <v>950</v>
      </c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>
      <c r="A64" s="6" t="inlineStr">
        <is>
          <t>symons, s</t>
        </is>
      </c>
      <c r="B64" s="7" t="inlineStr"/>
      <c r="C64" s="8" t="n">
        <v>10.08</v>
      </c>
      <c r="D64" s="8" t="n">
        <v>18.59</v>
      </c>
      <c r="E64" s="8" t="inlineStr"/>
      <c r="F64" s="8" t="inlineStr"/>
      <c r="G64" s="9" t="inlineStr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>
      <c r="A65" s="6" t="inlineStr">
        <is>
          <t>walker, c</t>
        </is>
      </c>
      <c r="B65" s="7" t="inlineStr"/>
      <c r="C65" s="8" t="n">
        <v>9.94</v>
      </c>
      <c r="D65" s="8" t="n">
        <v>19.29</v>
      </c>
      <c r="E65" s="8" t="inlineStr"/>
      <c r="F65" s="8" t="inlineStr"/>
      <c r="G65" s="9" t="inlineStr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>
      <c r="A66" s="6" t="inlineStr">
        <is>
          <t>weeks, t</t>
        </is>
      </c>
      <c r="B66" s="7" t="inlineStr"/>
      <c r="C66" s="8" t="n">
        <v>12.31</v>
      </c>
      <c r="D66" s="8" t="n">
        <v>20.8</v>
      </c>
      <c r="E66" s="7" t="inlineStr">
        <is>
          <t>*</t>
        </is>
      </c>
      <c r="F66" s="7" t="inlineStr">
        <is>
          <t>*</t>
        </is>
      </c>
      <c r="G66" s="7" t="inlineStr">
        <is>
          <t>*</t>
        </is>
      </c>
      <c r="H66" s="8">
        <f>SUM(monday!H68:monday!H67)</f>
        <v/>
      </c>
      <c r="I66" s="10">
        <f>IF(monday!B66 ="ns day", monday!C66, MAX(monday!C66 - 8, 0))</f>
        <v/>
      </c>
      <c r="J66" s="10">
        <f>monday!H66</f>
        <v/>
      </c>
      <c r="K66" s="10">
        <f>IF(monday!B66="ns day",monday!C66, IF(monday!C66 &lt;= 8 + reference!C4, 0, MIN(MAX(monday!C66 - 8, 0),IF(monday!J66 &lt;= reference!C4,0, monday!J66))))</f>
        <v/>
      </c>
    </row>
    <row r="67">
      <c r="E67" s="8" t="n">
        <v>11.5</v>
      </c>
      <c r="F67" s="8" t="n">
        <v>12.5</v>
      </c>
      <c r="G67" s="9" t="n">
        <v>1021</v>
      </c>
      <c r="H67" s="8">
        <f>SUM(monday!F67 - monday!E67)</f>
        <v/>
      </c>
    </row>
    <row r="68">
      <c r="E68" s="8" t="n">
        <v>19.33</v>
      </c>
      <c r="F68" s="8" t="n">
        <v>20.8</v>
      </c>
      <c r="G68" s="9" t="n">
        <v>1022</v>
      </c>
      <c r="H68" s="8">
        <f>SUM(monday!F68 - monday!E68)</f>
        <v/>
      </c>
    </row>
    <row r="69">
      <c r="A69" s="6" t="inlineStr">
        <is>
          <t>weyerman, t</t>
        </is>
      </c>
      <c r="B69" s="7" t="inlineStr"/>
      <c r="C69" s="8" t="n">
        <v>10.31</v>
      </c>
      <c r="D69" s="8" t="n">
        <v>18.7</v>
      </c>
      <c r="E69" s="8" t="inlineStr"/>
      <c r="F69" s="8" t="inlineStr"/>
      <c r="G69" s="9" t="inlineStr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>
      <c r="A70" s="6" t="inlineStr">
        <is>
          <t>wooten, c</t>
        </is>
      </c>
      <c r="B70" s="7" t="inlineStr"/>
      <c r="C70" s="8" t="n">
        <v>10.04</v>
      </c>
      <c r="D70" s="8" t="n">
        <v>18.51</v>
      </c>
      <c r="E70" s="8" t="inlineStr"/>
      <c r="F70" s="8" t="inlineStr"/>
      <c r="G70" s="9" t="inlineStr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>
      <c r="A71" s="6" t="inlineStr">
        <is>
          <t>yates, l</t>
        </is>
      </c>
      <c r="B71" s="7" t="inlineStr"/>
      <c r="C71" s="8" t="n">
        <v>12.54</v>
      </c>
      <c r="D71" s="8" t="n">
        <v>19.69</v>
      </c>
      <c r="E71" s="8" t="n">
        <v>12.75</v>
      </c>
      <c r="F71" s="8" t="n">
        <v>15.5</v>
      </c>
      <c r="G71" s="9" t="n">
        <v>929</v>
      </c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>
      <c r="A72" s="6" t="n"/>
      <c r="B72" s="8" t="n"/>
      <c r="C72" s="8" t="n"/>
      <c r="D72" s="8" t="n"/>
      <c r="E72" s="8" t="n"/>
      <c r="F72" s="8" t="n"/>
      <c r="G72" s="9" t="n"/>
      <c r="H72" s="8">
        <f>SUM(monday!F72 - monday!E72)</f>
        <v/>
      </c>
      <c r="I72" s="10">
        <f>IF(monday!B72 ="ns day", monday!C72,IF(monday!C72 &lt;= 8 + reference!C3, 0, MAX(monday!C72 - 8, 0)))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SUM(monday!F73 - monday!E73)</f>
        <v/>
      </c>
      <c r="I73" s="10">
        <f>IF(monday!B73 ="ns day", monday!C73,IF(monday!C73 &lt;= 8 + reference!C3, 0, MAX(monday!C73 - 8, 0)))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SUM(monday!F74 - monday!E74)</f>
        <v/>
      </c>
      <c r="I74" s="10">
        <f>IF(monday!B74 ="ns day", monday!C74,IF(monday!C74 &lt;= 8 + reference!C3, 0, MAX(monday!C74 - 8, 0)))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6">
      <c r="J76" s="5" t="inlineStr">
        <is>
          <t>Total WAL Mandates</t>
        </is>
      </c>
      <c r="K76" s="10">
        <f>SUM(monday!K45:monday!K74)</f>
        <v/>
      </c>
    </row>
    <row r="78">
      <c r="J78" s="5" t="inlineStr">
        <is>
          <t>Total Mandates</t>
        </is>
      </c>
      <c r="K78" s="10">
        <f>SUM(monday!K76 + monday!K41)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12.5</v>
      </c>
      <c r="D83" s="8" t="n">
        <v>20.93</v>
      </c>
      <c r="E83" s="10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>
      <c r="A84" s="6" t="inlineStr">
        <is>
          <t>barnett, j</t>
        </is>
      </c>
      <c r="B84" s="7" t="inlineStr">
        <is>
          <t>annual</t>
        </is>
      </c>
      <c r="C84" s="8" t="inlineStr"/>
      <c r="D84" s="8" t="n">
        <v>0</v>
      </c>
      <c r="E84" s="10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>
      <c r="A85" s="6" t="inlineStr">
        <is>
          <t>bassa, e</t>
        </is>
      </c>
      <c r="B85" s="7" t="inlineStr"/>
      <c r="C85" s="8" t="n">
        <v>11.98</v>
      </c>
      <c r="D85" s="8" t="n">
        <v>20.4</v>
      </c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>
      <c r="A86" s="6" t="inlineStr">
        <is>
          <t>benlmaloua, m</t>
        </is>
      </c>
      <c r="B86" s="7" t="inlineStr"/>
      <c r="C86" s="8" t="n">
        <v>13.07</v>
      </c>
      <c r="D86" s="8" t="n">
        <v>20.94</v>
      </c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>
      <c r="A87" s="6" t="inlineStr">
        <is>
          <t>bonilla, g</t>
        </is>
      </c>
      <c r="B87" s="7" t="inlineStr"/>
      <c r="C87" s="8" t="n">
        <v>14.14</v>
      </c>
      <c r="D87" s="8" t="n">
        <v>21.49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>
      <c r="A88" s="6" t="inlineStr">
        <is>
          <t>gross, j</t>
        </is>
      </c>
      <c r="B88" s="7" t="inlineStr">
        <is>
          <t>annual</t>
        </is>
      </c>
      <c r="C88" s="8" t="inlineStr"/>
      <c r="D88" s="8" t="n">
        <v>0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>
      <c r="A89" s="6" t="inlineStr">
        <is>
          <t>manibusan, p</t>
        </is>
      </c>
      <c r="B89" s="7" t="inlineStr"/>
      <c r="C89" s="8" t="n">
        <v>11.01</v>
      </c>
      <c r="D89" s="8" t="n">
        <v>19.4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>
      <c r="A90" s="6" t="inlineStr">
        <is>
          <t>mariami, a</t>
        </is>
      </c>
      <c r="B90" s="7" t="inlineStr"/>
      <c r="C90" s="8" t="n">
        <v>12.05</v>
      </c>
      <c r="D90" s="8" t="n">
        <v>20.54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>
      <c r="A91" s="6" t="inlineStr">
        <is>
          <t>mccoumb, s</t>
        </is>
      </c>
      <c r="B91" s="7" t="inlineStr"/>
      <c r="C91" s="8" t="n">
        <v>11.04</v>
      </c>
      <c r="D91" s="8" t="n">
        <v>20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>
      <c r="A92" s="6" t="inlineStr">
        <is>
          <t>nelson, g</t>
        </is>
      </c>
      <c r="B92" s="7" t="inlineStr"/>
      <c r="C92" s="8" t="n">
        <v>12.76</v>
      </c>
      <c r="D92" s="8" t="n">
        <v>20.49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>
      <c r="A93" s="6" t="inlineStr">
        <is>
          <t>pang, d</t>
        </is>
      </c>
      <c r="B93" s="7" t="inlineStr"/>
      <c r="C93" s="8" t="n">
        <v>13.86</v>
      </c>
      <c r="D93" s="8" t="n">
        <v>21.26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>
      <c r="A94" s="6" t="inlineStr">
        <is>
          <t>rodriquez, j</t>
        </is>
      </c>
      <c r="B94" s="7" t="inlineStr"/>
      <c r="C94" s="8" t="n">
        <v>11.17</v>
      </c>
      <c r="D94" s="8" t="n">
        <v>19.68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>
      <c r="A95" s="6" t="inlineStr">
        <is>
          <t>yeung, q</t>
        </is>
      </c>
      <c r="B95" s="7" t="inlineStr"/>
      <c r="C95" s="8" t="n">
        <v>13.14</v>
      </c>
      <c r="D95" s="8" t="n">
        <v>21.43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>
      <c r="A96" s="6" t="inlineStr"/>
      <c r="B96" s="8" t="n"/>
      <c r="C96" s="8" t="n"/>
      <c r="D96" s="8" t="n"/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>
      <c r="A97" s="6" t="inlineStr"/>
      <c r="B97" s="8" t="n"/>
      <c r="C97" s="8" t="n"/>
      <c r="D97" s="8" t="n"/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>
      <c r="A98" s="6" t="inlineStr"/>
      <c r="B98" s="8" t="n"/>
      <c r="C98" s="8" t="n"/>
      <c r="D98" s="8" t="n"/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>
      <c r="A99" s="6" t="inlineStr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>
      <c r="A100" s="6" t="inlineStr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>
      <c r="A101" s="6" t="inlineStr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>
      <c r="A102" s="6" t="inlineStr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>
      <c r="A103" s="6" t="inlineStr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>
      <c r="A104" s="6" t="inlineStr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>
      <c r="A105" s="6" t="inlineStr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>
      <c r="A106" s="6" t="inlineStr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>
      <c r="A107" s="6" t="inlineStr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>
      <c r="A108" s="6" t="inlineStr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>
      <c r="A109" s="6" t="inlineStr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>
      <c r="A110" s="6" t="inlineStr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>
      <c r="A111" s="6" t="inlineStr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>
      <c r="A112" s="6" t="inlineStr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4">
      <c r="D114" s="5" t="inlineStr">
        <is>
          <t>Total OTDL Availability</t>
        </is>
      </c>
      <c r="E114" s="10">
        <f>SUM(monday!E83:monday!E112)</f>
        <v/>
      </c>
      <c r="F114" s="10">
        <f>SUM(monday!F83:monday!F112)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13.18</v>
      </c>
      <c r="D119" s="8" t="n">
        <v>21.64</v>
      </c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>
      <c r="A120" s="6" t="inlineStr">
        <is>
          <t>frank, p</t>
        </is>
      </c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>
      <c r="A121" s="6" t="inlineStr">
        <is>
          <t>garczarek, p</t>
        </is>
      </c>
      <c r="B121" s="7" t="inlineStr"/>
      <c r="C121" s="8" t="n">
        <v>13.3</v>
      </c>
      <c r="D121" s="8" t="n">
        <v>21.52</v>
      </c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11.5 - reference!C5), 0, IF(monday!B123 = "no call", 11.5, IF(monday!C123 = 0, 0, MAX(11.5 - monday!C123, 0))))</f>
        <v/>
      </c>
    </row>
    <row r="124">
      <c r="A124" s="6" t="inlineStr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>
      <c r="A125" s="6" t="inlineStr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>
      <c r="A126" s="6" t="inlineStr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>
      <c r="A127" s="6" t="inlineStr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>
      <c r="A128" s="6" t="inlineStr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>
      <c r="A129" s="6" t="inlineStr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>
      <c r="A130" s="6" t="inlineStr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>
      <c r="A131" s="6" t="inlineStr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>
      <c r="A132" s="6" t="inlineStr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>
      <c r="A133" s="6" t="inlineStr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>
      <c r="A134" s="6" t="inlineStr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>
      <c r="A135" s="6" t="inlineStr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>
      <c r="A136" s="6" t="inlineStr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>
      <c r="A137" s="6" t="inlineStr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>
      <c r="A138" s="6" t="inlineStr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>
      <c r="A139" s="6" t="inlineStr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>
      <c r="A140" s="6" t="inlineStr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>
      <c r="A141" s="6" t="inlineStr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>
      <c r="A142" s="6" t="inlineStr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>
      <c r="A143" s="6" t="inlineStr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>
      <c r="A144" s="6" t="inlineStr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>
      <c r="A145" s="6" t="inlineStr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>
      <c r="A146" s="6" t="inlineStr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>
      <c r="A147" s="6" t="inlineStr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>
      <c r="A148" s="6" t="inlineStr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50">
      <c r="D150" s="5" t="inlineStr">
        <is>
          <t>Total AUX Availability</t>
        </is>
      </c>
      <c r="E150" s="10">
        <f>SUM(monday!E119:monday!E148)</f>
        <v/>
      </c>
      <c r="F150" s="10">
        <f>SUM(monday!F119:monday!F148)</f>
        <v/>
      </c>
    </row>
    <row r="152">
      <c r="D152" s="5" t="inlineStr">
        <is>
          <t>Total Availability</t>
        </is>
      </c>
      <c r="E152" s="10">
        <f>SUM(monday!E114 + monday!E150)</f>
        <v/>
      </c>
      <c r="F152" s="10">
        <f>SUM(monday!F114 + monday!F150)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Tuesday  12/31/19</t>
        </is>
      </c>
      <c r="E3" s="2" t="inlineStr">
        <is>
          <t xml:space="preserve">Pay Period:  </t>
        </is>
      </c>
      <c r="G3" s="3" t="inlineStr">
        <is>
          <t>2020-01-2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8.529999999999999</v>
      </c>
      <c r="D8" s="8" t="n">
        <v>17.21</v>
      </c>
      <c r="E8" s="8" t="inlineStr"/>
      <c r="F8" s="8" t="inlineStr"/>
      <c r="G8" s="9" t="inlineStr"/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>
      <c r="A9" s="6" t="inlineStr">
        <is>
          <t>driste, m</t>
        </is>
      </c>
      <c r="B9" s="8" t="n"/>
      <c r="C9" s="8" t="n"/>
      <c r="D9" s="8" t="n"/>
      <c r="E9" s="8" t="n"/>
      <c r="F9" s="8" t="n"/>
      <c r="G9" s="9" t="n"/>
      <c r="H9" s="8">
        <f>SUM(tuesday!F9 - tuesday!E9)</f>
        <v/>
      </c>
      <c r="I9" s="10">
        <f>IF(tuesday!B9 ="ns day", tuesday!C9,IF(tuesday!C9 &lt;= 8 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SUM(tuesday!F10 - tuesday!E10)</f>
        <v/>
      </c>
      <c r="I10" s="10">
        <f>IF(tuesday!B10 ="ns day", tuesday!C10,IF(tuesday!C10 &lt;= 8 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>
      <c r="A11" s="6" t="inlineStr">
        <is>
          <t>elamen, a</t>
        </is>
      </c>
      <c r="B11" s="7" t="inlineStr"/>
      <c r="C11" s="8" t="n">
        <v>10.21</v>
      </c>
      <c r="D11" s="8" t="n">
        <v>20.16</v>
      </c>
      <c r="E11" s="8" t="inlineStr"/>
      <c r="F11" s="8" t="inlineStr"/>
      <c r="G11" s="9" t="inlineStr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>
      <c r="A12" s="6" t="inlineStr">
        <is>
          <t>flaig, b</t>
        </is>
      </c>
      <c r="B12" s="7" t="inlineStr"/>
      <c r="C12" s="8" t="n">
        <v>11.65</v>
      </c>
      <c r="D12" s="8" t="n">
        <v>0</v>
      </c>
      <c r="E12" s="8" t="n">
        <v>17.35</v>
      </c>
      <c r="F12" s="8" t="n">
        <v>20.78</v>
      </c>
      <c r="G12" s="9" t="n">
        <v>913</v>
      </c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>
      <c r="A13" s="6" t="inlineStr">
        <is>
          <t>foster, p</t>
        </is>
      </c>
      <c r="B13" s="7" t="inlineStr">
        <is>
          <t>ns day</t>
        </is>
      </c>
      <c r="C13" s="8" t="n">
        <v>10.91</v>
      </c>
      <c r="D13" s="8" t="n">
        <v>18.86</v>
      </c>
      <c r="E13" s="8" t="n">
        <v>13</v>
      </c>
      <c r="F13" s="8" t="n">
        <v>16</v>
      </c>
      <c r="G13" s="9" t="n">
        <v>1072</v>
      </c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>
      <c r="A14" s="6" t="inlineStr">
        <is>
          <t>geffrso, t</t>
        </is>
      </c>
      <c r="B14" s="7" t="inlineStr"/>
      <c r="C14" s="8" t="n">
        <v>11.01</v>
      </c>
      <c r="D14" s="8" t="n">
        <v>18.88</v>
      </c>
      <c r="E14" s="8" t="n">
        <v>16.5</v>
      </c>
      <c r="F14" s="8" t="n">
        <v>18.88</v>
      </c>
      <c r="G14" s="9" t="n">
        <v>950</v>
      </c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>
      <c r="A15" s="6" t="inlineStr">
        <is>
          <t>helmbold, a</t>
        </is>
      </c>
      <c r="B15" s="7" t="inlineStr"/>
      <c r="C15" s="8" t="n">
        <v>11</v>
      </c>
      <c r="D15" s="8" t="n">
        <v>18.98</v>
      </c>
      <c r="E15" s="8" t="n">
        <v>17</v>
      </c>
      <c r="F15" s="8" t="n">
        <v>18.98</v>
      </c>
      <c r="G15" s="9" t="n">
        <v>950</v>
      </c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SUM(tuesday!F16 - tuesday!E16)</f>
        <v/>
      </c>
      <c r="I16" s="10">
        <f>IF(tuesday!B16 ="ns day", tuesday!C16,IF(tuesday!C16 &lt;= 8 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>
      <c r="A17" s="6" t="inlineStr">
        <is>
          <t>kitchen, d</t>
        </is>
      </c>
      <c r="B17" s="7" t="inlineStr"/>
      <c r="C17" s="8" t="n">
        <v>11.3</v>
      </c>
      <c r="D17" s="8" t="n">
        <v>19.77</v>
      </c>
      <c r="E17" s="8" t="n">
        <v>17.9</v>
      </c>
      <c r="F17" s="8" t="n">
        <v>19.77</v>
      </c>
      <c r="G17" s="9" t="n">
        <v>1020</v>
      </c>
      <c r="H17" s="8">
        <f>SUM(tuesday!F17 - tuesday!E17)</f>
        <v/>
      </c>
      <c r="I17" s="10">
        <f>IF(tuesday!B17 ="ns day", tuesday!C17,IF(tuesday!C17 &lt;= 8+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>
      <c r="A18" s="6" t="inlineStr">
        <is>
          <t>la, s</t>
        </is>
      </c>
      <c r="B18" s="7" t="inlineStr"/>
      <c r="C18" s="8" t="n">
        <v>11.67</v>
      </c>
      <c r="D18" s="8" t="n">
        <v>20.12</v>
      </c>
      <c r="E18" s="7" t="inlineStr">
        <is>
          <t>*</t>
        </is>
      </c>
      <c r="F18" s="7" t="inlineStr">
        <is>
          <t>*</t>
        </is>
      </c>
      <c r="G18" s="7" t="inlineStr">
        <is>
          <t>*</t>
        </is>
      </c>
      <c r="H18" s="8">
        <f>SUM(tuesday!H20:tuesday!H19)</f>
        <v/>
      </c>
      <c r="I18" s="10">
        <f>IF(tuesday!B18 ="ns day", tuesday!C18,IF(tuesday!C18 &lt;= 8 + reference!C3, 0, MAX(tuesday!C18 - 8, 0)))</f>
        <v/>
      </c>
      <c r="J18" s="10">
        <f>tuesday!H18</f>
        <v/>
      </c>
      <c r="K18" s="10">
        <f>IF(tuesday!B18="ns day",tuesday!C18, IF(tuesday!C18 &lt;= 8 + reference!C4, 0, MIN(MAX(tuesday!C18 - 8, 0),IF(tuesday!J18 &lt;= reference!C4,0, tuesday!J18))))</f>
        <v/>
      </c>
    </row>
    <row r="19">
      <c r="E19" s="8" t="n">
        <v>8.5</v>
      </c>
      <c r="F19" s="8" t="n">
        <v>10.9</v>
      </c>
      <c r="G19" s="9" t="n">
        <v>1037</v>
      </c>
      <c r="H19" s="8">
        <f>SUM(tuesday!F19 - tuesday!E19)</f>
        <v/>
      </c>
    </row>
    <row r="20">
      <c r="E20" s="8" t="n">
        <v>11.75</v>
      </c>
      <c r="F20" s="8" t="n">
        <v>12.5</v>
      </c>
      <c r="G20" s="9" t="n">
        <v>1037</v>
      </c>
      <c r="H20" s="8">
        <f>SUM(tuesday!F20 - tuesday!E20)</f>
        <v/>
      </c>
    </row>
    <row r="21">
      <c r="A21" s="6" t="inlineStr">
        <is>
          <t>landers, a</t>
        </is>
      </c>
      <c r="B21" s="7" t="inlineStr">
        <is>
          <t>ns day</t>
        </is>
      </c>
      <c r="C21" s="8" t="n">
        <v>10.75</v>
      </c>
      <c r="D21" s="8" t="n">
        <v>18.57</v>
      </c>
      <c r="E21" s="8" t="n">
        <v>16.63</v>
      </c>
      <c r="F21" s="8" t="n">
        <v>18.57</v>
      </c>
      <c r="G21" s="9" t="n">
        <v>1005</v>
      </c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>
      <c r="A22" s="6" t="inlineStr">
        <is>
          <t>lopez, d</t>
        </is>
      </c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>
      <c r="A23" s="6" t="inlineStr">
        <is>
          <t>miller, b</t>
        </is>
      </c>
      <c r="B23" s="7" t="inlineStr">
        <is>
          <t>ns day</t>
        </is>
      </c>
      <c r="C23" s="8" t="n">
        <v>8.98</v>
      </c>
      <c r="D23" s="8" t="n">
        <v>16.93</v>
      </c>
      <c r="E23" s="8" t="inlineStr"/>
      <c r="F23" s="8" t="inlineStr"/>
      <c r="G23" s="9" t="inlineStr"/>
      <c r="H23" s="8">
        <f>SUM(tuesday!F23 - tuesday!E23)</f>
        <v/>
      </c>
      <c r="I23" s="10">
        <f>IF(tuesday!B23 ="ns day", tuesday!C23,IF(tuesday!C23 &lt;= 8+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>
      <c r="A24" s="6" t="inlineStr">
        <is>
          <t>moody, k</t>
        </is>
      </c>
      <c r="B24" s="7" t="inlineStr"/>
      <c r="C24" s="8" t="n">
        <v>3.02</v>
      </c>
      <c r="D24" s="8" t="n">
        <v>9.58</v>
      </c>
      <c r="E24" s="7" t="inlineStr">
        <is>
          <t>*</t>
        </is>
      </c>
      <c r="F24" s="7" t="inlineStr">
        <is>
          <t>*</t>
        </is>
      </c>
      <c r="G24" s="7" t="inlineStr">
        <is>
          <t>*</t>
        </is>
      </c>
      <c r="H24" s="8">
        <f>SUM(tuesday!H26:tuesday!H25)</f>
        <v/>
      </c>
      <c r="I24" s="10">
        <f>IF(tuesday!B24 ="ns day", tuesday!C24,IF(tuesday!C24 &lt;= 8 + reference!C3, 0, MAX(tuesday!C24 - 8, 0)))</f>
        <v/>
      </c>
      <c r="J24" s="10">
        <f>tuesday!H24</f>
        <v/>
      </c>
      <c r="K24" s="10">
        <f>IF(tuesday!B24="ns day",tuesday!C24, IF(tuesday!C24 &lt;= 8 + reference!C4, 0, MIN(MAX(tuesday!C24 - 8, 0),IF(tuesday!J24 &lt;= reference!C4,0, tuesday!J24))))</f>
        <v/>
      </c>
    </row>
    <row r="25">
      <c r="E25" s="8" t="n">
        <v>7.6</v>
      </c>
      <c r="F25" s="8" t="n">
        <v>7.6</v>
      </c>
      <c r="G25" s="9" t="n">
        <v>1033</v>
      </c>
      <c r="H25" s="8">
        <f>SUM(tuesday!F25 - tuesday!E25)</f>
        <v/>
      </c>
    </row>
    <row r="26">
      <c r="E26" s="8" t="n">
        <v>9.58</v>
      </c>
      <c r="F26" s="8" t="n">
        <v>10.62</v>
      </c>
      <c r="G26" s="9" t="n">
        <v>1005</v>
      </c>
      <c r="H26" s="8">
        <f>SUM(tuesday!F26 - tuesday!E26)</f>
        <v/>
      </c>
    </row>
    <row r="27">
      <c r="A27" s="6" t="inlineStr">
        <is>
          <t>murray, k</t>
        </is>
      </c>
      <c r="B27" s="7" t="inlineStr"/>
      <c r="C27" s="8" t="n">
        <v>12.44</v>
      </c>
      <c r="D27" s="8" t="n">
        <v>20.98</v>
      </c>
      <c r="E27" s="8" t="n">
        <v>18.5</v>
      </c>
      <c r="F27" s="8" t="n">
        <v>20.98</v>
      </c>
      <c r="G27" s="9" t="n">
        <v>1013</v>
      </c>
      <c r="H27" s="8">
        <f>SUM(tuesday!F27 - tuesday!E27)</f>
        <v/>
      </c>
      <c r="I27" s="10">
        <f>IF(tuesday!B27 ="ns day", tuesday!C27,IF(tuesday!C27 &lt;= 8+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>
      <c r="A28" s="6" t="inlineStr">
        <is>
          <t>osei tutu, m</t>
        </is>
      </c>
      <c r="B28" s="7" t="inlineStr">
        <is>
          <t>ns day</t>
        </is>
      </c>
      <c r="C28" s="8" t="n">
        <v>11.46</v>
      </c>
      <c r="D28" s="8" t="n">
        <v>19.73</v>
      </c>
      <c r="E28" s="8" t="n">
        <v>7.96</v>
      </c>
      <c r="F28" s="8" t="n">
        <v>9.9</v>
      </c>
      <c r="G28" s="9" t="n">
        <v>1013</v>
      </c>
      <c r="H28" s="8">
        <f>SUM(tuesday!F28 - tuesday!E28)</f>
        <v/>
      </c>
      <c r="I28" s="10">
        <f>IF(tuesday!B28 ="ns day", tuesday!C28,IF(tuesday!C28 &lt;= 8+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>
      <c r="A29" s="6" t="inlineStr">
        <is>
          <t>robertson, c</t>
        </is>
      </c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>
      <c r="A30" s="6" t="inlineStr">
        <is>
          <t>rockwood, j</t>
        </is>
      </c>
      <c r="B30" s="7" t="inlineStr"/>
      <c r="C30" s="8" t="n">
        <v>11.06</v>
      </c>
      <c r="D30" s="8" t="n">
        <v>19.56</v>
      </c>
      <c r="E30" s="8" t="n">
        <v>18</v>
      </c>
      <c r="F30" s="8" t="n">
        <v>19.56</v>
      </c>
      <c r="G30" s="9" t="n">
        <v>1045</v>
      </c>
      <c r="H30" s="8">
        <f>SUM(tuesday!F30 - tuesday!E30)</f>
        <v/>
      </c>
      <c r="I30" s="10">
        <f>IF(tuesday!B30 ="ns day", tuesday!C30,IF(tuesday!C30 &lt;= 8+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>
      <c r="A31" s="6" t="inlineStr">
        <is>
          <t>salih-mohamed, s</t>
        </is>
      </c>
      <c r="B31" s="7" t="inlineStr"/>
      <c r="C31" s="8" t="n">
        <v>10.25</v>
      </c>
      <c r="D31" s="8" t="n">
        <v>18.64</v>
      </c>
      <c r="E31" s="8" t="inlineStr"/>
      <c r="F31" s="8" t="inlineStr"/>
      <c r="G31" s="9" t="inlineStr"/>
      <c r="H31" s="8">
        <f>SUM(tuesday!F31 - tuesday!E31)</f>
        <v/>
      </c>
      <c r="I31" s="10">
        <f>IF(tuesday!B31 ="ns day", tuesday!C31,IF(tuesday!C31 &lt;= 8+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>
      <c r="A32" s="6" t="inlineStr">
        <is>
          <t>stubbs, t</t>
        </is>
      </c>
      <c r="B32" s="7" t="inlineStr"/>
      <c r="C32" s="8" t="n">
        <v>8.539999999999999</v>
      </c>
      <c r="D32" s="8" t="n">
        <v>0</v>
      </c>
      <c r="E32" s="8" t="n">
        <v>16</v>
      </c>
      <c r="F32" s="8" t="n">
        <v>16.74</v>
      </c>
      <c r="G32" s="9" t="n">
        <v>1037</v>
      </c>
      <c r="H32" s="8">
        <f>SUM(tuesday!F32 - tuesday!E32)</f>
        <v/>
      </c>
      <c r="I32" s="10">
        <f>IF(tuesday!B32 ="ns day", tuesday!C32,IF(tuesday!C32 &lt;= 8+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>
      <c r="A33" s="6" t="inlineStr">
        <is>
          <t>torpey, m</t>
        </is>
      </c>
      <c r="B33" s="7" t="inlineStr"/>
      <c r="C33" s="8" t="n">
        <v>8.32</v>
      </c>
      <c r="D33" s="8" t="n">
        <v>16.34</v>
      </c>
      <c r="E33" s="8" t="inlineStr"/>
      <c r="F33" s="8" t="inlineStr"/>
      <c r="G33" s="9" t="inlineStr"/>
      <c r="H33" s="8">
        <f>SUM(tuesday!F33 - tuesday!E33)</f>
        <v/>
      </c>
      <c r="I33" s="10">
        <f>IF(tuesday!B33 ="ns day", tuesday!C33,IF(tuesday!C33 &lt;= 8+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>
      <c r="A34" s="6" t="inlineStr">
        <is>
          <t>trujillo, s</t>
        </is>
      </c>
      <c r="B34" s="7" t="inlineStr"/>
      <c r="C34" s="8" t="n">
        <v>8</v>
      </c>
      <c r="D34" s="8" t="n">
        <v>16.43</v>
      </c>
      <c r="E34" s="8" t="inlineStr"/>
      <c r="F34" s="8" t="inlineStr"/>
      <c r="G34" s="9" t="inlineStr"/>
      <c r="H34" s="8">
        <f>SUM(tuesday!F34 - tuesday!E34)</f>
        <v/>
      </c>
      <c r="I34" s="10">
        <f>IF(tuesday!B34 ="ns day", tuesday!C34,IF(tuesday!C34 &lt;= 8+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>
      <c r="A35" s="6" t="inlineStr">
        <is>
          <t>welch, t</t>
        </is>
      </c>
      <c r="B35" s="8" t="n"/>
      <c r="C35" s="8" t="n"/>
      <c r="D35" s="8" t="n"/>
      <c r="E35" s="8" t="n"/>
      <c r="F35" s="8" t="n"/>
      <c r="G35" s="9" t="n"/>
      <c r="H35" s="8">
        <f>SUM(tuesday!F35 - tuesday!E35)</f>
        <v/>
      </c>
      <c r="I35" s="10">
        <f>IF(tuesday!B35 ="ns day", tuesday!C35,IF(tuesday!C35 &lt;= 8 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>
      <c r="A36" s="6" t="inlineStr">
        <is>
          <t>williams, l</t>
        </is>
      </c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9">
      <c r="H39" s="5" t="inlineStr">
        <is>
          <t>Total NL Overtime</t>
        </is>
      </c>
      <c r="I39" s="10">
        <f>SUM(tuesday!I8:tuesday!I37)</f>
        <v/>
      </c>
    </row>
    <row r="41">
      <c r="J41" s="5" t="inlineStr">
        <is>
          <t>Total NL Mandates</t>
        </is>
      </c>
      <c r="K41" s="10">
        <f>SUM(tuesday!K8:tuesday!K37)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>
        <is>
          <t>ns day</t>
        </is>
      </c>
      <c r="C45" s="8" t="n">
        <v>2.5</v>
      </c>
      <c r="D45" s="8" t="n">
        <v>9.08</v>
      </c>
      <c r="E45" s="7" t="inlineStr">
        <is>
          <t>*</t>
        </is>
      </c>
      <c r="F45" s="7" t="inlineStr">
        <is>
          <t>*</t>
        </is>
      </c>
      <c r="G45" s="7" t="inlineStr">
        <is>
          <t>*</t>
        </is>
      </c>
      <c r="H45" s="8">
        <f>SUM(tuesday!H47:tuesday!H46)</f>
        <v/>
      </c>
      <c r="I45" s="10">
        <f>IF(tuesday!B45 ="ns day", tuesday!C45, MAX(tuesday!C45 - 8, 0))</f>
        <v/>
      </c>
      <c r="J45" s="10">
        <f>tuesday!H45</f>
        <v/>
      </c>
      <c r="K45" s="10">
        <f>IF(tuesday!B45="ns day",tuesday!C45, IF(tuesday!C45 &lt;= 8 + reference!C4, 0, MIN(MAX(tuesday!C45 - 8, 0),IF(tuesday!J45 &lt;= reference!C4,0, tuesday!J45))))</f>
        <v/>
      </c>
    </row>
    <row r="46">
      <c r="E46" s="8" t="n">
        <v>7.5</v>
      </c>
      <c r="F46" s="8" t="n">
        <v>7.5</v>
      </c>
      <c r="G46" s="9" t="n">
        <v>1072</v>
      </c>
      <c r="H46" s="8">
        <f>SUM(tuesday!F46 - tuesday!E46)</f>
        <v/>
      </c>
    </row>
    <row r="47">
      <c r="E47" s="8" t="n">
        <v>8.949999999999999</v>
      </c>
      <c r="F47" s="8" t="n">
        <v>9.08</v>
      </c>
      <c r="G47" s="9" t="n">
        <v>1072</v>
      </c>
      <c r="H47" s="8">
        <f>SUM(tuesday!F47 - tuesday!E47)</f>
        <v/>
      </c>
    </row>
    <row r="48">
      <c r="A48" s="6" t="inlineStr">
        <is>
          <t>aquino, s</t>
        </is>
      </c>
      <c r="B48" s="7" t="inlineStr"/>
      <c r="C48" s="8" t="n">
        <v>11.09</v>
      </c>
      <c r="D48" s="8" t="n">
        <v>19.5</v>
      </c>
      <c r="E48" s="8" t="n">
        <v>8.17</v>
      </c>
      <c r="F48" s="8" t="n">
        <v>19.61</v>
      </c>
      <c r="G48" s="9" t="n">
        <v>903</v>
      </c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>
      <c r="A49" s="6" t="inlineStr">
        <is>
          <t>babinskiy, m</t>
        </is>
      </c>
      <c r="B49" s="7" t="inlineStr"/>
      <c r="C49" s="8" t="n">
        <v>10.55</v>
      </c>
      <c r="D49" s="8" t="n">
        <v>19.13</v>
      </c>
      <c r="E49" s="8" t="n">
        <v>17.15</v>
      </c>
      <c r="F49" s="8" t="n">
        <v>19.13</v>
      </c>
      <c r="G49" s="9" t="n">
        <v>1005</v>
      </c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>
      <c r="A50" s="6" t="inlineStr">
        <is>
          <t>bustos, h</t>
        </is>
      </c>
      <c r="B50" s="7" t="inlineStr"/>
      <c r="C50" s="8" t="n">
        <v>9.859999999999999</v>
      </c>
      <c r="D50" s="8" t="n">
        <v>18.35</v>
      </c>
      <c r="E50" s="8" t="inlineStr"/>
      <c r="F50" s="8" t="inlineStr"/>
      <c r="G50" s="9" t="inlineStr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>
      <c r="A51" s="6" t="inlineStr">
        <is>
          <t>chung, b</t>
        </is>
      </c>
      <c r="B51" s="7" t="inlineStr"/>
      <c r="C51" s="8" t="n">
        <v>11.43</v>
      </c>
      <c r="D51" s="8" t="n">
        <v>19.59</v>
      </c>
      <c r="E51" s="8" t="n">
        <v>17.43</v>
      </c>
      <c r="F51" s="8" t="n">
        <v>19.93</v>
      </c>
      <c r="G51" s="9" t="n">
        <v>1037</v>
      </c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>
      <c r="A52" s="6" t="inlineStr">
        <is>
          <t>custodio, t</t>
        </is>
      </c>
      <c r="B52" s="7" t="inlineStr"/>
      <c r="C52" s="8" t="n">
        <v>13.65</v>
      </c>
      <c r="D52" s="8" t="n">
        <v>21.96</v>
      </c>
      <c r="E52" s="8" t="n">
        <v>20.08</v>
      </c>
      <c r="F52" s="8" t="n">
        <v>21.96</v>
      </c>
      <c r="G52" s="9" t="n">
        <v>1020</v>
      </c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>
      <c r="A53" s="6" t="inlineStr">
        <is>
          <t>dejesus vasquez, l</t>
        </is>
      </c>
      <c r="B53" s="7" t="inlineStr">
        <is>
          <t>ns day</t>
        </is>
      </c>
      <c r="C53" s="8" t="n">
        <v>9.18</v>
      </c>
      <c r="D53" s="8" t="n">
        <v>17.67</v>
      </c>
      <c r="E53" s="8" t="n">
        <v>16</v>
      </c>
      <c r="F53" s="8" t="n">
        <v>17.67</v>
      </c>
      <c r="G53" s="9" t="n">
        <v>929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>
      <c r="A54" s="6" t="inlineStr">
        <is>
          <t>fisher, c</t>
        </is>
      </c>
      <c r="B54" s="7" t="inlineStr"/>
      <c r="C54" s="8" t="n">
        <v>9.050000000000001</v>
      </c>
      <c r="D54" s="8" t="n">
        <v>19.96</v>
      </c>
      <c r="E54" s="8" t="n">
        <v>18</v>
      </c>
      <c r="F54" s="8" t="n">
        <v>19.96</v>
      </c>
      <c r="G54" s="9" t="n">
        <v>1020</v>
      </c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>
      <c r="A55" s="6" t="inlineStr">
        <is>
          <t>l huillier jr, w</t>
        </is>
      </c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>
      <c r="A56" s="6" t="inlineStr">
        <is>
          <t>martines, j</t>
        </is>
      </c>
      <c r="B56" s="7" t="inlineStr"/>
      <c r="C56" s="8" t="n">
        <v>10.23</v>
      </c>
      <c r="D56" s="8" t="n">
        <v>18.4</v>
      </c>
      <c r="E56" s="8" t="n">
        <v>16</v>
      </c>
      <c r="F56" s="8" t="n">
        <v>18.4</v>
      </c>
      <c r="G56" s="9" t="n">
        <v>1020</v>
      </c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>
      <c r="A57" s="6" t="inlineStr">
        <is>
          <t>mcdonald, n</t>
        </is>
      </c>
      <c r="B57" s="8" t="n"/>
      <c r="C57" s="8" t="n"/>
      <c r="D57" s="8" t="n"/>
      <c r="E57" s="8" t="n"/>
      <c r="F57" s="8" t="n"/>
      <c r="G57" s="9" t="n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>
      <c r="A58" s="6" t="inlineStr">
        <is>
          <t>mcmains, t</t>
        </is>
      </c>
      <c r="B58" s="7" t="inlineStr"/>
      <c r="C58" s="8" t="n">
        <v>9.48</v>
      </c>
      <c r="D58" s="8" t="n">
        <v>17.92</v>
      </c>
      <c r="E58" s="8" t="n">
        <v>8.17</v>
      </c>
      <c r="F58" s="8" t="n">
        <v>9.27</v>
      </c>
      <c r="G58" s="9" t="n">
        <v>936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>
      <c r="A59" s="6" t="inlineStr">
        <is>
          <t>mudesir sr, h</t>
        </is>
      </c>
      <c r="B59" s="7" t="inlineStr"/>
      <c r="C59" s="8" t="n">
        <v>8</v>
      </c>
      <c r="D59" s="8" t="n">
        <v>18.25</v>
      </c>
      <c r="E59" s="8" t="inlineStr"/>
      <c r="F59" s="8" t="inlineStr"/>
      <c r="G59" s="9" t="inlineStr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>
      <c r="A60" s="6" t="inlineStr">
        <is>
          <t>nguyen, d</t>
        </is>
      </c>
      <c r="B60" s="7" t="inlineStr"/>
      <c r="C60" s="8" t="n">
        <v>10.25</v>
      </c>
      <c r="D60" s="8" t="n">
        <v>18.72</v>
      </c>
      <c r="E60" s="8" t="n">
        <v>11.5</v>
      </c>
      <c r="F60" s="8" t="n">
        <v>13</v>
      </c>
      <c r="G60" s="9" t="n">
        <v>1037</v>
      </c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>
      <c r="A61" s="6" t="inlineStr">
        <is>
          <t>rose jr, a</t>
        </is>
      </c>
      <c r="B61" s="7" t="inlineStr"/>
      <c r="C61" s="8" t="n">
        <v>8</v>
      </c>
      <c r="D61" s="8" t="n">
        <v>17.04</v>
      </c>
      <c r="E61" s="8" t="inlineStr"/>
      <c r="F61" s="8" t="inlineStr"/>
      <c r="G61" s="9" t="inlineStr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>
      <c r="A62" s="6" t="inlineStr">
        <is>
          <t>sanchez, p</t>
        </is>
      </c>
      <c r="B62" s="7" t="inlineStr"/>
      <c r="C62" s="8" t="n">
        <v>9.369999999999999</v>
      </c>
      <c r="D62" s="8" t="n">
        <v>17.8</v>
      </c>
      <c r="E62" s="8" t="inlineStr"/>
      <c r="F62" s="8" t="inlineStr"/>
      <c r="G62" s="9" t="inlineStr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>
      <c r="A63" s="6" t="inlineStr">
        <is>
          <t>shrestha, p</t>
        </is>
      </c>
      <c r="B63" s="7" t="inlineStr">
        <is>
          <t>ns day</t>
        </is>
      </c>
      <c r="C63" s="8" t="n">
        <v>9.359999999999999</v>
      </c>
      <c r="D63" s="8" t="n">
        <v>17.32</v>
      </c>
      <c r="E63" s="8" t="inlineStr"/>
      <c r="F63" s="8" t="inlineStr"/>
      <c r="G63" s="9" t="inlineStr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>
      <c r="A64" s="6" t="inlineStr">
        <is>
          <t>steinke, s</t>
        </is>
      </c>
      <c r="B64" s="7" t="inlineStr"/>
      <c r="C64" s="8" t="n">
        <v>9.74</v>
      </c>
      <c r="D64" s="8" t="n">
        <v>17.7</v>
      </c>
      <c r="E64" s="8" t="inlineStr"/>
      <c r="F64" s="8" t="inlineStr"/>
      <c r="G64" s="9" t="inlineStr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>
      <c r="A65" s="6" t="inlineStr">
        <is>
          <t>stevens, a</t>
        </is>
      </c>
      <c r="B65" s="7" t="inlineStr"/>
      <c r="C65" s="8" t="n">
        <v>9.470000000000001</v>
      </c>
      <c r="D65" s="8" t="n">
        <v>17.46</v>
      </c>
      <c r="E65" s="8" t="n">
        <v>16.5</v>
      </c>
      <c r="F65" s="8" t="n">
        <v>17.46</v>
      </c>
      <c r="G65" s="9" t="n">
        <v>950</v>
      </c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>
      <c r="A66" s="6" t="inlineStr">
        <is>
          <t>symons, s</t>
        </is>
      </c>
      <c r="B66" s="7" t="inlineStr"/>
      <c r="C66" s="8" t="n">
        <v>9.92</v>
      </c>
      <c r="D66" s="8" t="n">
        <v>18.39</v>
      </c>
      <c r="E66" s="8" t="inlineStr"/>
      <c r="F66" s="8" t="inlineStr"/>
      <c r="G66" s="9" t="inlineStr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>
      <c r="A67" s="6" t="inlineStr">
        <is>
          <t>walker, c</t>
        </is>
      </c>
      <c r="B67" s="8" t="n"/>
      <c r="C67" s="8" t="n"/>
      <c r="D67" s="8" t="n"/>
      <c r="E67" s="8" t="n"/>
      <c r="F67" s="8" t="n"/>
      <c r="G67" s="9" t="n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>
      <c r="A68" s="6" t="inlineStr">
        <is>
          <t>weeks, t</t>
        </is>
      </c>
      <c r="B68" s="7" t="inlineStr"/>
      <c r="C68" s="8" t="n">
        <v>13.37</v>
      </c>
      <c r="D68" s="8" t="n">
        <v>21.76</v>
      </c>
      <c r="E68" s="8" t="n">
        <v>12</v>
      </c>
      <c r="F68" s="8" t="n">
        <v>14.33</v>
      </c>
      <c r="G68" s="9" t="n">
        <v>1018</v>
      </c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>
      <c r="A69" s="6" t="inlineStr">
        <is>
          <t>weyerman, t</t>
        </is>
      </c>
      <c r="B69" s="7" t="inlineStr"/>
      <c r="C69" s="8" t="n">
        <v>10.01</v>
      </c>
      <c r="D69" s="8" t="n">
        <v>18.46</v>
      </c>
      <c r="E69" s="8" t="n">
        <v>17</v>
      </c>
      <c r="F69" s="8" t="n">
        <v>18.46</v>
      </c>
      <c r="G69" s="9" t="n">
        <v>931</v>
      </c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>
      <c r="A70" s="6" t="inlineStr">
        <is>
          <t>wooten, c</t>
        </is>
      </c>
      <c r="B70" s="7" t="inlineStr"/>
      <c r="C70" s="8" t="n">
        <v>9.32</v>
      </c>
      <c r="D70" s="8" t="n">
        <v>17.81</v>
      </c>
      <c r="E70" s="8" t="inlineStr"/>
      <c r="F70" s="8" t="inlineStr"/>
      <c r="G70" s="9" t="inlineStr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>
      <c r="A71" s="6" t="inlineStr">
        <is>
          <t>yates, l</t>
        </is>
      </c>
      <c r="B71" s="7" t="inlineStr">
        <is>
          <t>ns day</t>
        </is>
      </c>
      <c r="C71" s="8" t="n">
        <v>11.55</v>
      </c>
      <c r="D71" s="8" t="n">
        <v>19.57</v>
      </c>
      <c r="E71" s="8" t="n">
        <v>10.41</v>
      </c>
      <c r="F71" s="8" t="n">
        <v>13.37</v>
      </c>
      <c r="G71" s="9" t="n">
        <v>931</v>
      </c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>
      <c r="A72" s="6" t="n"/>
      <c r="B72" s="8" t="n"/>
      <c r="C72" s="8" t="n"/>
      <c r="D72" s="8" t="n"/>
      <c r="E72" s="8" t="n"/>
      <c r="F72" s="8" t="n"/>
      <c r="G72" s="9" t="n"/>
      <c r="H72" s="8">
        <f>SUM(tuesday!F72 - tuesday!E72)</f>
        <v/>
      </c>
      <c r="I72" s="10">
        <f>IF(tuesday!B72 ="ns day", tuesday!C72,IF(tuesday!C72 &lt;= 8 + reference!C3, 0, MAX(tuesday!C72 - 8, 0)))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SUM(tuesday!F73 - tuesday!E73)</f>
        <v/>
      </c>
      <c r="I73" s="10">
        <f>IF(tuesday!B73 ="ns day", tuesday!C73,IF(tuesday!C73 &lt;= 8 + reference!C3, 0, MAX(tuesday!C73 - 8, 0)))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tuesday!C74,IF(tuesday!C74 &lt;= 8 + reference!C3, 0, MAX(tuesday!C74 - 8, 0)))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6">
      <c r="J76" s="5" t="inlineStr">
        <is>
          <t>Total WAL Mandates</t>
        </is>
      </c>
      <c r="K76" s="10">
        <f>SUM(tuesday!K45:tuesday!K74)</f>
        <v/>
      </c>
    </row>
    <row r="78">
      <c r="J78" s="5" t="inlineStr">
        <is>
          <t>Total Mandates</t>
        </is>
      </c>
      <c r="K78" s="10">
        <f>SUM(tuesday!K76 + tuesday!K41)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12.41</v>
      </c>
      <c r="D83" s="8" t="n">
        <v>20.82</v>
      </c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>
      <c r="A84" s="6" t="inlineStr">
        <is>
          <t>barnett, j</t>
        </is>
      </c>
      <c r="B84" s="7" t="inlineStr">
        <is>
          <t>annual</t>
        </is>
      </c>
      <c r="C84" s="8" t="inlineStr"/>
      <c r="D84" s="8" t="n">
        <v>0</v>
      </c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>
      <c r="A85" s="6" t="inlineStr">
        <is>
          <t>bassa, e</t>
        </is>
      </c>
      <c r="B85" s="7" t="inlineStr"/>
      <c r="C85" s="8" t="n">
        <v>10.27</v>
      </c>
      <c r="D85" s="8" t="n">
        <v>18.2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>
      <c r="A86" s="6" t="inlineStr">
        <is>
          <t>benlmaloua, m</t>
        </is>
      </c>
      <c r="B86" s="7" t="inlineStr"/>
      <c r="C86" s="8" t="n">
        <v>13.32</v>
      </c>
      <c r="D86" s="8" t="n">
        <v>21.06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>
      <c r="A87" s="6" t="inlineStr">
        <is>
          <t>bonilla, g</t>
        </is>
      </c>
      <c r="B87" s="8" t="n"/>
      <c r="C87" s="8" t="n"/>
      <c r="D87" s="8" t="n"/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>
      <c r="A88" s="6" t="inlineStr">
        <is>
          <t>gross, j</t>
        </is>
      </c>
      <c r="B88" s="8" t="n"/>
      <c r="C88" s="8" t="n"/>
      <c r="D88" s="8" t="n"/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>
      <c r="A89" s="6" t="inlineStr">
        <is>
          <t>manibusan, p</t>
        </is>
      </c>
      <c r="B89" s="7" t="inlineStr">
        <is>
          <t>annual</t>
        </is>
      </c>
      <c r="C89" s="8" t="inlineStr"/>
      <c r="D89" s="8" t="n">
        <v>0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>
      <c r="A90" s="6" t="inlineStr">
        <is>
          <t>mariami, a</t>
        </is>
      </c>
      <c r="B90" s="7" t="inlineStr"/>
      <c r="C90" s="8" t="n">
        <v>13.49</v>
      </c>
      <c r="D90" s="8" t="n">
        <v>21.98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>
      <c r="A91" s="6" t="inlineStr">
        <is>
          <t>mccoumb, s</t>
        </is>
      </c>
      <c r="B91" s="7" t="inlineStr"/>
      <c r="C91" s="8" t="n">
        <v>11.77</v>
      </c>
      <c r="D91" s="8" t="n">
        <v>20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>
      <c r="A92" s="6" t="inlineStr">
        <is>
          <t>nelson, g</t>
        </is>
      </c>
      <c r="B92" s="7" t="inlineStr"/>
      <c r="C92" s="8" t="n">
        <v>11</v>
      </c>
      <c r="D92" s="8" t="n">
        <v>18.98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>
      <c r="A93" s="6" t="inlineStr">
        <is>
          <t>pang, d</t>
        </is>
      </c>
      <c r="B93" s="7" t="inlineStr"/>
      <c r="C93" s="8" t="n">
        <v>14.09</v>
      </c>
      <c r="D93" s="8" t="n">
        <v>21.89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>
      <c r="A94" s="6" t="inlineStr">
        <is>
          <t>rodriquez, j</t>
        </is>
      </c>
      <c r="B94" s="7" t="inlineStr"/>
      <c r="C94" s="8" t="n">
        <v>11.15</v>
      </c>
      <c r="D94" s="8" t="n">
        <v>19.2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>
      <c r="A95" s="6" t="inlineStr">
        <is>
          <t>yeung, q</t>
        </is>
      </c>
      <c r="B95" s="7" t="inlineStr"/>
      <c r="C95" s="8" t="n">
        <v>13.67</v>
      </c>
      <c r="D95" s="8" t="n">
        <v>21.95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>
      <c r="A96" s="6" t="inlineStr"/>
      <c r="B96" s="8" t="n"/>
      <c r="C96" s="8" t="n"/>
      <c r="D96" s="8" t="n"/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>
      <c r="A97" s="6" t="inlineStr"/>
      <c r="B97" s="8" t="n"/>
      <c r="C97" s="8" t="n"/>
      <c r="D97" s="8" t="n"/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>
      <c r="A98" s="6" t="inlineStr"/>
      <c r="B98" s="8" t="n"/>
      <c r="C98" s="8" t="n"/>
      <c r="D98" s="8" t="n"/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>
      <c r="A99" s="6" t="inlineStr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>
      <c r="A100" s="6" t="inlineStr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>
      <c r="A101" s="6" t="inlineStr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>
      <c r="A102" s="6" t="inlineStr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>
      <c r="A103" s="6" t="inlineStr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>
      <c r="A104" s="6" t="inlineStr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>
      <c r="A105" s="6" t="inlineStr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>
      <c r="A106" s="6" t="inlineStr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>
      <c r="A107" s="6" t="inlineStr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>
      <c r="A108" s="6" t="inlineStr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>
      <c r="A109" s="6" t="inlineStr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>
      <c r="A110" s="6" t="inlineStr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>
      <c r="A111" s="6" t="inlineStr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>
      <c r="A112" s="6" t="inlineStr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4">
      <c r="D114" s="5" t="inlineStr">
        <is>
          <t>Total OTDL Availability</t>
        </is>
      </c>
      <c r="E114" s="10">
        <f>SUM(tuesday!E83:tuesday!E112)</f>
        <v/>
      </c>
      <c r="F114" s="10">
        <f>SUM(tuesday!F83:tuesday!F112)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9.26</v>
      </c>
      <c r="D119" s="8" t="n">
        <v>0</v>
      </c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>
      <c r="A120" s="6" t="inlineStr">
        <is>
          <t>frank, p</t>
        </is>
      </c>
      <c r="B120" s="7" t="inlineStr"/>
      <c r="C120" s="8" t="n">
        <v>10.47</v>
      </c>
      <c r="D120" s="8" t="n">
        <v>0</v>
      </c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>
      <c r="A121" s="6" t="inlineStr">
        <is>
          <t>garczarek, p</t>
        </is>
      </c>
      <c r="B121" s="7" t="inlineStr"/>
      <c r="C121" s="8" t="n">
        <v>9.73</v>
      </c>
      <c r="D121" s="8" t="n">
        <v>18.21</v>
      </c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11.5 - reference!C5), 0, IF(tuesday!B123 = "no call", 11.5, IF(tuesday!C123 = 0, 0, MAX(11.5 - tuesday!C123, 0))))</f>
        <v/>
      </c>
    </row>
    <row r="124">
      <c r="A124" s="6" t="inlineStr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>
      <c r="A125" s="6" t="inlineStr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>
      <c r="A126" s="6" t="inlineStr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>
      <c r="A127" s="6" t="inlineStr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>
      <c r="A128" s="6" t="inlineStr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>
      <c r="A129" s="6" t="inlineStr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>
      <c r="A130" s="6" t="inlineStr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>
      <c r="A131" s="6" t="inlineStr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>
      <c r="A132" s="6" t="inlineStr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>
      <c r="A133" s="6" t="inlineStr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>
      <c r="A134" s="6" t="inlineStr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>
      <c r="A135" s="6" t="inlineStr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>
      <c r="A136" s="6" t="inlineStr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>
      <c r="A137" s="6" t="inlineStr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>
      <c r="A138" s="6" t="inlineStr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>
      <c r="A139" s="6" t="inlineStr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>
      <c r="A140" s="6" t="inlineStr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>
      <c r="A141" s="6" t="inlineStr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>
      <c r="A142" s="6" t="inlineStr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>
      <c r="A143" s="6" t="inlineStr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>
      <c r="A144" s="6" t="inlineStr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>
      <c r="A145" s="6" t="inlineStr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>
      <c r="A146" s="6" t="inlineStr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>
      <c r="A147" s="6" t="inlineStr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>
      <c r="A148" s="6" t="inlineStr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50">
      <c r="D150" s="5" t="inlineStr">
        <is>
          <t>Total AUX Availability</t>
        </is>
      </c>
      <c r="E150" s="10">
        <f>SUM(tuesday!E119:tuesday!E148)</f>
        <v/>
      </c>
      <c r="F150" s="10">
        <f>SUM(tuesday!F119:tuesday!F148)</f>
        <v/>
      </c>
    </row>
    <row r="152">
      <c r="D152" s="5" t="inlineStr">
        <is>
          <t>Total Availability</t>
        </is>
      </c>
      <c r="E152" s="10">
        <f>SUM(tuesday!E114 + tuesday!E150)</f>
        <v/>
      </c>
      <c r="F152" s="10">
        <f>SUM(tuesday!F114 + tuesday!F150)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Wednesday  01/01/20</t>
        </is>
      </c>
      <c r="E3" s="2" t="inlineStr">
        <is>
          <t xml:space="preserve">Pay Period:  </t>
        </is>
      </c>
      <c r="G3" s="3" t="inlineStr">
        <is>
          <t>2020-01-2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SUM(wednesday!F8 - wednesday!E8)</f>
        <v/>
      </c>
      <c r="I8" s="10">
        <f>IF(wednesday!B8 ="ns day", wednesday!C8,IF(wednesday!C8 &lt;= 8 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>
      <c r="A9" s="6" t="inlineStr">
        <is>
          <t>driste, m</t>
        </is>
      </c>
      <c r="B9" s="8" t="n"/>
      <c r="C9" s="8" t="n"/>
      <c r="D9" s="8" t="n"/>
      <c r="E9" s="8" t="n"/>
      <c r="F9" s="8" t="n"/>
      <c r="G9" s="9" t="n"/>
      <c r="H9" s="8">
        <f>SUM(wednesday!F9 - wednesday!E9)</f>
        <v/>
      </c>
      <c r="I9" s="10">
        <f>IF(wednesday!B9 ="ns day", wednesday!C9,IF(wednesday!C9 &lt;= 8 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SUM(wednesday!F10 - wednesday!E10)</f>
        <v/>
      </c>
      <c r="I10" s="10">
        <f>IF(wednesday!B10 ="ns day", wednesday!C10,IF(wednesday!C10 &lt;= 8 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>
      <c r="A11" s="6" t="inlineStr">
        <is>
          <t>elamen, a</t>
        </is>
      </c>
      <c r="B11" s="8" t="n"/>
      <c r="C11" s="8" t="n"/>
      <c r="D11" s="8" t="n"/>
      <c r="E11" s="8" t="n"/>
      <c r="F11" s="8" t="n"/>
      <c r="G11" s="9" t="n"/>
      <c r="H11" s="8">
        <f>SUM(wednesday!F11 - wednesday!E11)</f>
        <v/>
      </c>
      <c r="I11" s="10">
        <f>IF(wednesday!B11 ="ns day", wednesday!C11,IF(wednesday!C11 &lt;= 8 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>
      <c r="A12" s="6" t="inlineStr">
        <is>
          <t>foster, p</t>
        </is>
      </c>
      <c r="B12" s="8" t="n"/>
      <c r="C12" s="8" t="n"/>
      <c r="D12" s="8" t="n"/>
      <c r="E12" s="8" t="n"/>
      <c r="F12" s="8" t="n"/>
      <c r="G12" s="9" t="n"/>
      <c r="H12" s="8">
        <f>SUM(wednesday!F12 - wednesday!E12)</f>
        <v/>
      </c>
      <c r="I12" s="10">
        <f>IF(wednesday!B12 ="ns day", wednesday!C12,IF(wednesday!C12 &lt;= 8 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>
      <c r="A13" s="6" t="inlineStr">
        <is>
          <t>henderson, j</t>
        </is>
      </c>
      <c r="B13" s="8" t="n"/>
      <c r="C13" s="8" t="n"/>
      <c r="D13" s="8" t="n"/>
      <c r="E13" s="8" t="n"/>
      <c r="F13" s="8" t="n"/>
      <c r="G13" s="9" t="n"/>
      <c r="H13" s="8">
        <f>SUM(wednesday!F13 - wednesday!E13)</f>
        <v/>
      </c>
      <c r="I13" s="10">
        <f>IF(wednesday!B13 ="ns day", wednesday!C13,IF(wednesday!C13 &lt;= 8 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>
      <c r="A14" s="6" t="inlineStr">
        <is>
          <t>landers, a</t>
        </is>
      </c>
      <c r="B14" s="8" t="n"/>
      <c r="C14" s="8" t="n"/>
      <c r="D14" s="8" t="n"/>
      <c r="E14" s="8" t="n"/>
      <c r="F14" s="8" t="n"/>
      <c r="G14" s="9" t="n"/>
      <c r="H14" s="8">
        <f>SUM(wednesday!F14 - wednesday!E14)</f>
        <v/>
      </c>
      <c r="I14" s="10">
        <f>IF(wednesday!B14 ="ns day", wednesday!C14,IF(wednesday!C14 &lt;= 8 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>
      <c r="A15" s="6" t="inlineStr">
        <is>
          <t>lopez, d</t>
        </is>
      </c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>
      <c r="A16" s="6" t="inlineStr">
        <is>
          <t>miller, b</t>
        </is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>
      <c r="A17" s="6" t="inlineStr">
        <is>
          <t>osei tutu, m</t>
        </is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>
      <c r="A18" s="6" t="inlineStr">
        <is>
          <t>robertson, c</t>
        </is>
      </c>
      <c r="B18" s="8" t="n"/>
      <c r="C18" s="8" t="n"/>
      <c r="D18" s="8" t="n"/>
      <c r="E18" s="8" t="n"/>
      <c r="F18" s="8" t="n"/>
      <c r="G18" s="9" t="n"/>
      <c r="H18" s="8">
        <f>SUM(wednesday!F18 - wednesday!E18)</f>
        <v/>
      </c>
      <c r="I18" s="10">
        <f>IF(wednesday!B18 ="ns day", wednesday!C18,IF(wednesday!C18 &lt;= 8 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>
      <c r="A19" s="6" t="inlineStr">
        <is>
          <t>rodriquez, j</t>
        </is>
      </c>
      <c r="B19" s="8" t="n"/>
      <c r="C19" s="8" t="n"/>
      <c r="D19" s="8" t="n"/>
      <c r="E19" s="8" t="n"/>
      <c r="F19" s="8" t="n"/>
      <c r="G19" s="9" t="n"/>
      <c r="H19" s="8">
        <f>SUM(wednesday!F19 - wednesday!E19)</f>
        <v/>
      </c>
      <c r="I19" s="10">
        <f>IF(wednesday!B19 ="ns day", wednesday!C19,IF(wednesday!C19 &lt;= 8 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>
      <c r="A20" s="6" t="inlineStr">
        <is>
          <t>stubbs, t</t>
        </is>
      </c>
      <c r="B20" s="8" t="n"/>
      <c r="C20" s="8" t="n"/>
      <c r="D20" s="8" t="n"/>
      <c r="E20" s="8" t="n"/>
      <c r="F20" s="8" t="n"/>
      <c r="G20" s="9" t="n"/>
      <c r="H20" s="8">
        <f>SUM(wednesday!F20 - wednesday!E20)</f>
        <v/>
      </c>
      <c r="I20" s="10">
        <f>IF(wednesday!B20 ="ns day", wednesday!C20,IF(wednesday!C20 &lt;= 8 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>
      <c r="A21" s="6" t="inlineStr">
        <is>
          <t>torpey, m</t>
        </is>
      </c>
      <c r="B21" s="8" t="n"/>
      <c r="C21" s="8" t="n"/>
      <c r="D21" s="8" t="n"/>
      <c r="E21" s="8" t="n"/>
      <c r="F21" s="8" t="n"/>
      <c r="G21" s="9" t="n"/>
      <c r="H21" s="8">
        <f>SUM(wednesday!F21 - wednesday!E21)</f>
        <v/>
      </c>
      <c r="I21" s="10">
        <f>IF(wednesday!B21 ="ns day", wednesday!C21,IF(wednesday!C21 &lt;= 8 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>
      <c r="A22" s="6" t="inlineStr">
        <is>
          <t>trujillo, s</t>
        </is>
      </c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>
      <c r="A23" s="6" t="inlineStr">
        <is>
          <t>welch, t</t>
        </is>
      </c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>
      <c r="A24" s="6" t="inlineStr">
        <is>
          <t>williams, l</t>
        </is>
      </c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>
      <c r="A25" s="6" t="inlineStr"/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>
      <c r="A26" s="6" t="inlineStr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>
      <c r="A27" s="6" t="inlineStr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>
      <c r="A28" s="6" t="inlineStr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>
      <c r="A29" s="6" t="inlineStr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>
      <c r="A30" s="6" t="inlineStr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>
      <c r="A31" s="6" t="inlineStr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SUM(wednesday!F33 - wednesday!E33)</f>
        <v/>
      </c>
      <c r="I33" s="10">
        <f>IF(wednesday!B33 ="ns day", wednesday!C33,IF(wednesday!C33 &lt;= 8 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9">
      <c r="H39" s="5" t="inlineStr">
        <is>
          <t>Total NL Overtime</t>
        </is>
      </c>
      <c r="I39" s="10">
        <f>SUM(wednesday!I8:wednesday!I37)</f>
        <v/>
      </c>
    </row>
    <row r="41">
      <c r="J41" s="5" t="inlineStr">
        <is>
          <t>Total NL Mandates</t>
        </is>
      </c>
      <c r="K41" s="10">
        <f>SUM(wednesday!K8:wednesday!K37)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8" t="n"/>
      <c r="C45" s="8" t="n"/>
      <c r="D45" s="8" t="n"/>
      <c r="E45" s="8" t="n"/>
      <c r="F45" s="8" t="n"/>
      <c r="G45" s="9" t="n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>
      <c r="A46" s="6" t="inlineStr">
        <is>
          <t>an, j</t>
        </is>
      </c>
      <c r="B46" s="8" t="n"/>
      <c r="C46" s="8" t="n"/>
      <c r="D46" s="8" t="n"/>
      <c r="E46" s="8" t="n"/>
      <c r="F46" s="8" t="n"/>
      <c r="G46" s="9" t="n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>
      <c r="A47" s="6" t="inlineStr">
        <is>
          <t>aquino, s</t>
        </is>
      </c>
      <c r="B47" s="8" t="n"/>
      <c r="C47" s="8" t="n"/>
      <c r="D47" s="8" t="n"/>
      <c r="E47" s="8" t="n"/>
      <c r="F47" s="8" t="n"/>
      <c r="G47" s="9" t="n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>
      <c r="A48" s="6" t="inlineStr">
        <is>
          <t>babinskiy, m</t>
        </is>
      </c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>
      <c r="A49" s="6" t="inlineStr">
        <is>
          <t>bassa, e</t>
        </is>
      </c>
      <c r="B49" s="8" t="n"/>
      <c r="C49" s="8" t="n"/>
      <c r="D49" s="8" t="n"/>
      <c r="E49" s="8" t="n"/>
      <c r="F49" s="8" t="n"/>
      <c r="G49" s="9" t="n"/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>
      <c r="A50" s="6" t="inlineStr">
        <is>
          <t>benlmaloua, m</t>
        </is>
      </c>
      <c r="B50" s="8" t="n"/>
      <c r="C50" s="8" t="n"/>
      <c r="D50" s="8" t="n"/>
      <c r="E50" s="8" t="n"/>
      <c r="F50" s="8" t="n"/>
      <c r="G50" s="9" t="n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>
      <c r="A51" s="6" t="inlineStr">
        <is>
          <t>bonilla, g</t>
        </is>
      </c>
      <c r="B51" s="8" t="n"/>
      <c r="C51" s="8" t="n"/>
      <c r="D51" s="8" t="n"/>
      <c r="E51" s="8" t="n"/>
      <c r="F51" s="8" t="n"/>
      <c r="G51" s="9" t="n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>
      <c r="A52" s="6" t="inlineStr">
        <is>
          <t>bustos, h</t>
        </is>
      </c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>
      <c r="A53" s="6" t="inlineStr">
        <is>
          <t>chung, b</t>
        </is>
      </c>
      <c r="B53" s="8" t="n"/>
      <c r="C53" s="8" t="n"/>
      <c r="D53" s="8" t="n"/>
      <c r="E53" s="8" t="n"/>
      <c r="F53" s="8" t="n"/>
      <c r="G53" s="9" t="n"/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>
      <c r="A54" s="6" t="inlineStr">
        <is>
          <t>custodio, t</t>
        </is>
      </c>
      <c r="B54" s="8" t="n"/>
      <c r="C54" s="8" t="n"/>
      <c r="D54" s="8" t="n"/>
      <c r="E54" s="8" t="n"/>
      <c r="F54" s="8" t="n"/>
      <c r="G54" s="9" t="n"/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>
      <c r="A55" s="6" t="inlineStr">
        <is>
          <t>dejesus vasquez, l</t>
        </is>
      </c>
      <c r="B55" s="8" t="n"/>
      <c r="C55" s="8" t="n"/>
      <c r="D55" s="8" t="n"/>
      <c r="E55" s="8" t="n"/>
      <c r="F55" s="8" t="n"/>
      <c r="G55" s="9" t="n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>
      <c r="A56" s="6" t="inlineStr">
        <is>
          <t>fisher, c</t>
        </is>
      </c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>
      <c r="A57" s="6" t="inlineStr">
        <is>
          <t>flaig, b</t>
        </is>
      </c>
      <c r="B57" s="8" t="n"/>
      <c r="C57" s="8" t="n"/>
      <c r="D57" s="8" t="n"/>
      <c r="E57" s="8" t="n"/>
      <c r="F57" s="8" t="n"/>
      <c r="G57" s="9" t="n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>
      <c r="A58" s="6" t="inlineStr">
        <is>
          <t>geffrso, t</t>
        </is>
      </c>
      <c r="B58" s="8" t="n"/>
      <c r="C58" s="8" t="n"/>
      <c r="D58" s="8" t="n"/>
      <c r="E58" s="8" t="n"/>
      <c r="F58" s="8" t="n"/>
      <c r="G58" s="9" t="n"/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>
      <c r="A59" s="6" t="inlineStr">
        <is>
          <t>l huillier jr, w</t>
        </is>
      </c>
      <c r="B59" s="8" t="n"/>
      <c r="C59" s="8" t="n"/>
      <c r="D59" s="8" t="n"/>
      <c r="E59" s="8" t="n"/>
      <c r="F59" s="8" t="n"/>
      <c r="G59" s="9" t="n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>
      <c r="A60" s="6" t="inlineStr">
        <is>
          <t>la, s</t>
        </is>
      </c>
      <c r="B60" s="8" t="n"/>
      <c r="C60" s="8" t="n"/>
      <c r="D60" s="8" t="n"/>
      <c r="E60" s="8" t="n"/>
      <c r="F60" s="8" t="n"/>
      <c r="G60" s="9" t="n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>
      <c r="A61" s="6" t="inlineStr">
        <is>
          <t>martines, j</t>
        </is>
      </c>
      <c r="B61" s="8" t="n"/>
      <c r="C61" s="8" t="n"/>
      <c r="D61" s="8" t="n"/>
      <c r="E61" s="8" t="n"/>
      <c r="F61" s="8" t="n"/>
      <c r="G61" s="9" t="n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>
      <c r="A62" s="6" t="inlineStr">
        <is>
          <t>mccoumb, s</t>
        </is>
      </c>
      <c r="B62" s="8" t="n"/>
      <c r="C62" s="8" t="n"/>
      <c r="D62" s="8" t="n"/>
      <c r="E62" s="8" t="n"/>
      <c r="F62" s="8" t="n"/>
      <c r="G62" s="9" t="n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>
      <c r="A63" s="6" t="inlineStr">
        <is>
          <t>mcdonald, n</t>
        </is>
      </c>
      <c r="B63" s="8" t="n"/>
      <c r="C63" s="8" t="n"/>
      <c r="D63" s="8" t="n"/>
      <c r="E63" s="8" t="n"/>
      <c r="F63" s="8" t="n"/>
      <c r="G63" s="9" t="n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>
      <c r="A64" s="6" t="inlineStr">
        <is>
          <t>mcmains, t</t>
        </is>
      </c>
      <c r="B64" s="8" t="n"/>
      <c r="C64" s="8" t="n"/>
      <c r="D64" s="8" t="n"/>
      <c r="E64" s="8" t="n"/>
      <c r="F64" s="8" t="n"/>
      <c r="G64" s="9" t="n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>
      <c r="A65" s="6" t="inlineStr">
        <is>
          <t>moody, k</t>
        </is>
      </c>
      <c r="B65" s="8" t="n"/>
      <c r="C65" s="8" t="n"/>
      <c r="D65" s="8" t="n"/>
      <c r="E65" s="8" t="n"/>
      <c r="F65" s="8" t="n"/>
      <c r="G65" s="9" t="n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>
      <c r="A66" s="6" t="inlineStr">
        <is>
          <t>mudesir sr, h</t>
        </is>
      </c>
      <c r="B66" s="8" t="n"/>
      <c r="C66" s="8" t="n"/>
      <c r="D66" s="8" t="n"/>
      <c r="E66" s="8" t="n"/>
      <c r="F66" s="8" t="n"/>
      <c r="G66" s="9" t="n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>
      <c r="A67" s="6" t="inlineStr">
        <is>
          <t>murray, k</t>
        </is>
      </c>
      <c r="B67" s="8" t="n"/>
      <c r="C67" s="8" t="n"/>
      <c r="D67" s="8" t="n"/>
      <c r="E67" s="8" t="n"/>
      <c r="F67" s="8" t="n"/>
      <c r="G67" s="9" t="n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>
      <c r="A68" s="6" t="inlineStr">
        <is>
          <t>nguyen, d</t>
        </is>
      </c>
      <c r="B68" s="8" t="n"/>
      <c r="C68" s="8" t="n"/>
      <c r="D68" s="8" t="n"/>
      <c r="E68" s="8" t="n"/>
      <c r="F68" s="8" t="n"/>
      <c r="G68" s="9" t="n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>
      <c r="A69" s="6" t="inlineStr">
        <is>
          <t>pang, d</t>
        </is>
      </c>
      <c r="B69" s="8" t="n"/>
      <c r="C69" s="8" t="n"/>
      <c r="D69" s="8" t="n"/>
      <c r="E69" s="8" t="n"/>
      <c r="F69" s="8" t="n"/>
      <c r="G69" s="9" t="n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>
      <c r="A70" s="6" t="inlineStr">
        <is>
          <t>rockwood, j</t>
        </is>
      </c>
      <c r="B70" s="8" t="n"/>
      <c r="C70" s="8" t="n"/>
      <c r="D70" s="8" t="n"/>
      <c r="E70" s="8" t="n"/>
      <c r="F70" s="8" t="n"/>
      <c r="G70" s="9" t="n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>
      <c r="A71" s="6" t="inlineStr">
        <is>
          <t>rose jr, a</t>
        </is>
      </c>
      <c r="B71" s="8" t="n"/>
      <c r="C71" s="8" t="n"/>
      <c r="D71" s="8" t="n"/>
      <c r="E71" s="8" t="n"/>
      <c r="F71" s="8" t="n"/>
      <c r="G71" s="9" t="n"/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>
      <c r="A72" s="6" t="inlineStr">
        <is>
          <t>salih-mohamed, s</t>
        </is>
      </c>
      <c r="B72" s="8" t="n"/>
      <c r="C72" s="8" t="n"/>
      <c r="D72" s="8" t="n"/>
      <c r="E72" s="8" t="n"/>
      <c r="F72" s="8" t="n"/>
      <c r="G72" s="9" t="n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>
      <c r="A73" s="6" t="inlineStr">
        <is>
          <t>sanchez, p</t>
        </is>
      </c>
      <c r="B73" s="8" t="n"/>
      <c r="C73" s="8" t="n"/>
      <c r="D73" s="8" t="n"/>
      <c r="E73" s="8" t="n"/>
      <c r="F73" s="8" t="n"/>
      <c r="G73" s="9" t="n"/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>
      <c r="A74" s="6" t="inlineStr">
        <is>
          <t>shrestha, p</t>
        </is>
      </c>
      <c r="B74" s="8" t="n"/>
      <c r="C74" s="8" t="n"/>
      <c r="D74" s="8" t="n"/>
      <c r="E74" s="8" t="n"/>
      <c r="F74" s="8" t="n"/>
      <c r="G74" s="9" t="n"/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>
      <c r="A75" s="6" t="inlineStr">
        <is>
          <t>steinke, s</t>
        </is>
      </c>
      <c r="B75" s="8" t="n"/>
      <c r="C75" s="8" t="n"/>
      <c r="D75" s="8" t="n"/>
      <c r="E75" s="8" t="n"/>
      <c r="F75" s="8" t="n"/>
      <c r="G75" s="9" t="n"/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>
      <c r="A76" s="6" t="inlineStr">
        <is>
          <t>stevens, a</t>
        </is>
      </c>
      <c r="B76" s="8" t="n"/>
      <c r="C76" s="8" t="n"/>
      <c r="D76" s="8" t="n"/>
      <c r="E76" s="8" t="n"/>
      <c r="F76" s="8" t="n"/>
      <c r="G76" s="9" t="n"/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>
      <c r="A77" s="6" t="inlineStr">
        <is>
          <t>symons, s</t>
        </is>
      </c>
      <c r="B77" s="8" t="n"/>
      <c r="C77" s="8" t="n"/>
      <c r="D77" s="8" t="n"/>
      <c r="E77" s="8" t="n"/>
      <c r="F77" s="8" t="n"/>
      <c r="G77" s="9" t="n"/>
      <c r="H77" s="8">
        <f>SUM(wednesday!F77 - wednesday!E77)</f>
        <v/>
      </c>
      <c r="I77" s="10">
        <f>IF(wednesday!B77 ="ns day", wednesday!C77, MAX(wednesday!C77 - 8, 0))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8">
      <c r="A78" s="6" t="inlineStr">
        <is>
          <t>walker, c</t>
        </is>
      </c>
      <c r="B78" s="8" t="n"/>
      <c r="C78" s="8" t="n"/>
      <c r="D78" s="8" t="n"/>
      <c r="E78" s="8" t="n"/>
      <c r="F78" s="8" t="n"/>
      <c r="G78" s="9" t="n"/>
      <c r="H78" s="8">
        <f>SUM(wednesday!F78 - wednesday!E78)</f>
        <v/>
      </c>
      <c r="I78" s="10">
        <f>IF(wednesday!B78 ="ns day", wednesday!C78, MAX(wednesday!C78 - 8, 0))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79">
      <c r="A79" s="6" t="inlineStr">
        <is>
          <t>weeks, t</t>
        </is>
      </c>
      <c r="B79" s="8" t="n"/>
      <c r="C79" s="8" t="n"/>
      <c r="D79" s="8" t="n"/>
      <c r="E79" s="8" t="n"/>
      <c r="F79" s="8" t="n"/>
      <c r="G79" s="9" t="n"/>
      <c r="H79" s="8">
        <f>SUM(wednesday!F79 - wednesday!E79)</f>
        <v/>
      </c>
      <c r="I79" s="10">
        <f>IF(wednesday!B79 ="ns day", wednesday!C79, MAX(wednesday!C79 - 8, 0))</f>
        <v/>
      </c>
      <c r="J79" s="10">
        <f>SUM(wednesday!F79 - wednesday!E79)</f>
        <v/>
      </c>
      <c r="K79" s="10">
        <f>IF(wednesday!B79="ns day",wednesday!C79, IF(wednesday!C79 &lt;= 8 + reference!C4, 0, MIN(MAX(wednesday!C79 - 8, 0),IF(wednesday!J79 &lt;= reference!C4,0, wednesday!J79))))</f>
        <v/>
      </c>
    </row>
    <row r="80">
      <c r="A80" s="6" t="inlineStr">
        <is>
          <t>weyerman, t</t>
        </is>
      </c>
      <c r="B80" s="8" t="n"/>
      <c r="C80" s="8" t="n"/>
      <c r="D80" s="8" t="n"/>
      <c r="E80" s="8" t="n"/>
      <c r="F80" s="8" t="n"/>
      <c r="G80" s="9" t="n"/>
      <c r="H80" s="8">
        <f>SUM(wednesday!F80 - wednesday!E80)</f>
        <v/>
      </c>
      <c r="I80" s="10">
        <f>IF(wednesday!B80 ="ns day", wednesday!C80, MAX(wednesday!C80 - 8, 0))</f>
        <v/>
      </c>
      <c r="J80" s="10">
        <f>SUM(wednesday!F80 - wednesday!E80)</f>
        <v/>
      </c>
      <c r="K80" s="10">
        <f>IF(wednesday!B80="ns day",wednesday!C80, IF(wednesday!C80 &lt;= 8 + reference!C4, 0, MIN(MAX(wednesday!C80 - 8, 0),IF(wednesday!J80 &lt;= reference!C4,0, wednesday!J80))))</f>
        <v/>
      </c>
    </row>
    <row r="81">
      <c r="A81" s="6" t="inlineStr">
        <is>
          <t>wooten, c</t>
        </is>
      </c>
      <c r="B81" s="8" t="n"/>
      <c r="C81" s="8" t="n"/>
      <c r="D81" s="8" t="n"/>
      <c r="E81" s="8" t="n"/>
      <c r="F81" s="8" t="n"/>
      <c r="G81" s="9" t="n"/>
      <c r="H81" s="8">
        <f>SUM(wednesday!F81 - wednesday!E81)</f>
        <v/>
      </c>
      <c r="I81" s="10">
        <f>IF(wednesday!B81 ="ns day", wednesday!C81, MAX(wednesday!C81 - 8, 0))</f>
        <v/>
      </c>
      <c r="J81" s="10">
        <f>SUM(wednesday!F81 - wednesday!E81)</f>
        <v/>
      </c>
      <c r="K81" s="10">
        <f>IF(wednesday!B81="ns day",wednesday!C81, IF(wednesday!C81 &lt;= 8 + reference!C4, 0, MIN(MAX(wednesday!C81 - 8, 0),IF(wednesday!J81 &lt;= reference!C4,0, wednesday!J81))))</f>
        <v/>
      </c>
    </row>
    <row r="82">
      <c r="A82" s="6" t="inlineStr">
        <is>
          <t>yates, l</t>
        </is>
      </c>
      <c r="B82" s="8" t="n"/>
      <c r="C82" s="8" t="n"/>
      <c r="D82" s="8" t="n"/>
      <c r="E82" s="8" t="n"/>
      <c r="F82" s="8" t="n"/>
      <c r="G82" s="9" t="n"/>
      <c r="H82" s="8">
        <f>SUM(wednesday!F82 - wednesday!E82)</f>
        <v/>
      </c>
      <c r="I82" s="10">
        <f>IF(wednesday!B82 ="ns day", wednesday!C82, MAX(wednesday!C82 - 8, 0))</f>
        <v/>
      </c>
      <c r="J82" s="10">
        <f>SUM(wednesday!F82 - wednesday!E82)</f>
        <v/>
      </c>
      <c r="K82" s="10">
        <f>IF(wednesday!B82="ns day",wednesday!C82, IF(wednesday!C82 &lt;= 8 + reference!C4, 0, MIN(MAX(wednesday!C82 - 8, 0),IF(wednesday!J82 &lt;= reference!C4,0, wednesday!J82))))</f>
        <v/>
      </c>
    </row>
    <row r="84">
      <c r="J84" s="5" t="inlineStr">
        <is>
          <t>Total WAL Mandates</t>
        </is>
      </c>
      <c r="K84" s="10">
        <f>SUM(wednesday!K45:wednesday!K82)</f>
        <v/>
      </c>
    </row>
    <row r="86">
      <c r="J86" s="5" t="inlineStr">
        <is>
          <t>Total Mandates</t>
        </is>
      </c>
      <c r="K86" s="10">
        <f>SUM(wednesday!K84 + wednesday!K41)</f>
        <v/>
      </c>
    </row>
    <row r="88">
      <c r="A88" s="4" t="inlineStr">
        <is>
          <t>Overtime Desired List Carriers</t>
        </is>
      </c>
    </row>
    <row r="89">
      <c r="E89" s="5" t="inlineStr">
        <is>
          <t>Availability to:</t>
        </is>
      </c>
    </row>
    <row r="90">
      <c r="A90" s="5" t="inlineStr">
        <is>
          <t>Name</t>
        </is>
      </c>
      <c r="B90" s="5" t="inlineStr">
        <is>
          <t>note</t>
        </is>
      </c>
      <c r="C90" s="5" t="inlineStr">
        <is>
          <t>5200</t>
        </is>
      </c>
      <c r="D90" s="5" t="inlineStr">
        <is>
          <t>RS</t>
        </is>
      </c>
      <c r="E90" s="5" t="inlineStr">
        <is>
          <t>to 10</t>
        </is>
      </c>
      <c r="F90" s="5" t="inlineStr">
        <is>
          <t>to 12</t>
        </is>
      </c>
    </row>
    <row r="91">
      <c r="A91" s="6" t="inlineStr">
        <is>
          <t>barnett, j</t>
        </is>
      </c>
      <c r="B91" s="8" t="n"/>
      <c r="C91" s="8" t="n"/>
      <c r="D91" s="8" t="n"/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>
      <c r="A92" s="6" t="inlineStr">
        <is>
          <t>gross, j</t>
        </is>
      </c>
      <c r="B92" s="8" t="n"/>
      <c r="C92" s="8" t="n"/>
      <c r="D92" s="8" t="n"/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>
      <c r="A93" s="6" t="inlineStr">
        <is>
          <t>helmbold, a</t>
        </is>
      </c>
      <c r="B93" s="8" t="n"/>
      <c r="C93" s="8" t="n"/>
      <c r="D93" s="8" t="n"/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>
      <c r="A94" s="6" t="inlineStr">
        <is>
          <t>kitchen, d</t>
        </is>
      </c>
      <c r="B94" s="8" t="n"/>
      <c r="C94" s="8" t="n"/>
      <c r="D94" s="8" t="n"/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>
      <c r="A95" s="6" t="inlineStr">
        <is>
          <t>manibusan, p</t>
        </is>
      </c>
      <c r="B95" s="8" t="n"/>
      <c r="C95" s="8" t="n"/>
      <c r="D95" s="8" t="n"/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>
      <c r="A96" s="6" t="inlineStr">
        <is>
          <t>mariami, a</t>
        </is>
      </c>
      <c r="B96" s="8" t="n"/>
      <c r="C96" s="8" t="n"/>
      <c r="D96" s="8" t="n"/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>
      <c r="A97" s="6" t="inlineStr">
        <is>
          <t>nelson, g</t>
        </is>
      </c>
      <c r="B97" s="8" t="n"/>
      <c r="C97" s="8" t="n"/>
      <c r="D97" s="8" t="n"/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>
      <c r="A98" s="6" t="inlineStr">
        <is>
          <t>yeung, q</t>
        </is>
      </c>
      <c r="B98" s="8" t="n"/>
      <c r="C98" s="8" t="n"/>
      <c r="D98" s="8" t="n"/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>
      <c r="A99" s="6" t="inlineStr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>
      <c r="A100" s="6" t="inlineStr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>
      <c r="A101" s="6" t="inlineStr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>
      <c r="A102" s="6" t="inlineStr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>
      <c r="A103" s="6" t="inlineStr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>
      <c r="A104" s="6" t="inlineStr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>
      <c r="A105" s="6" t="inlineStr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>
      <c r="A106" s="6" t="inlineStr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>
      <c r="A107" s="6" t="inlineStr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>
      <c r="A108" s="6" t="inlineStr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>
      <c r="A109" s="6" t="inlineStr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>
      <c r="A110" s="6" t="inlineStr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>
      <c r="A111" s="6" t="inlineStr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>
      <c r="A112" s="6" t="inlineStr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>
      <c r="A113" s="6" t="inlineStr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>
      <c r="A114" s="6" t="inlineStr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>
      <c r="A115" s="6" t="inlineStr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>
      <c r="A116" s="6" t="inlineStr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>
      <c r="A117" s="6" t="inlineStr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>
      <c r="A118" s="6" t="inlineStr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>
      <c r="A119" s="6" t="inlineStr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>
      <c r="A120" s="6" t="inlineStr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2">
      <c r="D122" s="5" t="inlineStr">
        <is>
          <t>Total OTDL Availability</t>
        </is>
      </c>
      <c r="E122" s="10">
        <f>SUM(wednesday!E91:wednesday!E120)</f>
        <v/>
      </c>
      <c r="F122" s="10">
        <f>SUM(wednesday!F91:wednesday!F120)</f>
        <v/>
      </c>
    </row>
    <row r="124">
      <c r="A124" s="4" t="inlineStr">
        <is>
          <t>Auxiliary Assistance</t>
        </is>
      </c>
    </row>
    <row r="125">
      <c r="E125" s="5" t="inlineStr">
        <is>
          <t>Availability to:</t>
        </is>
      </c>
    </row>
    <row r="126">
      <c r="A126" s="5" t="inlineStr">
        <is>
          <t>Name</t>
        </is>
      </c>
      <c r="B126" s="5" t="inlineStr">
        <is>
          <t>note</t>
        </is>
      </c>
      <c r="C126" s="5" t="inlineStr">
        <is>
          <t>5200</t>
        </is>
      </c>
      <c r="D126" s="5" t="inlineStr">
        <is>
          <t>RS</t>
        </is>
      </c>
      <c r="E126" s="5" t="inlineStr">
        <is>
          <t>to 10</t>
        </is>
      </c>
      <c r="F126" s="5" t="inlineStr">
        <is>
          <t>to 11.5</t>
        </is>
      </c>
    </row>
    <row r="127">
      <c r="A127" s="6" t="inlineStr">
        <is>
          <t>dennis, j</t>
        </is>
      </c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11.5 - reference!C5), 0, IF(wednesday!B127 = "no call", 11.5, IF(wednesday!C127 = 0, 0, MAX(11.5 - wednesday!C127, 0))))</f>
        <v/>
      </c>
    </row>
    <row r="128">
      <c r="A128" s="6" t="inlineStr">
        <is>
          <t>frank, p</t>
        </is>
      </c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11.5 - reference!C5), 0, IF(wednesday!B128 = "no call", 11.5, IF(wednesday!C128 = 0, 0, MAX(11.5 - wednesday!C128, 0))))</f>
        <v/>
      </c>
    </row>
    <row r="129">
      <c r="A129" s="6" t="inlineStr">
        <is>
          <t>garczarek, p</t>
        </is>
      </c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11.5 - reference!C5), 0, IF(wednesday!B129 = "no call", 11.5, IF(wednesday!C129 = 0, 0, MAX(11.5 - wednesday!C129, 0))))</f>
        <v/>
      </c>
    </row>
    <row r="130">
      <c r="A130" s="6" t="inlineStr">
        <is>
          <t>nelson, j</t>
        </is>
      </c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11.5 - reference!C5), 0, IF(wednesday!B130 = "no call", 11.5, IF(wednesday!C130 = 0, 0, MAX(11.5 - wednesday!C130, 0))))</f>
        <v/>
      </c>
    </row>
    <row r="131">
      <c r="A131" s="6" t="inlineStr">
        <is>
          <t>smith, n</t>
        </is>
      </c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11.5 - reference!C5), 0, IF(wednesday!B131 = "no call", 11.5, IF(wednesday!C131 = 0, 0, MAX(11.5 - wednesday!C131, 0))))</f>
        <v/>
      </c>
    </row>
    <row r="132">
      <c r="A132" s="6" t="inlineStr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>
      <c r="A133" s="6" t="inlineStr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>
      <c r="A134" s="6" t="inlineStr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>
      <c r="A135" s="6" t="inlineStr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>
      <c r="A136" s="6" t="inlineStr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>
      <c r="A137" s="6" t="inlineStr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>
      <c r="A138" s="6" t="inlineStr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>
      <c r="A139" s="6" t="inlineStr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>
      <c r="A140" s="6" t="inlineStr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>
      <c r="A141" s="6" t="inlineStr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>
      <c r="A142" s="6" t="inlineStr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>
      <c r="A143" s="6" t="inlineStr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>
      <c r="A144" s="6" t="inlineStr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>
      <c r="A145" s="6" t="inlineStr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>
      <c r="A146" s="6" t="inlineStr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>
      <c r="A147" s="6" t="inlineStr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>
      <c r="A148" s="6" t="inlineStr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>
      <c r="A149" s="6" t="inlineStr"/>
      <c r="B149" s="8" t="n"/>
      <c r="C149" s="8" t="n"/>
      <c r="D149" s="8" t="n"/>
      <c r="E149" s="10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10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>
      <c r="A150" s="6" t="inlineStr"/>
      <c r="B150" s="8" t="n"/>
      <c r="C150" s="8" t="n"/>
      <c r="D150" s="8" t="n"/>
      <c r="E150" s="10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10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>
      <c r="A151" s="6" t="inlineStr"/>
      <c r="B151" s="8" t="n"/>
      <c r="C151" s="8" t="n"/>
      <c r="D151" s="8" t="n"/>
      <c r="E151" s="10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10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>
      <c r="A152" s="6" t="inlineStr"/>
      <c r="B152" s="8" t="n"/>
      <c r="C152" s="8" t="n"/>
      <c r="D152" s="8" t="n"/>
      <c r="E152" s="10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10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>
      <c r="A153" s="6" t="inlineStr"/>
      <c r="B153" s="8" t="n"/>
      <c r="C153" s="8" t="n"/>
      <c r="D153" s="8" t="n"/>
      <c r="E153" s="10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10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>
      <c r="A154" s="6" t="inlineStr"/>
      <c r="B154" s="8" t="n"/>
      <c r="C154" s="8" t="n"/>
      <c r="D154" s="8" t="n"/>
      <c r="E154" s="10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10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>
      <c r="A155" s="6" t="inlineStr"/>
      <c r="B155" s="8" t="n"/>
      <c r="C155" s="8" t="n"/>
      <c r="D155" s="8" t="n"/>
      <c r="E155" s="10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10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>
      <c r="A156" s="6" t="inlineStr"/>
      <c r="B156" s="8" t="n"/>
      <c r="C156" s="8" t="n"/>
      <c r="D156" s="8" t="n"/>
      <c r="E156" s="10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10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8">
      <c r="D158" s="5" t="inlineStr">
        <is>
          <t>Total AUX Availability</t>
        </is>
      </c>
      <c r="E158" s="10">
        <f>SUM(wednesday!E127:wednesday!E156)</f>
        <v/>
      </c>
      <c r="F158" s="10">
        <f>SUM(wednesday!F127:wednesday!F156)</f>
        <v/>
      </c>
    </row>
    <row r="160">
      <c r="D160" s="5" t="inlineStr">
        <is>
          <t>Total Availability</t>
        </is>
      </c>
      <c r="E160" s="10">
        <f>SUM(wednesday!E122 + wednesday!E158)</f>
        <v/>
      </c>
      <c r="F160" s="10">
        <f>SUM(wednesday!F122 + wednesday!F158)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87" min="0" max="16383" man="1"/>
    <brk id="123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8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Thursday  01/02/20</t>
        </is>
      </c>
      <c r="E3" s="2" t="inlineStr">
        <is>
          <t xml:space="preserve">Pay Period:  </t>
        </is>
      </c>
      <c r="G3" s="3" t="inlineStr">
        <is>
          <t>2020-01-2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8.380000000000001</v>
      </c>
      <c r="D8" s="8" t="n">
        <v>17.2</v>
      </c>
      <c r="E8" s="8" t="inlineStr"/>
      <c r="F8" s="8" t="inlineStr"/>
      <c r="G8" s="9" t="inlineStr"/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>
      <c r="A9" s="6" t="inlineStr">
        <is>
          <t>driste, m</t>
        </is>
      </c>
      <c r="B9" s="7" t="inlineStr"/>
      <c r="C9" s="8" t="n">
        <v>10.13</v>
      </c>
      <c r="D9" s="8" t="n">
        <v>18.51</v>
      </c>
      <c r="E9" s="8" t="inlineStr"/>
      <c r="F9" s="8" t="inlineStr"/>
      <c r="G9" s="9" t="inlineStr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SUM(thursday!F10 - thursday!E10)</f>
        <v/>
      </c>
      <c r="I10" s="10">
        <f>IF(thursday!B10 ="ns day", thursday!C10,IF(thursday!C10 &lt;= 8 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>
      <c r="A11" s="6" t="inlineStr">
        <is>
          <t>elamen, a</t>
        </is>
      </c>
      <c r="B11" s="7" t="inlineStr"/>
      <c r="C11" s="8" t="n">
        <v>13</v>
      </c>
      <c r="D11" s="8" t="n">
        <v>21.99</v>
      </c>
      <c r="E11" s="8" t="inlineStr"/>
      <c r="F11" s="8" t="inlineStr"/>
      <c r="G11" s="9" t="inlineStr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>
      <c r="A12" s="6" t="inlineStr">
        <is>
          <t>foster, p</t>
        </is>
      </c>
      <c r="B12" s="7" t="inlineStr"/>
      <c r="C12" s="8" t="n">
        <v>12.75</v>
      </c>
      <c r="D12" s="8" t="n">
        <v>20.67</v>
      </c>
      <c r="E12" s="8" t="inlineStr"/>
      <c r="F12" s="8" t="inlineStr"/>
      <c r="G12" s="9" t="inlineStr"/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>
      <c r="A13" s="6" t="inlineStr">
        <is>
          <t>henderson, j</t>
        </is>
      </c>
      <c r="B13" s="8" t="n"/>
      <c r="C13" s="8" t="n"/>
      <c r="D13" s="8" t="n"/>
      <c r="E13" s="8" t="n"/>
      <c r="F13" s="8" t="n"/>
      <c r="G13" s="9" t="n"/>
      <c r="H13" s="8">
        <f>SUM(thursday!F13 - thursday!E13)</f>
        <v/>
      </c>
      <c r="I13" s="10">
        <f>IF(thursday!B13 ="ns day", thursday!C13,IF(thursday!C13 &lt;= 8 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>
      <c r="A14" s="6" t="inlineStr">
        <is>
          <t>landers, a</t>
        </is>
      </c>
      <c r="B14" s="7" t="inlineStr"/>
      <c r="C14" s="8" t="n">
        <v>12.34</v>
      </c>
      <c r="D14" s="8" t="n">
        <v>0</v>
      </c>
      <c r="E14" s="8" t="n">
        <v>11.25</v>
      </c>
      <c r="F14" s="8" t="n">
        <v>13.33</v>
      </c>
      <c r="G14" s="9" t="n">
        <v>1005</v>
      </c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>
      <c r="A15" s="6" t="inlineStr">
        <is>
          <t>lopez, d</t>
        </is>
      </c>
      <c r="B15" s="8" t="n"/>
      <c r="C15" s="8" t="n"/>
      <c r="D15" s="8" t="n"/>
      <c r="E15" s="8" t="n"/>
      <c r="F15" s="8" t="n"/>
      <c r="G15" s="9" t="n"/>
      <c r="H15" s="8">
        <f>SUM(thursday!F15 - thursday!E15)</f>
        <v/>
      </c>
      <c r="I15" s="10">
        <f>IF(thursday!B15 ="ns day", thursday!C15,IF(thursday!C15 &lt;= 8 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>
      <c r="A16" s="6" t="inlineStr">
        <is>
          <t>miller, b</t>
        </is>
      </c>
      <c r="B16" s="7" t="inlineStr"/>
      <c r="C16" s="8" t="n">
        <v>9.49</v>
      </c>
      <c r="D16" s="8" t="n">
        <v>17.94</v>
      </c>
      <c r="E16" s="8" t="n">
        <v>8.699999999999999</v>
      </c>
      <c r="F16" s="8" t="n">
        <v>9.720000000000001</v>
      </c>
      <c r="G16" s="9" t="n">
        <v>941</v>
      </c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>
      <c r="A17" s="6" t="inlineStr">
        <is>
          <t>osei tutu, m</t>
        </is>
      </c>
      <c r="B17" s="7" t="inlineStr"/>
      <c r="C17" s="8" t="n">
        <v>12.4</v>
      </c>
      <c r="D17" s="8" t="n">
        <v>20.55</v>
      </c>
      <c r="E17" s="8" t="n">
        <v>7.65</v>
      </c>
      <c r="F17" s="8" t="n">
        <v>7.65</v>
      </c>
      <c r="G17" s="9" t="n">
        <v>1011</v>
      </c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>
      <c r="A18" s="6" t="inlineStr">
        <is>
          <t>robertson, c</t>
        </is>
      </c>
      <c r="B18" s="7" t="inlineStr"/>
      <c r="C18" s="8" t="n">
        <v>10.37</v>
      </c>
      <c r="D18" s="8" t="n">
        <v>0</v>
      </c>
      <c r="E18" s="8" t="inlineStr"/>
      <c r="F18" s="8" t="inlineStr"/>
      <c r="G18" s="9" t="inlineStr"/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>
      <c r="A19" s="6" t="inlineStr">
        <is>
          <t>rodriquez, j</t>
        </is>
      </c>
      <c r="B19" s="7" t="inlineStr"/>
      <c r="C19" s="8" t="n">
        <v>10.66</v>
      </c>
      <c r="D19" s="8" t="n">
        <v>18.4</v>
      </c>
      <c r="E19" s="8" t="n">
        <v>15.97</v>
      </c>
      <c r="F19" s="8" t="n">
        <v>18.4</v>
      </c>
      <c r="G19" s="9" t="n">
        <v>1005</v>
      </c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>
      <c r="A20" s="6" t="inlineStr">
        <is>
          <t>stubbs, t</t>
        </is>
      </c>
      <c r="B20" s="7" t="inlineStr"/>
      <c r="C20" s="8" t="n">
        <v>8.82</v>
      </c>
      <c r="D20" s="8" t="n">
        <v>0</v>
      </c>
      <c r="E20" s="8" t="inlineStr"/>
      <c r="F20" s="8" t="inlineStr"/>
      <c r="G20" s="9" t="inlineStr"/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>
      <c r="A21" s="6" t="inlineStr">
        <is>
          <t>torpey, m</t>
        </is>
      </c>
      <c r="B21" s="7" t="inlineStr"/>
      <c r="C21" s="8" t="n">
        <v>8.83</v>
      </c>
      <c r="D21" s="8" t="n">
        <v>16.81</v>
      </c>
      <c r="E21" s="8" t="inlineStr"/>
      <c r="F21" s="8" t="inlineStr"/>
      <c r="G21" s="9" t="inlineStr"/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>
      <c r="A22" s="6" t="inlineStr">
        <is>
          <t>trujillo, s</t>
        </is>
      </c>
      <c r="B22" s="7" t="inlineStr">
        <is>
          <t>ns day</t>
        </is>
      </c>
      <c r="C22" s="8" t="n">
        <v>8.18</v>
      </c>
      <c r="D22" s="8" t="n">
        <v>16.59</v>
      </c>
      <c r="E22" s="8" t="inlineStr"/>
      <c r="F22" s="8" t="inlineStr"/>
      <c r="G22" s="9" t="inlineStr"/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>
      <c r="A23" s="6" t="inlineStr">
        <is>
          <t>welch, t</t>
        </is>
      </c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>
      <c r="A24" s="6" t="inlineStr">
        <is>
          <t>williams, l</t>
        </is>
      </c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>
      <c r="A25" s="6" t="inlineStr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>
      <c r="A26" s="6" t="inlineStr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>
      <c r="A27" s="6" t="inlineStr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>
      <c r="A28" s="6" t="inlineStr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>
      <c r="A29" s="6" t="inlineStr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>
      <c r="A30" s="6" t="inlineStr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>
      <c r="A31" s="6" t="inlineStr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SUM(thursday!F33 - thursday!E33)</f>
        <v/>
      </c>
      <c r="I33" s="10">
        <f>IF(thursday!B33 ="ns day", thursday!C33,IF(thursday!C33 &lt;= 8 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SUM(thursday!F35 - thursday!E35)</f>
        <v/>
      </c>
      <c r="I35" s="10">
        <f>IF(thursday!B35 ="ns day", thursday!C35,IF(thursday!C35 &lt;= 8 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9">
      <c r="H39" s="5" t="inlineStr">
        <is>
          <t>Total NL Overtime</t>
        </is>
      </c>
      <c r="I39" s="10">
        <f>SUM(thursday!I8:thursday!I37)</f>
        <v/>
      </c>
    </row>
    <row r="41">
      <c r="J41" s="5" t="inlineStr">
        <is>
          <t>Total NL Mandates</t>
        </is>
      </c>
      <c r="K41" s="10">
        <f>SUM(thursday!K8:thursday!K37)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7" t="inlineStr"/>
      <c r="C45" s="8" t="n">
        <v>12.1</v>
      </c>
      <c r="D45" s="8" t="n">
        <v>20.59</v>
      </c>
      <c r="E45" s="7" t="inlineStr">
        <is>
          <t>*</t>
        </is>
      </c>
      <c r="F45" s="7" t="inlineStr">
        <is>
          <t>*</t>
        </is>
      </c>
      <c r="G45" s="7" t="inlineStr">
        <is>
          <t>*</t>
        </is>
      </c>
      <c r="H45" s="8">
        <f>SUM(thursday!H47:thursday!H46)</f>
        <v/>
      </c>
      <c r="I45" s="10">
        <f>IF(thursday!B45 ="ns day", thursday!C45, MAX(thursday!C45 - 8, 0))</f>
        <v/>
      </c>
      <c r="J45" s="10">
        <f>thursday!H45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>
      <c r="E46" s="8" t="n">
        <v>8.15</v>
      </c>
      <c r="F46" s="8" t="n">
        <v>10</v>
      </c>
      <c r="G46" s="9" t="n">
        <v>950</v>
      </c>
      <c r="H46" s="8">
        <f>SUM(thursday!F46 - thursday!E46)</f>
        <v/>
      </c>
    </row>
    <row r="47">
      <c r="E47" s="8" t="n">
        <v>19</v>
      </c>
      <c r="F47" s="8" t="n">
        <v>20.59</v>
      </c>
      <c r="G47" s="9" t="n">
        <v>941</v>
      </c>
      <c r="H47" s="8">
        <f>SUM(thursday!F47 - thursday!E47)</f>
        <v/>
      </c>
    </row>
    <row r="48">
      <c r="A48" s="6" t="inlineStr">
        <is>
          <t>an, j</t>
        </is>
      </c>
      <c r="B48" s="7" t="inlineStr"/>
      <c r="C48" s="8" t="n">
        <v>11.52</v>
      </c>
      <c r="D48" s="8" t="n">
        <v>20.02</v>
      </c>
      <c r="E48" s="8" t="n">
        <v>8.470000000000001</v>
      </c>
      <c r="F48" s="8" t="n">
        <v>9.73</v>
      </c>
      <c r="G48" s="9" t="n">
        <v>1072</v>
      </c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>
      <c r="A49" s="6" t="inlineStr">
        <is>
          <t>aquino, s</t>
        </is>
      </c>
      <c r="B49" s="7" t="inlineStr">
        <is>
          <t>ns day</t>
        </is>
      </c>
      <c r="C49" s="8" t="n">
        <v>11.14</v>
      </c>
      <c r="D49" s="8" t="n">
        <v>19.55</v>
      </c>
      <c r="E49" s="8" t="n">
        <v>8.17</v>
      </c>
      <c r="F49" s="8" t="n">
        <v>19.65</v>
      </c>
      <c r="G49" s="9" t="n">
        <v>903</v>
      </c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>
      <c r="A50" s="6" t="inlineStr">
        <is>
          <t>babinskiy, m</t>
        </is>
      </c>
      <c r="B50" s="7" t="inlineStr">
        <is>
          <t>ns day</t>
        </is>
      </c>
      <c r="C50" s="8" t="n">
        <v>11.17</v>
      </c>
      <c r="D50" s="8" t="n">
        <v>18.91</v>
      </c>
      <c r="E50" s="8" t="inlineStr"/>
      <c r="F50" s="8" t="inlineStr"/>
      <c r="G50" s="9" t="inlineStr"/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>
      <c r="A51" s="6" t="inlineStr">
        <is>
          <t>bassa, e</t>
        </is>
      </c>
      <c r="B51" s="7" t="inlineStr"/>
      <c r="C51" s="8" t="n">
        <v>11.82</v>
      </c>
      <c r="D51" s="8" t="n">
        <v>20.2</v>
      </c>
      <c r="E51" s="8" t="n">
        <v>20.32</v>
      </c>
      <c r="F51" s="8" t="n">
        <v>20.32</v>
      </c>
      <c r="G51" s="9" t="n">
        <v>950</v>
      </c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>
      <c r="A52" s="6" t="inlineStr">
        <is>
          <t>benlmaloua, m</t>
        </is>
      </c>
      <c r="B52" s="7" t="inlineStr"/>
      <c r="C52" s="8" t="n">
        <v>13.44</v>
      </c>
      <c r="D52" s="8" t="n">
        <v>21.03</v>
      </c>
      <c r="E52" s="8" t="n">
        <v>17.5</v>
      </c>
      <c r="F52" s="8" t="n">
        <v>21.03</v>
      </c>
      <c r="G52" s="9" t="n">
        <v>1011</v>
      </c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>
      <c r="A53" s="6" t="inlineStr">
        <is>
          <t>bonilla, g</t>
        </is>
      </c>
      <c r="B53" s="7" t="inlineStr">
        <is>
          <t>ns day</t>
        </is>
      </c>
      <c r="C53" s="8" t="n">
        <v>12.78</v>
      </c>
      <c r="D53" s="8" t="n">
        <v>21.42</v>
      </c>
      <c r="E53" s="8" t="inlineStr"/>
      <c r="F53" s="8" t="inlineStr"/>
      <c r="G53" s="9" t="inlineStr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>
      <c r="A54" s="6" t="inlineStr">
        <is>
          <t>bustos, h</t>
        </is>
      </c>
      <c r="B54" s="7" t="inlineStr"/>
      <c r="C54" s="8" t="n">
        <v>9</v>
      </c>
      <c r="D54" s="8" t="n">
        <v>17.33</v>
      </c>
      <c r="E54" s="8" t="inlineStr"/>
      <c r="F54" s="8" t="inlineStr"/>
      <c r="G54" s="9" t="inlineStr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>
      <c r="A55" s="6" t="inlineStr">
        <is>
          <t>chung, b</t>
        </is>
      </c>
      <c r="B55" s="7" t="inlineStr"/>
      <c r="C55" s="8" t="n">
        <v>11.97</v>
      </c>
      <c r="D55" s="8" t="n">
        <v>19.94</v>
      </c>
      <c r="E55" s="7" t="inlineStr">
        <is>
          <t>*</t>
        </is>
      </c>
      <c r="F55" s="7" t="inlineStr">
        <is>
          <t>*</t>
        </is>
      </c>
      <c r="G55" s="7" t="inlineStr">
        <is>
          <t>*</t>
        </is>
      </c>
      <c r="H55" s="8">
        <f>SUM(thursday!H57:thursday!H56)</f>
        <v/>
      </c>
      <c r="I55" s="10">
        <f>IF(thursday!B55 ="ns day", thursday!C55, MAX(thursday!C55 - 8, 0))</f>
        <v/>
      </c>
      <c r="J55" s="10">
        <f>thursday!H55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>
      <c r="E56" s="8" t="n">
        <v>17.25</v>
      </c>
      <c r="F56" s="8" t="n">
        <v>17.25</v>
      </c>
      <c r="G56" s="9" t="n">
        <v>1021</v>
      </c>
      <c r="H56" s="8">
        <f>SUM(thursday!F56 - thursday!E56)</f>
        <v/>
      </c>
    </row>
    <row r="57">
      <c r="E57" s="8" t="n">
        <v>19.94</v>
      </c>
      <c r="F57" s="8" t="n">
        <v>20.47</v>
      </c>
      <c r="G57" s="9" t="n">
        <v>1021</v>
      </c>
      <c r="H57" s="8">
        <f>SUM(thursday!F57 - thursday!E57)</f>
        <v/>
      </c>
    </row>
    <row r="58">
      <c r="A58" s="6" t="inlineStr">
        <is>
          <t>custodio, t</t>
        </is>
      </c>
      <c r="B58" s="7" t="inlineStr"/>
      <c r="C58" s="8" t="n">
        <v>14.35</v>
      </c>
      <c r="D58" s="8" t="n">
        <v>21.6</v>
      </c>
      <c r="E58" s="8" t="inlineStr"/>
      <c r="F58" s="8" t="inlineStr"/>
      <c r="G58" s="9" t="inlineStr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>
      <c r="A59" s="6" t="inlineStr">
        <is>
          <t>dejesus vasquez, l</t>
        </is>
      </c>
      <c r="B59" s="7" t="inlineStr"/>
      <c r="C59" s="8" t="n">
        <v>9.77</v>
      </c>
      <c r="D59" s="8" t="n">
        <v>18.22</v>
      </c>
      <c r="E59" s="8" t="n">
        <v>10.5</v>
      </c>
      <c r="F59" s="8" t="n">
        <v>12</v>
      </c>
      <c r="G59" s="9" t="n">
        <v>1043</v>
      </c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>
      <c r="A60" s="6" t="inlineStr">
        <is>
          <t>fisher, c</t>
        </is>
      </c>
      <c r="B60" s="7" t="inlineStr">
        <is>
          <t>ns day</t>
        </is>
      </c>
      <c r="C60" s="8" t="n">
        <v>11.53</v>
      </c>
      <c r="D60" s="8" t="n">
        <v>19.78</v>
      </c>
      <c r="E60" s="8" t="n">
        <v>11.25</v>
      </c>
      <c r="F60" s="8" t="n">
        <v>13.92</v>
      </c>
      <c r="G60" s="9" t="n">
        <v>941</v>
      </c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>
      <c r="A61" s="6" t="inlineStr">
        <is>
          <t>flaig, b</t>
        </is>
      </c>
      <c r="B61" s="7" t="inlineStr"/>
      <c r="C61" s="8" t="n">
        <v>11.6</v>
      </c>
      <c r="D61" s="8" t="n">
        <v>20.3</v>
      </c>
      <c r="E61" s="8" t="n">
        <v>18</v>
      </c>
      <c r="F61" s="8" t="n">
        <v>20.3</v>
      </c>
      <c r="G61" s="9" t="n">
        <v>1005</v>
      </c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>
      <c r="A62" s="6" t="inlineStr">
        <is>
          <t>geffrso, t</t>
        </is>
      </c>
      <c r="B62" s="7" t="inlineStr"/>
      <c r="C62" s="8" t="n">
        <v>11.51</v>
      </c>
      <c r="D62" s="8" t="n">
        <v>19.88</v>
      </c>
      <c r="E62" s="8" t="n">
        <v>17</v>
      </c>
      <c r="F62" s="8" t="n">
        <v>19.88</v>
      </c>
      <c r="G62" s="9" t="n">
        <v>950</v>
      </c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>
      <c r="A63" s="6" t="inlineStr">
        <is>
          <t>l huillier jr, w</t>
        </is>
      </c>
      <c r="B63" s="8" t="n"/>
      <c r="C63" s="8" t="n"/>
      <c r="D63" s="8" t="n"/>
      <c r="E63" s="8" t="n"/>
      <c r="F63" s="8" t="n"/>
      <c r="G63" s="9" t="n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>
      <c r="A64" s="6" t="inlineStr">
        <is>
          <t>la, s</t>
        </is>
      </c>
      <c r="B64" s="7" t="inlineStr"/>
      <c r="C64" s="8" t="n">
        <v>11.6</v>
      </c>
      <c r="D64" s="8" t="n">
        <v>20.08</v>
      </c>
      <c r="E64" s="8" t="n">
        <v>10.9</v>
      </c>
      <c r="F64" s="8" t="n">
        <v>12.45</v>
      </c>
      <c r="G64" s="9" t="n">
        <v>1037</v>
      </c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>
      <c r="A65" s="6" t="inlineStr">
        <is>
          <t>martines, j</t>
        </is>
      </c>
      <c r="B65" s="8" t="n"/>
      <c r="C65" s="8" t="n"/>
      <c r="D65" s="8" t="n"/>
      <c r="E65" s="8" t="n"/>
      <c r="F65" s="8" t="n"/>
      <c r="G65" s="9" t="n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>
      <c r="A66" s="6" t="inlineStr">
        <is>
          <t>mccoumb, s</t>
        </is>
      </c>
      <c r="B66" s="7" t="inlineStr"/>
      <c r="C66" s="8" t="n">
        <v>10.89</v>
      </c>
      <c r="D66" s="8" t="n">
        <v>20.88</v>
      </c>
      <c r="E66" s="8" t="n">
        <v>18.87</v>
      </c>
      <c r="F66" s="8" t="n">
        <v>20.88</v>
      </c>
      <c r="G66" s="9" t="n">
        <v>1005</v>
      </c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>
      <c r="A67" s="6" t="inlineStr">
        <is>
          <t>mcdonald, n</t>
        </is>
      </c>
      <c r="B67" s="7" t="inlineStr"/>
      <c r="C67" s="8" t="n">
        <v>11.53</v>
      </c>
      <c r="D67" s="8" t="n">
        <v>19.86</v>
      </c>
      <c r="E67" s="8" t="n">
        <v>17.89</v>
      </c>
      <c r="F67" s="8" t="n">
        <v>19.86</v>
      </c>
      <c r="G67" s="9" t="n">
        <v>1043</v>
      </c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>
      <c r="A68" s="6" t="inlineStr">
        <is>
          <t>mcmains, t</t>
        </is>
      </c>
      <c r="B68" s="7" t="inlineStr"/>
      <c r="C68" s="8" t="n">
        <v>9.279999999999999</v>
      </c>
      <c r="D68" s="8" t="n">
        <v>17.76</v>
      </c>
      <c r="E68" s="8" t="inlineStr"/>
      <c r="F68" s="8" t="inlineStr"/>
      <c r="G68" s="9" t="inlineStr"/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>
      <c r="A69" s="6" t="inlineStr">
        <is>
          <t>moody, k</t>
        </is>
      </c>
      <c r="B69" s="7" t="inlineStr"/>
      <c r="C69" s="8" t="n">
        <v>5.13</v>
      </c>
      <c r="D69" s="8" t="n">
        <v>12.66</v>
      </c>
      <c r="E69" s="7" t="inlineStr">
        <is>
          <t>*</t>
        </is>
      </c>
      <c r="F69" s="7" t="inlineStr">
        <is>
          <t>*</t>
        </is>
      </c>
      <c r="G69" s="7" t="inlineStr">
        <is>
          <t>*</t>
        </is>
      </c>
      <c r="H69" s="8">
        <f>SUM(thursday!H71:thursday!H70)</f>
        <v/>
      </c>
      <c r="I69" s="10">
        <f>IF(thursday!B69 ="ns day", thursday!C69, MAX(thursday!C69 - 8, 0))</f>
        <v/>
      </c>
      <c r="J69" s="10">
        <f>thursday!H69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>
      <c r="E70" s="8" t="n">
        <v>7.53</v>
      </c>
      <c r="F70" s="8" t="n">
        <v>7.53</v>
      </c>
      <c r="G70" s="9" t="n">
        <v>1033</v>
      </c>
      <c r="H70" s="8">
        <f>SUM(thursday!F70 - thursday!E70)</f>
        <v/>
      </c>
    </row>
    <row r="71">
      <c r="E71" s="8" t="n">
        <v>9.970000000000001</v>
      </c>
      <c r="F71" s="8" t="n">
        <v>11.75</v>
      </c>
      <c r="G71" s="9" t="n">
        <v>0</v>
      </c>
      <c r="H71" s="8">
        <f>SUM(thursday!F71 - thursday!E71)</f>
        <v/>
      </c>
    </row>
    <row r="72">
      <c r="A72" s="6" t="inlineStr">
        <is>
          <t>mudesir sr, h</t>
        </is>
      </c>
      <c r="B72" s="7" t="inlineStr"/>
      <c r="C72" s="8" t="n">
        <v>12.66</v>
      </c>
      <c r="D72" s="8" t="n">
        <v>20.65</v>
      </c>
      <c r="E72" s="8" t="n">
        <v>16.45</v>
      </c>
      <c r="F72" s="8" t="n">
        <v>20.65</v>
      </c>
      <c r="G72" s="9" t="n">
        <v>1051</v>
      </c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>
      <c r="A73" s="6" t="inlineStr">
        <is>
          <t>murray, k</t>
        </is>
      </c>
      <c r="B73" s="7" t="inlineStr"/>
      <c r="C73" s="8" t="n">
        <v>11.01</v>
      </c>
      <c r="D73" s="8" t="n">
        <v>19.82</v>
      </c>
      <c r="E73" s="8" t="n">
        <v>18</v>
      </c>
      <c r="F73" s="8" t="n">
        <v>19.82</v>
      </c>
      <c r="G73" s="9" t="n">
        <v>1021</v>
      </c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>
      <c r="A74" s="6" t="inlineStr">
        <is>
          <t>nguyen, d</t>
        </is>
      </c>
      <c r="B74" s="8" t="n"/>
      <c r="C74" s="8" t="n"/>
      <c r="D74" s="8" t="n"/>
      <c r="E74" s="8" t="n"/>
      <c r="F74" s="8" t="n"/>
      <c r="G74" s="9" t="n"/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>
      <c r="A75" s="6" t="inlineStr">
        <is>
          <t>pang, d</t>
        </is>
      </c>
      <c r="B75" s="7" t="inlineStr"/>
      <c r="C75" s="8" t="n">
        <v>14.6</v>
      </c>
      <c r="D75" s="8" t="n">
        <v>22.22</v>
      </c>
      <c r="E75" s="7" t="inlineStr">
        <is>
          <t>*</t>
        </is>
      </c>
      <c r="F75" s="7" t="inlineStr">
        <is>
          <t>*</t>
        </is>
      </c>
      <c r="G75" s="7" t="inlineStr">
        <is>
          <t>*</t>
        </is>
      </c>
      <c r="H75" s="8">
        <f>SUM(thursday!H77:thursday!H76)</f>
        <v/>
      </c>
      <c r="I75" s="10">
        <f>IF(thursday!B75 ="ns day", thursday!C75, MAX(thursday!C75 - 8, 0))</f>
        <v/>
      </c>
      <c r="J75" s="10">
        <f>thursday!H75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>
      <c r="E76" s="8" t="n">
        <v>8.23</v>
      </c>
      <c r="F76" s="8" t="n">
        <v>10.64</v>
      </c>
      <c r="G76" s="9" t="n">
        <v>1021</v>
      </c>
      <c r="H76" s="8">
        <f>SUM(thursday!F76 - thursday!E76)</f>
        <v/>
      </c>
    </row>
    <row r="77">
      <c r="E77" s="8" t="n">
        <v>16.48</v>
      </c>
      <c r="F77" s="8" t="n">
        <v>17.97</v>
      </c>
      <c r="G77" s="9" t="n">
        <v>1021</v>
      </c>
      <c r="H77" s="8">
        <f>SUM(thursday!F77 - thursday!E77)</f>
        <v/>
      </c>
    </row>
    <row r="78">
      <c r="A78" s="6" t="inlineStr">
        <is>
          <t>rockwood, j</t>
        </is>
      </c>
      <c r="B78" s="7" t="inlineStr"/>
      <c r="C78" s="8" t="n">
        <v>11.84</v>
      </c>
      <c r="D78" s="8" t="n">
        <v>20.34</v>
      </c>
      <c r="E78" s="8" t="n">
        <v>18</v>
      </c>
      <c r="F78" s="8" t="n">
        <v>20.34</v>
      </c>
      <c r="G78" s="9" t="n">
        <v>1037</v>
      </c>
      <c r="H78" s="8">
        <f>SUM(thursday!F78 - thursday!E78)</f>
        <v/>
      </c>
      <c r="I78" s="10">
        <f>IF(thursday!B78 ="ns day", thursday!C78, MAX(thursday!C78 - 8, 0))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79">
      <c r="A79" s="6" t="inlineStr">
        <is>
          <t>rose jr, a</t>
        </is>
      </c>
      <c r="B79" s="7" t="inlineStr"/>
      <c r="C79" s="8" t="n">
        <v>10.13</v>
      </c>
      <c r="D79" s="8" t="n">
        <v>18.75</v>
      </c>
      <c r="E79" s="8" t="inlineStr"/>
      <c r="F79" s="8" t="inlineStr"/>
      <c r="G79" s="9" t="inlineStr"/>
      <c r="H79" s="8">
        <f>SUM(thursday!F79 - thursday!E79)</f>
        <v/>
      </c>
      <c r="I79" s="10">
        <f>IF(thursday!B79 ="ns day", thursday!C79, MAX(thursday!C79 - 8, 0))</f>
        <v/>
      </c>
      <c r="J79" s="10">
        <f>SUM(thursday!F79 - thursday!E79)</f>
        <v/>
      </c>
      <c r="K79" s="10">
        <f>IF(thursday!B79="ns day",thursday!C79, IF(thursday!C79 &lt;= 8 + reference!C4, 0, MIN(MAX(thursday!C79 - 8, 0),IF(thursday!J79 &lt;= reference!C4,0, thursday!J79))))</f>
        <v/>
      </c>
    </row>
    <row r="80">
      <c r="A80" s="6" t="inlineStr">
        <is>
          <t>salih-mohamed, s</t>
        </is>
      </c>
      <c r="B80" s="7" t="inlineStr"/>
      <c r="C80" s="8" t="n">
        <v>12.24</v>
      </c>
      <c r="D80" s="8" t="n">
        <v>20.68</v>
      </c>
      <c r="E80" s="8" t="inlineStr"/>
      <c r="F80" s="8" t="inlineStr"/>
      <c r="G80" s="9" t="inlineStr"/>
      <c r="H80" s="8">
        <f>SUM(thursday!F80 - thursday!E80)</f>
        <v/>
      </c>
      <c r="I80" s="10">
        <f>IF(thursday!B80 ="ns day", thursday!C80, MAX(thursday!C80 - 8, 0))</f>
        <v/>
      </c>
      <c r="J80" s="10">
        <f>SUM(thursday!F80 - thursday!E80)</f>
        <v/>
      </c>
      <c r="K80" s="10">
        <f>IF(thursday!B80="ns day",thursday!C80, IF(thursday!C80 &lt;= 8 + reference!C4, 0, MIN(MAX(thursday!C80 - 8, 0),IF(thursday!J80 &lt;= reference!C4,0, thursday!J80))))</f>
        <v/>
      </c>
    </row>
    <row r="81">
      <c r="A81" s="6" t="inlineStr">
        <is>
          <t>sanchez, p</t>
        </is>
      </c>
      <c r="B81" s="7" t="inlineStr"/>
      <c r="C81" s="8" t="n">
        <v>9.44</v>
      </c>
      <c r="D81" s="8" t="n">
        <v>17.87</v>
      </c>
      <c r="E81" s="8" t="inlineStr"/>
      <c r="F81" s="8" t="inlineStr"/>
      <c r="G81" s="9" t="inlineStr"/>
      <c r="H81" s="8">
        <f>SUM(thursday!F81 - thursday!E81)</f>
        <v/>
      </c>
      <c r="I81" s="10">
        <f>IF(thursday!B81 ="ns day", thursday!C81, MAX(thursday!C81 - 8, 0))</f>
        <v/>
      </c>
      <c r="J81" s="10">
        <f>SUM(thursday!F81 - thursday!E81)</f>
        <v/>
      </c>
      <c r="K81" s="10">
        <f>IF(thursday!B81="ns day",thursday!C81, IF(thursday!C81 &lt;= 8 + reference!C4, 0, MIN(MAX(thursday!C81 - 8, 0),IF(thursday!J81 &lt;= reference!C4,0, thursday!J81))))</f>
        <v/>
      </c>
    </row>
    <row r="82">
      <c r="A82" s="6" t="inlineStr">
        <is>
          <t>shrestha, p</t>
        </is>
      </c>
      <c r="B82" s="7" t="inlineStr"/>
      <c r="C82" s="8" t="n">
        <v>9.1</v>
      </c>
      <c r="D82" s="8" t="n">
        <v>17</v>
      </c>
      <c r="E82" s="8" t="inlineStr"/>
      <c r="F82" s="8" t="inlineStr"/>
      <c r="G82" s="9" t="inlineStr"/>
      <c r="H82" s="8">
        <f>SUM(thursday!F82 - thursday!E82)</f>
        <v/>
      </c>
      <c r="I82" s="10">
        <f>IF(thursday!B82 ="ns day", thursday!C82, MAX(thursday!C82 - 8, 0))</f>
        <v/>
      </c>
      <c r="J82" s="10">
        <f>SUM(thursday!F82 - thursday!E82)</f>
        <v/>
      </c>
      <c r="K82" s="10">
        <f>IF(thursday!B82="ns day",thursday!C82, IF(thursday!C82 &lt;= 8 + reference!C4, 0, MIN(MAX(thursday!C82 - 8, 0),IF(thursday!J82 &lt;= reference!C4,0, thursday!J82))))</f>
        <v/>
      </c>
    </row>
    <row r="83">
      <c r="A83" s="6" t="inlineStr">
        <is>
          <t>steinke, s</t>
        </is>
      </c>
      <c r="B83" s="8" t="n"/>
      <c r="C83" s="8" t="n"/>
      <c r="D83" s="8" t="n"/>
      <c r="E83" s="8" t="n"/>
      <c r="F83" s="8" t="n"/>
      <c r="G83" s="9" t="n"/>
      <c r="H83" s="8">
        <f>SUM(thursday!F83 - thursday!E83)</f>
        <v/>
      </c>
      <c r="I83" s="10">
        <f>IF(thursday!B83 ="ns day", thursday!C83, MAX(thursday!C83 - 8, 0))</f>
        <v/>
      </c>
      <c r="J83" s="10">
        <f>SUM(thursday!F83 - thursday!E83)</f>
        <v/>
      </c>
      <c r="K83" s="10">
        <f>IF(thursday!B83="ns day",thursday!C83, IF(thursday!C83 &lt;= 8 + reference!C4, 0, MIN(MAX(thursday!C83 - 8, 0),IF(thursday!J83 &lt;= reference!C4,0, thursday!J83))))</f>
        <v/>
      </c>
    </row>
    <row r="84">
      <c r="A84" s="6" t="inlineStr">
        <is>
          <t>stevens, a</t>
        </is>
      </c>
      <c r="B84" s="8" t="n"/>
      <c r="C84" s="8" t="n"/>
      <c r="D84" s="8" t="n"/>
      <c r="E84" s="8" t="n"/>
      <c r="F84" s="8" t="n"/>
      <c r="G84" s="9" t="n"/>
      <c r="H84" s="8">
        <f>SUM(thursday!F84 - thursday!E84)</f>
        <v/>
      </c>
      <c r="I84" s="10">
        <f>IF(thursday!B84 ="ns day", thursday!C84, MAX(thursday!C84 - 8, 0))</f>
        <v/>
      </c>
      <c r="J84" s="10">
        <f>SUM(thursday!F84 - thursday!E84)</f>
        <v/>
      </c>
      <c r="K84" s="10">
        <f>IF(thursday!B84="ns day",thursday!C84, IF(thursday!C84 &lt;= 8 + reference!C4, 0, MIN(MAX(thursday!C84 - 8, 0),IF(thursday!J84 &lt;= reference!C4,0, thursday!J84))))</f>
        <v/>
      </c>
    </row>
    <row r="85">
      <c r="A85" s="6" t="inlineStr">
        <is>
          <t>symons, s</t>
        </is>
      </c>
      <c r="B85" s="7" t="inlineStr"/>
      <c r="C85" s="8" t="n">
        <v>10.14</v>
      </c>
      <c r="D85" s="8" t="n">
        <v>18.61</v>
      </c>
      <c r="E85" s="8" t="inlineStr"/>
      <c r="F85" s="8" t="inlineStr"/>
      <c r="G85" s="9" t="inlineStr"/>
      <c r="H85" s="8">
        <f>SUM(thursday!F85 - thursday!E85)</f>
        <v/>
      </c>
      <c r="I85" s="10">
        <f>IF(thursday!B85 ="ns day", thursday!C85, MAX(thursday!C85 - 8, 0))</f>
        <v/>
      </c>
      <c r="J85" s="10">
        <f>SUM(thursday!F85 - thursday!E85)</f>
        <v/>
      </c>
      <c r="K85" s="10">
        <f>IF(thursday!B85="ns day",thursday!C85, IF(thursday!C85 &lt;= 8 + reference!C4, 0, MIN(MAX(thursday!C85 - 8, 0),IF(thursday!J85 &lt;= reference!C4,0, thursday!J85))))</f>
        <v/>
      </c>
    </row>
    <row r="86">
      <c r="A86" s="6" t="inlineStr">
        <is>
          <t>walker, c</t>
        </is>
      </c>
      <c r="B86" s="7" t="inlineStr"/>
      <c r="C86" s="8" t="n">
        <v>10.04</v>
      </c>
      <c r="D86" s="8" t="n">
        <v>19.28</v>
      </c>
      <c r="E86" s="8" t="inlineStr"/>
      <c r="F86" s="8" t="inlineStr"/>
      <c r="G86" s="9" t="inlineStr"/>
      <c r="H86" s="8">
        <f>SUM(thursday!F86 - thursday!E86)</f>
        <v/>
      </c>
      <c r="I86" s="10">
        <f>IF(thursday!B86 ="ns day", thursday!C86, MAX(thursday!C86 - 8, 0))</f>
        <v/>
      </c>
      <c r="J86" s="10">
        <f>SUM(thursday!F86 - thursday!E86)</f>
        <v/>
      </c>
      <c r="K86" s="10">
        <f>IF(thursday!B86="ns day",thursday!C86, IF(thursday!C86 &lt;= 8 + reference!C4, 0, MIN(MAX(thursday!C86 - 8, 0),IF(thursday!J86 &lt;= reference!C4,0, thursday!J86))))</f>
        <v/>
      </c>
    </row>
    <row r="87">
      <c r="A87" s="6" t="inlineStr">
        <is>
          <t>weeks, t</t>
        </is>
      </c>
      <c r="B87" s="7" t="inlineStr">
        <is>
          <t>ns day</t>
        </is>
      </c>
      <c r="C87" s="8" t="n">
        <v>11.52</v>
      </c>
      <c r="D87" s="8" t="n">
        <v>20.02</v>
      </c>
      <c r="E87" s="8" t="inlineStr"/>
      <c r="F87" s="8" t="inlineStr"/>
      <c r="G87" s="9" t="inlineStr"/>
      <c r="H87" s="8">
        <f>SUM(thursday!F87 - thursday!E87)</f>
        <v/>
      </c>
      <c r="I87" s="10">
        <f>IF(thursday!B87 ="ns day", thursday!C87, MAX(thursday!C87 - 8, 0))</f>
        <v/>
      </c>
      <c r="J87" s="10">
        <f>SUM(thursday!F87 - thursday!E87)</f>
        <v/>
      </c>
      <c r="K87" s="10">
        <f>IF(thursday!B87="ns day",thursday!C87, IF(thursday!C87 &lt;= 8 + reference!C4, 0, MIN(MAX(thursday!C87 - 8, 0),IF(thursday!J87 &lt;= reference!C4,0, thursday!J87))))</f>
        <v/>
      </c>
    </row>
    <row r="88">
      <c r="A88" s="6" t="inlineStr">
        <is>
          <t>weyerman, t</t>
        </is>
      </c>
      <c r="B88" s="7" t="inlineStr">
        <is>
          <t>ns day</t>
        </is>
      </c>
      <c r="C88" s="8" t="n">
        <v>8.92</v>
      </c>
      <c r="D88" s="8" t="n">
        <v>17.35</v>
      </c>
      <c r="E88" s="8" t="inlineStr"/>
      <c r="F88" s="8" t="inlineStr"/>
      <c r="G88" s="9" t="inlineStr"/>
      <c r="H88" s="8">
        <f>SUM(thursday!F88 - thursday!E88)</f>
        <v/>
      </c>
      <c r="I88" s="10">
        <f>IF(thursday!B88 ="ns day", thursday!C88, MAX(thursday!C88 - 8, 0))</f>
        <v/>
      </c>
      <c r="J88" s="10">
        <f>SUM(thursday!F88 - thursday!E88)</f>
        <v/>
      </c>
      <c r="K88" s="10">
        <f>IF(thursday!B88="ns day",thursday!C88, IF(thursday!C88 &lt;= 8 + reference!C4, 0, MIN(MAX(thursday!C88 - 8, 0),IF(thursday!J88 &lt;= reference!C4,0, thursday!J88))))</f>
        <v/>
      </c>
    </row>
    <row r="89">
      <c r="A89" s="6" t="inlineStr">
        <is>
          <t>wooten, c</t>
        </is>
      </c>
      <c r="B89" s="7" t="inlineStr"/>
      <c r="C89" s="8" t="n">
        <v>9.869999999999999</v>
      </c>
      <c r="D89" s="8" t="n">
        <v>17.78</v>
      </c>
      <c r="E89" s="8" t="inlineStr"/>
      <c r="F89" s="8" t="inlineStr"/>
      <c r="G89" s="9" t="inlineStr"/>
      <c r="H89" s="8">
        <f>SUM(thursday!F89 - thursday!E89)</f>
        <v/>
      </c>
      <c r="I89" s="10">
        <f>IF(thursday!B89 ="ns day", thursday!C89, MAX(thursday!C89 - 8, 0))</f>
        <v/>
      </c>
      <c r="J89" s="10">
        <f>SUM(thursday!F89 - thursday!E89)</f>
        <v/>
      </c>
      <c r="K89" s="10">
        <f>IF(thursday!B89="ns day",thursday!C89, IF(thursday!C89 &lt;= 8 + reference!C4, 0, MIN(MAX(thursday!C89 - 8, 0),IF(thursday!J89 &lt;= reference!C4,0, thursday!J89))))</f>
        <v/>
      </c>
    </row>
    <row r="90">
      <c r="A90" s="6" t="inlineStr">
        <is>
          <t>yates, l</t>
        </is>
      </c>
      <c r="B90" s="8" t="n"/>
      <c r="C90" s="8" t="n"/>
      <c r="D90" s="8" t="n"/>
      <c r="E90" s="8" t="n"/>
      <c r="F90" s="8" t="n"/>
      <c r="G90" s="9" t="n"/>
      <c r="H90" s="8">
        <f>SUM(thursday!F90 - thursday!E90)</f>
        <v/>
      </c>
      <c r="I90" s="10">
        <f>IF(thursday!B90 ="ns day", thursday!C90, MAX(thursday!C90 - 8, 0))</f>
        <v/>
      </c>
      <c r="J90" s="10">
        <f>SUM(thursday!F90 - thursday!E90)</f>
        <v/>
      </c>
      <c r="K90" s="10">
        <f>IF(thursday!B90="ns day",thursday!C90, IF(thursday!C90 &lt;= 8 + reference!C4, 0, MIN(MAX(thursday!C90 - 8, 0),IF(thursday!J90 &lt;= reference!C4,0, thursday!J90))))</f>
        <v/>
      </c>
    </row>
    <row r="92">
      <c r="J92" s="5" t="inlineStr">
        <is>
          <t>Total WAL Mandates</t>
        </is>
      </c>
      <c r="K92" s="10">
        <f>SUM(thursday!K45:thursday!K90)</f>
        <v/>
      </c>
    </row>
    <row r="94">
      <c r="J94" s="5" t="inlineStr">
        <is>
          <t>Total Mandates</t>
        </is>
      </c>
      <c r="K94" s="10">
        <f>SUM(thursday!K92 + thursday!K41)</f>
        <v/>
      </c>
    </row>
    <row r="96">
      <c r="A96" s="4" t="inlineStr">
        <is>
          <t>Overtime Desired List Carriers</t>
        </is>
      </c>
    </row>
    <row r="97">
      <c r="E97" s="5" t="inlineStr">
        <is>
          <t>Availability to:</t>
        </is>
      </c>
    </row>
    <row r="98">
      <c r="A98" s="5" t="inlineStr">
        <is>
          <t>Name</t>
        </is>
      </c>
      <c r="B98" s="5" t="inlineStr">
        <is>
          <t>note</t>
        </is>
      </c>
      <c r="C98" s="5" t="inlineStr">
        <is>
          <t>5200</t>
        </is>
      </c>
      <c r="D98" s="5" t="inlineStr">
        <is>
          <t>RS</t>
        </is>
      </c>
      <c r="E98" s="5" t="inlineStr">
        <is>
          <t>to 10</t>
        </is>
      </c>
      <c r="F98" s="5" t="inlineStr">
        <is>
          <t>to 12</t>
        </is>
      </c>
    </row>
    <row r="99">
      <c r="A99" s="6" t="inlineStr">
        <is>
          <t>barnett, j</t>
        </is>
      </c>
      <c r="B99" s="7" t="inlineStr">
        <is>
          <t>annual</t>
        </is>
      </c>
      <c r="C99" s="8" t="inlineStr"/>
      <c r="D99" s="8" t="n">
        <v>0</v>
      </c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>
      <c r="A100" s="6" t="inlineStr">
        <is>
          <t>gross, j</t>
        </is>
      </c>
      <c r="B100" s="7" t="inlineStr"/>
      <c r="C100" s="8" t="n">
        <v>12.6</v>
      </c>
      <c r="D100" s="8" t="n">
        <v>19.65</v>
      </c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>
      <c r="A101" s="6" t="inlineStr">
        <is>
          <t>helmbold, a</t>
        </is>
      </c>
      <c r="B101" s="7" t="inlineStr"/>
      <c r="C101" s="8" t="n">
        <v>12.25</v>
      </c>
      <c r="D101" s="8" t="n">
        <v>20.34</v>
      </c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>
      <c r="A102" s="6" t="inlineStr">
        <is>
          <t>kitchen, d</t>
        </is>
      </c>
      <c r="B102" s="7" t="inlineStr"/>
      <c r="C102" s="8" t="n">
        <v>11.82</v>
      </c>
      <c r="D102" s="8" t="n">
        <v>20.23</v>
      </c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>
      <c r="A103" s="6" t="inlineStr">
        <is>
          <t>manibusan, p</t>
        </is>
      </c>
      <c r="B103" s="7" t="inlineStr">
        <is>
          <t>annual</t>
        </is>
      </c>
      <c r="C103" s="8" t="inlineStr"/>
      <c r="D103" s="8" t="n">
        <v>0</v>
      </c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>
      <c r="A104" s="6" t="inlineStr">
        <is>
          <t>mariami, a</t>
        </is>
      </c>
      <c r="B104" s="7" t="inlineStr"/>
      <c r="C104" s="8" t="n">
        <v>12.09</v>
      </c>
      <c r="D104" s="8" t="n">
        <v>20.58</v>
      </c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>
      <c r="A105" s="6" t="inlineStr">
        <is>
          <t>nelson, g</t>
        </is>
      </c>
      <c r="B105" s="7" t="inlineStr"/>
      <c r="C105" s="8" t="n">
        <v>12.54</v>
      </c>
      <c r="D105" s="8" t="n">
        <v>20.47</v>
      </c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>
      <c r="A106" s="6" t="inlineStr">
        <is>
          <t>yeung, q</t>
        </is>
      </c>
      <c r="B106" s="7" t="inlineStr"/>
      <c r="C106" s="8" t="n">
        <v>13.67</v>
      </c>
      <c r="D106" s="8" t="n">
        <v>21.95</v>
      </c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>
      <c r="A107" s="6" t="inlineStr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>
      <c r="A108" s="6" t="inlineStr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>
      <c r="A109" s="6" t="inlineStr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>
      <c r="A110" s="6" t="inlineStr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>
      <c r="A111" s="6" t="inlineStr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>
      <c r="A112" s="6" t="inlineStr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>
      <c r="A113" s="6" t="inlineStr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>
      <c r="A114" s="6" t="inlineStr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>
      <c r="A115" s="6" t="inlineStr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>
      <c r="A116" s="6" t="inlineStr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>
      <c r="A117" s="6" t="inlineStr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>
      <c r="A118" s="6" t="inlineStr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>
      <c r="A119" s="6" t="inlineStr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>
      <c r="A120" s="6" t="inlineStr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>
      <c r="A121" s="6" t="inlineStr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>
      <c r="A122" s="6" t="inlineStr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>
      <c r="A123" s="6" t="inlineStr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>
      <c r="A124" s="6" t="inlineStr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>
      <c r="A125" s="6" t="inlineStr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>
      <c r="A126" s="6" t="inlineStr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>
      <c r="A127" s="6" t="inlineStr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>
      <c r="A128" s="6" t="inlineStr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30">
      <c r="D130" s="5" t="inlineStr">
        <is>
          <t>Total OTDL Availability</t>
        </is>
      </c>
      <c r="E130" s="10">
        <f>SUM(thursday!E99:thursday!E128)</f>
        <v/>
      </c>
      <c r="F130" s="10">
        <f>SUM(thursday!F99:thursday!F128)</f>
        <v/>
      </c>
    </row>
    <row r="132">
      <c r="A132" s="4" t="inlineStr">
        <is>
          <t>Auxiliary Assistance</t>
        </is>
      </c>
    </row>
    <row r="133">
      <c r="E133" s="5" t="inlineStr">
        <is>
          <t>Availability to:</t>
        </is>
      </c>
    </row>
    <row r="134">
      <c r="A134" s="5" t="inlineStr">
        <is>
          <t>Name</t>
        </is>
      </c>
      <c r="B134" s="5" t="inlineStr">
        <is>
          <t>note</t>
        </is>
      </c>
      <c r="C134" s="5" t="inlineStr">
        <is>
          <t>5200</t>
        </is>
      </c>
      <c r="D134" s="5" t="inlineStr">
        <is>
          <t>RS</t>
        </is>
      </c>
      <c r="E134" s="5" t="inlineStr">
        <is>
          <t>to 10</t>
        </is>
      </c>
      <c r="F134" s="5" t="inlineStr">
        <is>
          <t>to 11.5</t>
        </is>
      </c>
    </row>
    <row r="135">
      <c r="A135" s="6" t="inlineStr">
        <is>
          <t>dennis, j</t>
        </is>
      </c>
      <c r="B135" s="7" t="inlineStr"/>
      <c r="C135" s="8" t="n">
        <v>12.7</v>
      </c>
      <c r="D135" s="8" t="n">
        <v>0</v>
      </c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11.5 - reference!C5), 0, IF(thursday!B135 = "no call", 11.5, IF(thursday!C135 = 0, 0, MAX(11.5 - thursday!C135, 0))))</f>
        <v/>
      </c>
    </row>
    <row r="136">
      <c r="A136" s="6" t="inlineStr">
        <is>
          <t>frank, p</t>
        </is>
      </c>
      <c r="B136" s="7" t="inlineStr"/>
      <c r="C136" s="8" t="n">
        <v>11.83</v>
      </c>
      <c r="D136" s="8" t="n">
        <v>0</v>
      </c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11.5 - reference!C5), 0, IF(thursday!B136 = "no call", 11.5, IF(thursday!C136 = 0, 0, MAX(11.5 - thursday!C136, 0))))</f>
        <v/>
      </c>
    </row>
    <row r="137">
      <c r="A137" s="6" t="inlineStr">
        <is>
          <t>garczarek, p</t>
        </is>
      </c>
      <c r="B137" s="7" t="inlineStr"/>
      <c r="C137" s="8" t="n">
        <v>12.1</v>
      </c>
      <c r="D137" s="8" t="n">
        <v>20.38</v>
      </c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11.5 - reference!C5), 0, IF(thursday!B137 = "no call", 11.5, IF(thursday!C137 = 0, 0, MAX(11.5 - thursday!C137, 0))))</f>
        <v/>
      </c>
    </row>
    <row r="138">
      <c r="A138" s="6" t="inlineStr">
        <is>
          <t>nelson, j</t>
        </is>
      </c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11.5 - reference!C5), 0, IF(thursday!B138 = "no call", 11.5, IF(thursday!C138 = 0, 0, MAX(11.5 - thursday!C138, 0))))</f>
        <v/>
      </c>
    </row>
    <row r="139">
      <c r="A139" s="6" t="inlineStr">
        <is>
          <t>smith, n</t>
        </is>
      </c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11.5 - reference!C5), 0, IF(thursday!B139 = "no call", 11.5, IF(thursday!C139 = 0, 0, MAX(11.5 - thursday!C139, 0))))</f>
        <v/>
      </c>
    </row>
    <row r="140">
      <c r="A140" s="6" t="inlineStr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>
      <c r="A141" s="6" t="inlineStr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>
      <c r="A142" s="6" t="inlineStr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>
      <c r="A143" s="6" t="inlineStr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>
      <c r="A144" s="6" t="inlineStr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>
      <c r="A145" s="6" t="inlineStr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>
      <c r="A146" s="6" t="inlineStr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>
      <c r="A147" s="6" t="inlineStr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>
      <c r="A148" s="6" t="inlineStr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>
      <c r="A149" s="6" t="inlineStr"/>
      <c r="B149" s="8" t="n"/>
      <c r="C149" s="8" t="n"/>
      <c r="D149" s="8" t="n"/>
      <c r="E149" s="10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10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>
      <c r="A150" s="6" t="inlineStr"/>
      <c r="B150" s="8" t="n"/>
      <c r="C150" s="8" t="n"/>
      <c r="D150" s="8" t="n"/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>
      <c r="A151" s="6" t="inlineStr"/>
      <c r="B151" s="8" t="n"/>
      <c r="C151" s="8" t="n"/>
      <c r="D151" s="8" t="n"/>
      <c r="E151" s="10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10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>
      <c r="A152" s="6" t="inlineStr"/>
      <c r="B152" s="8" t="n"/>
      <c r="C152" s="8" t="n"/>
      <c r="D152" s="8" t="n"/>
      <c r="E152" s="10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10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>
      <c r="A153" s="6" t="inlineStr"/>
      <c r="B153" s="8" t="n"/>
      <c r="C153" s="8" t="n"/>
      <c r="D153" s="8" t="n"/>
      <c r="E153" s="10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10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>
      <c r="A154" s="6" t="inlineStr"/>
      <c r="B154" s="8" t="n"/>
      <c r="C154" s="8" t="n"/>
      <c r="D154" s="8" t="n"/>
      <c r="E154" s="10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10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>
      <c r="A155" s="6" t="inlineStr"/>
      <c r="B155" s="8" t="n"/>
      <c r="C155" s="8" t="n"/>
      <c r="D155" s="8" t="n"/>
      <c r="E155" s="10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10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>
      <c r="A156" s="6" t="inlineStr"/>
      <c r="B156" s="8" t="n"/>
      <c r="C156" s="8" t="n"/>
      <c r="D156" s="8" t="n"/>
      <c r="E156" s="10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10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7">
      <c r="A157" s="6" t="inlineStr"/>
      <c r="B157" s="8" t="n"/>
      <c r="C157" s="8" t="n"/>
      <c r="D157" s="8" t="n"/>
      <c r="E157" s="10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10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8">
      <c r="A158" s="6" t="inlineStr"/>
      <c r="B158" s="8" t="n"/>
      <c r="C158" s="8" t="n"/>
      <c r="D158" s="8" t="n"/>
      <c r="E158" s="10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10">
        <f>IF(OR(thursday!B158 = "light",thursday!B158 = "excused", thursday!B158 = "sch chg", thursday!B158 = "annual", thursday!B158 = "sick", thursday!C158 &gt;= 12 - reference!C5), 0, IF(thursday!B158 = "no call", 12, IF(thursday!C158 = 0, 0, MAX(12 - thursday!C158, 0))))</f>
        <v/>
      </c>
    </row>
    <row r="159">
      <c r="A159" s="6" t="inlineStr"/>
      <c r="B159" s="8" t="n"/>
      <c r="C159" s="8" t="n"/>
      <c r="D159" s="8" t="n"/>
      <c r="E159" s="10">
        <f>IF(OR(thursday!B159 = "light",thursday!B159 = "excused", thursday!B159 = "sch chg", thursday!B159 = "annual", thursday!B159 = "sick", thursday!C159 &gt;= 10 - reference!C5), 0, IF(thursday!B159 = "no call", 10, IF(thursday!C159 = 0, 0, MAX(10 - thursday!C159, 0))))</f>
        <v/>
      </c>
      <c r="F159" s="10">
        <f>IF(OR(thursday!B159 = "light",thursday!B159 = "excused", thursday!B159 = "sch chg", thursday!B159 = "annual", thursday!B159 = "sick", thursday!C159 &gt;= 12 - reference!C5), 0, IF(thursday!B159 = "no call", 12, IF(thursday!C159 = 0, 0, MAX(12 - thursday!C159, 0))))</f>
        <v/>
      </c>
    </row>
    <row r="160">
      <c r="A160" s="6" t="inlineStr"/>
      <c r="B160" s="8" t="n"/>
      <c r="C160" s="8" t="n"/>
      <c r="D160" s="8" t="n"/>
      <c r="E160" s="10">
        <f>IF(OR(thursday!B160 = "light",thursday!B160 = "excused", thursday!B160 = "sch chg", thursday!B160 = "annual", thursday!B160 = "sick", thursday!C160 &gt;= 10 - reference!C5), 0, IF(thursday!B160 = "no call", 10, IF(thursday!C160 = 0, 0, MAX(10 - thursday!C160, 0))))</f>
        <v/>
      </c>
      <c r="F160" s="10">
        <f>IF(OR(thursday!B160 = "light",thursday!B160 = "excused", thursday!B160 = "sch chg", thursday!B160 = "annual", thursday!B160 = "sick", thursday!C160 &gt;= 12 - reference!C5), 0, IF(thursday!B160 = "no call", 12, IF(thursday!C160 = 0, 0, MAX(12 - thursday!C160, 0))))</f>
        <v/>
      </c>
    </row>
    <row r="161">
      <c r="A161" s="6" t="inlineStr"/>
      <c r="B161" s="8" t="n"/>
      <c r="C161" s="8" t="n"/>
      <c r="D161" s="8" t="n"/>
      <c r="E161" s="10">
        <f>IF(OR(thursday!B161 = "light",thursday!B161 = "excused", thursday!B161 = "sch chg", thursday!B161 = "annual", thursday!B161 = "sick", thursday!C161 &gt;= 10 - reference!C5), 0, IF(thursday!B161 = "no call", 10, IF(thursday!C161 = 0, 0, MAX(10 - thursday!C161, 0))))</f>
        <v/>
      </c>
      <c r="F161" s="10">
        <f>IF(OR(thursday!B161 = "light",thursday!B161 = "excused", thursday!B161 = "sch chg", thursday!B161 = "annual", thursday!B161 = "sick", thursday!C161 &gt;= 12 - reference!C5), 0, IF(thursday!B161 = "no call", 12, IF(thursday!C161 = 0, 0, MAX(12 - thursday!C161, 0))))</f>
        <v/>
      </c>
    </row>
    <row r="162">
      <c r="A162" s="6" t="inlineStr"/>
      <c r="B162" s="8" t="n"/>
      <c r="C162" s="8" t="n"/>
      <c r="D162" s="8" t="n"/>
      <c r="E162" s="10">
        <f>IF(OR(thursday!B162 = "light",thursday!B162 = "excused", thursday!B162 = "sch chg", thursday!B162 = "annual", thursday!B162 = "sick", thursday!C162 &gt;= 10 - reference!C5), 0, IF(thursday!B162 = "no call", 10, IF(thursday!C162 = 0, 0, MAX(10 - thursday!C162, 0))))</f>
        <v/>
      </c>
      <c r="F162" s="10">
        <f>IF(OR(thursday!B162 = "light",thursday!B162 = "excused", thursday!B162 = "sch chg", thursday!B162 = "annual", thursday!B162 = "sick", thursday!C162 &gt;= 12 - reference!C5), 0, IF(thursday!B162 = "no call", 12, IF(thursday!C162 = 0, 0, MAX(12 - thursday!C162, 0))))</f>
        <v/>
      </c>
    </row>
    <row r="163">
      <c r="A163" s="6" t="inlineStr"/>
      <c r="B163" s="8" t="n"/>
      <c r="C163" s="8" t="n"/>
      <c r="D163" s="8" t="n"/>
      <c r="E163" s="10">
        <f>IF(OR(thursday!B163 = "light",thursday!B163 = "excused", thursday!B163 = "sch chg", thursday!B163 = "annual", thursday!B163 = "sick", thursday!C163 &gt;= 10 - reference!C5), 0, IF(thursday!B163 = "no call", 10, IF(thursday!C163 = 0, 0, MAX(10 - thursday!C163, 0))))</f>
        <v/>
      </c>
      <c r="F163" s="10">
        <f>IF(OR(thursday!B163 = "light",thursday!B163 = "excused", thursday!B163 = "sch chg", thursday!B163 = "annual", thursday!B163 = "sick", thursday!C163 &gt;= 12 - reference!C5), 0, IF(thursday!B163 = "no call", 12, IF(thursday!C163 = 0, 0, MAX(12 - thursday!C163, 0))))</f>
        <v/>
      </c>
    </row>
    <row r="164">
      <c r="A164" s="6" t="inlineStr"/>
      <c r="B164" s="8" t="n"/>
      <c r="C164" s="8" t="n"/>
      <c r="D164" s="8" t="n"/>
      <c r="E164" s="10">
        <f>IF(OR(thursday!B164 = "light",thursday!B164 = "excused", thursday!B164 = "sch chg", thursday!B164 = "annual", thursday!B164 = "sick", thursday!C164 &gt;= 10 - reference!C5), 0, IF(thursday!B164 = "no call", 10, IF(thursday!C164 = 0, 0, MAX(10 - thursday!C164, 0))))</f>
        <v/>
      </c>
      <c r="F164" s="10">
        <f>IF(OR(thursday!B164 = "light",thursday!B164 = "excused", thursday!B164 = "sch chg", thursday!B164 = "annual", thursday!B164 = "sick", thursday!C164 &gt;= 12 - reference!C5), 0, IF(thursday!B164 = "no call", 12, IF(thursday!C164 = 0, 0, MAX(12 - thursday!C164, 0))))</f>
        <v/>
      </c>
    </row>
    <row r="166">
      <c r="D166" s="5" t="inlineStr">
        <is>
          <t>Total AUX Availability</t>
        </is>
      </c>
      <c r="E166" s="10">
        <f>SUM(thursday!E135:thursday!E164)</f>
        <v/>
      </c>
      <c r="F166" s="10">
        <f>SUM(thursday!F135:thursday!F164)</f>
        <v/>
      </c>
    </row>
    <row r="168">
      <c r="D168" s="5" t="inlineStr">
        <is>
          <t>Total Availability</t>
        </is>
      </c>
      <c r="E168" s="10">
        <f>SUM(thursday!E130 + thursday!E166)</f>
        <v/>
      </c>
      <c r="F168" s="10">
        <f>SUM(thursday!F130 + thursday!F166)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95" min="0" max="16383" man="1"/>
    <brk id="131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Friday  01/03/20</t>
        </is>
      </c>
      <c r="E3" s="2" t="inlineStr">
        <is>
          <t xml:space="preserve">Pay Period:  </t>
        </is>
      </c>
      <c r="G3" s="3" t="inlineStr">
        <is>
          <t>2020-01-2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SUM(friday!F8 - friday!E8)</f>
        <v/>
      </c>
      <c r="I8" s="10">
        <f>IF(friday!B8 ="ns day", friday!C8,IF(friday!C8 &lt;= 8 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>
      <c r="A9" s="6" t="inlineStr">
        <is>
          <t>driste, m</t>
        </is>
      </c>
      <c r="B9" s="7" t="inlineStr"/>
      <c r="C9" s="8" t="n">
        <v>8.460000000000001</v>
      </c>
      <c r="D9" s="8" t="n">
        <v>17.42</v>
      </c>
      <c r="E9" s="8" t="inlineStr"/>
      <c r="F9" s="8" t="inlineStr"/>
      <c r="G9" s="9" t="inlineStr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SUM(friday!F10 - friday!E10)</f>
        <v/>
      </c>
      <c r="I10" s="10">
        <f>IF(friday!B10 ="ns day", friday!C10,IF(friday!C10 &lt;= 8 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>
      <c r="A11" s="6" t="inlineStr">
        <is>
          <t>elamen, a</t>
        </is>
      </c>
      <c r="B11" s="7" t="inlineStr"/>
      <c r="C11" s="8" t="n">
        <v>8.82</v>
      </c>
      <c r="D11" s="8" t="n">
        <v>20.82</v>
      </c>
      <c r="E11" s="8" t="inlineStr"/>
      <c r="F11" s="8" t="inlineStr"/>
      <c r="G11" s="9" t="inlineStr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>
      <c r="A12" s="6" t="inlineStr">
        <is>
          <t>foster, p</t>
        </is>
      </c>
      <c r="B12" s="7" t="inlineStr"/>
      <c r="C12" s="8" t="n">
        <v>10.89</v>
      </c>
      <c r="D12" s="8" t="n">
        <v>18.83</v>
      </c>
      <c r="E12" s="8" t="inlineStr"/>
      <c r="F12" s="8" t="inlineStr"/>
      <c r="G12" s="9" t="inlineStr"/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>
      <c r="A13" s="6" t="inlineStr">
        <is>
          <t>henderson, j</t>
        </is>
      </c>
      <c r="B13" s="8" t="n"/>
      <c r="C13" s="8" t="n"/>
      <c r="D13" s="8" t="n"/>
      <c r="E13" s="8" t="n"/>
      <c r="F13" s="8" t="n"/>
      <c r="G13" s="9" t="n"/>
      <c r="H13" s="8">
        <f>SUM(friday!F13 - friday!E13)</f>
        <v/>
      </c>
      <c r="I13" s="10">
        <f>IF(friday!B13 ="ns day", friday!C13,IF(friday!C13 &lt;= 8 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>
      <c r="A14" s="6" t="inlineStr">
        <is>
          <t>landers, a</t>
        </is>
      </c>
      <c r="B14" s="7" t="inlineStr"/>
      <c r="C14" s="8" t="n">
        <v>9.52</v>
      </c>
      <c r="D14" s="8" t="n">
        <v>0</v>
      </c>
      <c r="E14" s="8" t="n">
        <v>10.27</v>
      </c>
      <c r="F14" s="8" t="n">
        <v>11.72</v>
      </c>
      <c r="G14" s="9" t="n">
        <v>1037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>
      <c r="A15" s="6" t="inlineStr">
        <is>
          <t>lopez, d</t>
        </is>
      </c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>
      <c r="A16" s="6" t="inlineStr">
        <is>
          <t>miller, b</t>
        </is>
      </c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>
      <c r="A17" s="6" t="inlineStr">
        <is>
          <t>osei tutu, m</t>
        </is>
      </c>
      <c r="B17" s="7" t="inlineStr"/>
      <c r="C17" s="8" t="n">
        <v>10.63</v>
      </c>
      <c r="D17" s="8" t="n">
        <v>18.97</v>
      </c>
      <c r="E17" s="8" t="n">
        <v>8.220000000000001</v>
      </c>
      <c r="F17" s="8" t="n">
        <v>9.4</v>
      </c>
      <c r="G17" s="9" t="n">
        <v>1051</v>
      </c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>
      <c r="A18" s="6" t="inlineStr">
        <is>
          <t>robertson, c</t>
        </is>
      </c>
      <c r="B18" s="7" t="inlineStr"/>
      <c r="C18" s="8" t="n">
        <v>9.4</v>
      </c>
      <c r="D18" s="8" t="n">
        <v>0</v>
      </c>
      <c r="E18" s="8" t="n">
        <v>15.5</v>
      </c>
      <c r="F18" s="8" t="n">
        <v>17.27</v>
      </c>
      <c r="G18" s="9" t="n">
        <v>1021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>
      <c r="A19" s="6" t="inlineStr">
        <is>
          <t>rodriquez, j</t>
        </is>
      </c>
      <c r="B19" s="7" t="inlineStr"/>
      <c r="C19" s="8" t="n">
        <v>9.68</v>
      </c>
      <c r="D19" s="8" t="n">
        <v>17.46</v>
      </c>
      <c r="E19" s="8" t="n">
        <v>15.91</v>
      </c>
      <c r="F19" s="8" t="n">
        <v>17.5</v>
      </c>
      <c r="G19" s="9" t="n">
        <v>1051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>
      <c r="A20" s="6" t="inlineStr">
        <is>
          <t>stubbs, t</t>
        </is>
      </c>
      <c r="B20" s="7" t="inlineStr"/>
      <c r="C20" s="8" t="n">
        <v>8.24</v>
      </c>
      <c r="D20" s="8" t="n">
        <v>0</v>
      </c>
      <c r="E20" s="8" t="inlineStr"/>
      <c r="F20" s="8" t="inlineStr"/>
      <c r="G20" s="9" t="inlineStr"/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>
      <c r="A21" s="6" t="inlineStr">
        <is>
          <t>torpey, m</t>
        </is>
      </c>
      <c r="B21" s="7" t="inlineStr"/>
      <c r="C21" s="8" t="n">
        <v>7.87</v>
      </c>
      <c r="D21" s="8" t="n">
        <v>15.91</v>
      </c>
      <c r="E21" s="8" t="inlineStr"/>
      <c r="F21" s="8" t="inlineStr"/>
      <c r="G21" s="9" t="inlineStr"/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>
      <c r="A22" s="6" t="inlineStr">
        <is>
          <t>trujillo, s</t>
        </is>
      </c>
      <c r="B22" s="7" t="inlineStr"/>
      <c r="C22" s="8" t="n">
        <v>8</v>
      </c>
      <c r="D22" s="8" t="n">
        <v>16.5</v>
      </c>
      <c r="E22" s="8" t="inlineStr"/>
      <c r="F22" s="8" t="inlineStr"/>
      <c r="G22" s="9" t="inlineStr"/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>
      <c r="A23" s="6" t="inlineStr">
        <is>
          <t>welch, t</t>
        </is>
      </c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>
      <c r="A24" s="6" t="inlineStr">
        <is>
          <t>williams, l</t>
        </is>
      </c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>
      <c r="A25" s="6" t="inlineStr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>
      <c r="A26" s="6" t="inlineStr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>
      <c r="A27" s="6" t="inlineStr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>
      <c r="A28" s="6" t="inlineStr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>
      <c r="A29" s="6" t="inlineStr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>
      <c r="A30" s="6" t="inlineStr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>
      <c r="A31" s="6" t="inlineStr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SUM(friday!F33 - friday!E33)</f>
        <v/>
      </c>
      <c r="I33" s="10">
        <f>IF(friday!B33 ="ns day", friday!C33,IF(friday!C33 &lt;= 8 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SUM(friday!F34 - friday!E34)</f>
        <v/>
      </c>
      <c r="I34" s="10">
        <f>IF(friday!B34 ="ns day", friday!C34,IF(friday!C34 &lt;= 8 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SUM(friday!F35 - friday!E35)</f>
        <v/>
      </c>
      <c r="I35" s="10">
        <f>IF(friday!B35 ="ns day", friday!C35,IF(friday!C35 &lt;= 8 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SUM(friday!F36 - friday!E36)</f>
        <v/>
      </c>
      <c r="I36" s="10">
        <f>IF(friday!B36 ="ns day", friday!C36,IF(friday!C36 &lt;= 8 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SUM(friday!F37 - friday!E37)</f>
        <v/>
      </c>
      <c r="I37" s="10">
        <f>IF(friday!B37 ="ns day", friday!C37,IF(friday!C37 &lt;= 8 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9">
      <c r="H39" s="5" t="inlineStr">
        <is>
          <t>Total NL Overtime</t>
        </is>
      </c>
      <c r="I39" s="10">
        <f>SUM(friday!I8:friday!I37)</f>
        <v/>
      </c>
    </row>
    <row r="41">
      <c r="J41" s="5" t="inlineStr">
        <is>
          <t>Total NL Mandates</t>
        </is>
      </c>
      <c r="K41" s="10">
        <f>SUM(friday!K8:friday!K37)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7" t="inlineStr"/>
      <c r="C45" s="8" t="n">
        <v>10.63</v>
      </c>
      <c r="D45" s="8" t="n">
        <v>18.98</v>
      </c>
      <c r="E45" s="8" t="n">
        <v>8</v>
      </c>
      <c r="F45" s="8" t="n">
        <v>10</v>
      </c>
      <c r="G45" s="9" t="n">
        <v>907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>
      <c r="A46" s="6" t="inlineStr">
        <is>
          <t>an, j</t>
        </is>
      </c>
      <c r="B46" s="7" t="inlineStr"/>
      <c r="C46" s="8" t="n">
        <v>10.15</v>
      </c>
      <c r="D46" s="8" t="n">
        <v>18.52</v>
      </c>
      <c r="E46" s="7" t="inlineStr">
        <is>
          <t>*</t>
        </is>
      </c>
      <c r="F46" s="7" t="inlineStr">
        <is>
          <t>*</t>
        </is>
      </c>
      <c r="G46" s="7" t="inlineStr">
        <is>
          <t>*</t>
        </is>
      </c>
      <c r="H46" s="8">
        <f>SUM(friday!H48:friday!H47)</f>
        <v/>
      </c>
      <c r="I46" s="10">
        <f>IF(friday!B46 ="ns day", friday!C46, MAX(friday!C46 - 8, 0))</f>
        <v/>
      </c>
      <c r="J46" s="10">
        <f>friday!H46</f>
        <v/>
      </c>
      <c r="K46" s="10">
        <f>IF(friday!B46="ns day",friday!C46, IF(friday!C46 &lt;= 8 + reference!C4, 0, MIN(MAX(friday!C46 - 8, 0),IF(friday!J46 &lt;= reference!C4,0, friday!J46))))</f>
        <v/>
      </c>
    </row>
    <row r="47">
      <c r="E47" s="8" t="n">
        <v>7.87</v>
      </c>
      <c r="F47" s="8" t="n">
        <v>8.69</v>
      </c>
      <c r="G47" s="9" t="n">
        <v>1072</v>
      </c>
      <c r="H47" s="8">
        <f>SUM(friday!F47 - friday!E47)</f>
        <v/>
      </c>
    </row>
    <row r="48">
      <c r="E48" s="8" t="n">
        <v>9.130000000000001</v>
      </c>
      <c r="F48" s="8" t="n">
        <v>9.48</v>
      </c>
      <c r="G48" s="9" t="n">
        <v>1072</v>
      </c>
      <c r="H48" s="8">
        <f>SUM(friday!F48 - friday!E48)</f>
        <v/>
      </c>
    </row>
    <row r="49">
      <c r="A49" s="6" t="inlineStr">
        <is>
          <t>aquino, s</t>
        </is>
      </c>
      <c r="B49" s="7" t="inlineStr"/>
      <c r="C49" s="8" t="n">
        <v>11.11</v>
      </c>
      <c r="D49" s="8" t="n">
        <v>19.52</v>
      </c>
      <c r="E49" s="8" t="n">
        <v>10</v>
      </c>
      <c r="F49" s="8" t="n">
        <v>19.62</v>
      </c>
      <c r="G49" s="9" t="n">
        <v>903</v>
      </c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>
      <c r="A50" s="6" t="inlineStr">
        <is>
          <t>babinskiy, m</t>
        </is>
      </c>
      <c r="B50" s="7" t="inlineStr"/>
      <c r="C50" s="8" t="n">
        <v>10.93</v>
      </c>
      <c r="D50" s="8" t="n">
        <v>19.63</v>
      </c>
      <c r="E50" s="8" t="n">
        <v>17.55</v>
      </c>
      <c r="F50" s="8" t="n">
        <v>19.63</v>
      </c>
      <c r="G50" s="9" t="n">
        <v>1071</v>
      </c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>
      <c r="A51" s="6" t="inlineStr">
        <is>
          <t>bassa, e</t>
        </is>
      </c>
      <c r="B51" s="7" t="inlineStr"/>
      <c r="C51" s="8" t="n">
        <v>10.57</v>
      </c>
      <c r="D51" s="8" t="n">
        <v>19.13</v>
      </c>
      <c r="E51" s="8" t="n">
        <v>19.13</v>
      </c>
      <c r="F51" s="8" t="n">
        <v>19.14</v>
      </c>
      <c r="G51" s="9" t="n">
        <v>950</v>
      </c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>
      <c r="A52" s="6" t="inlineStr">
        <is>
          <t>benlmaloua, m</t>
        </is>
      </c>
      <c r="B52" s="7" t="inlineStr"/>
      <c r="C52" s="8" t="n">
        <v>11.64</v>
      </c>
      <c r="D52" s="8" t="n">
        <v>9.130000000000001</v>
      </c>
      <c r="E52" s="8" t="n">
        <v>17.5</v>
      </c>
      <c r="F52" s="8" t="n">
        <v>19.38</v>
      </c>
      <c r="G52" s="9" t="n">
        <v>911</v>
      </c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>
      <c r="A53" s="6" t="inlineStr">
        <is>
          <t>bonilla, g</t>
        </is>
      </c>
      <c r="B53" s="7" t="inlineStr"/>
      <c r="C53" s="8" t="n">
        <v>9.960000000000001</v>
      </c>
      <c r="D53" s="8" t="n">
        <v>8.49</v>
      </c>
      <c r="E53" s="8" t="n">
        <v>17.08</v>
      </c>
      <c r="F53" s="8" t="n">
        <v>18.67</v>
      </c>
      <c r="G53" s="9" t="n">
        <v>1072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>
      <c r="A54" s="6" t="inlineStr">
        <is>
          <t>bustos, h</t>
        </is>
      </c>
      <c r="B54" s="7" t="inlineStr"/>
      <c r="C54" s="8" t="n">
        <v>9</v>
      </c>
      <c r="D54" s="8" t="n">
        <v>17.41</v>
      </c>
      <c r="E54" s="8" t="n">
        <v>16.5</v>
      </c>
      <c r="F54" s="8" t="n">
        <v>17.41</v>
      </c>
      <c r="G54" s="9" t="n">
        <v>907</v>
      </c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>
      <c r="A55" s="6" t="inlineStr">
        <is>
          <t>chung, b</t>
        </is>
      </c>
      <c r="B55" s="8" t="n"/>
      <c r="C55" s="8" t="n"/>
      <c r="D55" s="8" t="n"/>
      <c r="E55" s="8" t="n"/>
      <c r="F55" s="8" t="n"/>
      <c r="G55" s="9" t="n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>
      <c r="A56" s="6" t="inlineStr">
        <is>
          <t>custodio, t</t>
        </is>
      </c>
      <c r="B56" s="7" t="inlineStr"/>
      <c r="C56" s="8" t="n">
        <v>12.23</v>
      </c>
      <c r="D56" s="8" t="n">
        <v>20.01</v>
      </c>
      <c r="E56" s="8" t="n">
        <v>14.58</v>
      </c>
      <c r="F56" s="8" t="n">
        <v>16.1</v>
      </c>
      <c r="G56" s="9" t="n">
        <v>911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>
      <c r="A57" s="6" t="inlineStr">
        <is>
          <t>dejesus vasquez, l</t>
        </is>
      </c>
      <c r="B57" s="7" t="inlineStr"/>
      <c r="C57" s="8" t="n">
        <v>9.67</v>
      </c>
      <c r="D57" s="8" t="n">
        <v>18.05</v>
      </c>
      <c r="E57" s="8" t="n">
        <v>16.5</v>
      </c>
      <c r="F57" s="8" t="n">
        <v>18.05</v>
      </c>
      <c r="G57" s="9" t="n">
        <v>911</v>
      </c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>
      <c r="A58" s="6" t="inlineStr">
        <is>
          <t>fisher, c</t>
        </is>
      </c>
      <c r="B58" s="7" t="inlineStr"/>
      <c r="C58" s="8" t="n">
        <v>10.42</v>
      </c>
      <c r="D58" s="8" t="n">
        <v>18.87</v>
      </c>
      <c r="E58" s="8" t="n">
        <v>16</v>
      </c>
      <c r="F58" s="8" t="n">
        <v>18.87</v>
      </c>
      <c r="G58" s="9" t="n">
        <v>941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>
      <c r="A59" s="6" t="inlineStr">
        <is>
          <t>flaig, b</t>
        </is>
      </c>
      <c r="B59" s="7" t="inlineStr"/>
      <c r="C59" s="8" t="n">
        <v>9.789999999999999</v>
      </c>
      <c r="D59" s="8" t="n">
        <v>18.49</v>
      </c>
      <c r="E59" s="8" t="n">
        <v>15.87</v>
      </c>
      <c r="F59" s="8" t="n">
        <v>18.49</v>
      </c>
      <c r="G59" s="9" t="n">
        <v>913</v>
      </c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>
      <c r="A60" s="6" t="inlineStr">
        <is>
          <t>geffrso, t</t>
        </is>
      </c>
      <c r="B60" s="7" t="inlineStr"/>
      <c r="C60" s="8" t="n">
        <v>10.51</v>
      </c>
      <c r="D60" s="8" t="n">
        <v>18.42</v>
      </c>
      <c r="E60" s="8" t="n">
        <v>16.5</v>
      </c>
      <c r="F60" s="8" t="n">
        <v>18.42</v>
      </c>
      <c r="G60" s="9" t="n">
        <v>950</v>
      </c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>
      <c r="A61" s="6" t="inlineStr">
        <is>
          <t>l huillier jr, w</t>
        </is>
      </c>
      <c r="B61" s="7" t="inlineStr"/>
      <c r="C61" s="8" t="n">
        <v>8.94</v>
      </c>
      <c r="D61" s="8" t="n">
        <v>17.2</v>
      </c>
      <c r="E61" s="8" t="inlineStr"/>
      <c r="F61" s="8" t="inlineStr"/>
      <c r="G61" s="9" t="inlineStr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>
      <c r="A62" s="6" t="inlineStr">
        <is>
          <t>la, s</t>
        </is>
      </c>
      <c r="B62" s="7" t="inlineStr"/>
      <c r="C62" s="8" t="n">
        <v>10.67</v>
      </c>
      <c r="D62" s="8" t="n">
        <v>19.13</v>
      </c>
      <c r="E62" s="8" t="n">
        <v>8.1</v>
      </c>
      <c r="F62" s="8" t="n">
        <v>10.7</v>
      </c>
      <c r="G62" s="9" t="n">
        <v>1037</v>
      </c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>
      <c r="A63" s="6" t="inlineStr">
        <is>
          <t>martines, j</t>
        </is>
      </c>
      <c r="B63" s="8" t="n"/>
      <c r="C63" s="8" t="n"/>
      <c r="D63" s="8" t="n"/>
      <c r="E63" s="8" t="n"/>
      <c r="F63" s="8" t="n"/>
      <c r="G63" s="9" t="n"/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>
      <c r="A64" s="6" t="inlineStr">
        <is>
          <t>mccoumb, s</t>
        </is>
      </c>
      <c r="B64" s="7" t="inlineStr"/>
      <c r="C64" s="8" t="n">
        <v>9.83</v>
      </c>
      <c r="D64" s="8" t="n">
        <v>19.21</v>
      </c>
      <c r="E64" s="8" t="n">
        <v>18</v>
      </c>
      <c r="F64" s="8" t="n">
        <v>19.21</v>
      </c>
      <c r="G64" s="9" t="n">
        <v>1071</v>
      </c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>
      <c r="A65" s="6" t="inlineStr">
        <is>
          <t>mcdonald, n</t>
        </is>
      </c>
      <c r="B65" s="7" t="inlineStr"/>
      <c r="C65" s="8" t="n">
        <v>10.14</v>
      </c>
      <c r="D65" s="8" t="n">
        <v>18.57</v>
      </c>
      <c r="E65" s="8" t="n">
        <v>16.47</v>
      </c>
      <c r="F65" s="8" t="n">
        <v>18.57</v>
      </c>
      <c r="G65" s="9" t="n">
        <v>1072</v>
      </c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>
      <c r="A66" s="6" t="inlineStr">
        <is>
          <t>mcmains, t</t>
        </is>
      </c>
      <c r="B66" s="7" t="inlineStr"/>
      <c r="C66" s="8" t="n">
        <v>8</v>
      </c>
      <c r="D66" s="8" t="n">
        <v>16.44</v>
      </c>
      <c r="E66" s="8" t="inlineStr"/>
      <c r="F66" s="8" t="inlineStr"/>
      <c r="G66" s="9" t="inlineStr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>
      <c r="A67" s="6" t="inlineStr">
        <is>
          <t>moody, k</t>
        </is>
      </c>
      <c r="B67" s="7" t="inlineStr"/>
      <c r="C67" s="8" t="n">
        <v>8</v>
      </c>
      <c r="D67" s="8" t="n">
        <v>9.4</v>
      </c>
      <c r="E67" s="8" t="n">
        <v>7.55</v>
      </c>
      <c r="F67" s="8" t="n">
        <v>9.4</v>
      </c>
      <c r="G67" s="9" t="n">
        <v>1033</v>
      </c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>
      <c r="A68" s="6" t="inlineStr">
        <is>
          <t>mudesir sr, h</t>
        </is>
      </c>
      <c r="B68" s="7" t="inlineStr"/>
      <c r="C68" s="8" t="n">
        <v>10.7</v>
      </c>
      <c r="D68" s="8" t="n">
        <v>18.69</v>
      </c>
      <c r="E68" s="8" t="n">
        <v>16.3</v>
      </c>
      <c r="F68" s="8" t="n">
        <v>18.69</v>
      </c>
      <c r="G68" s="9" t="n">
        <v>1051</v>
      </c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>
      <c r="A69" s="6" t="inlineStr">
        <is>
          <t>murray, k</t>
        </is>
      </c>
      <c r="B69" s="7" t="inlineStr"/>
      <c r="C69" s="8" t="n">
        <v>9.43</v>
      </c>
      <c r="D69" s="8" t="n">
        <v>17.4</v>
      </c>
      <c r="E69" s="8" t="n">
        <v>16</v>
      </c>
      <c r="F69" s="8" t="n">
        <v>17.4</v>
      </c>
      <c r="G69" s="9" t="n">
        <v>1037</v>
      </c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>
      <c r="A70" s="6" t="inlineStr">
        <is>
          <t>nguyen, d</t>
        </is>
      </c>
      <c r="B70" s="7" t="inlineStr"/>
      <c r="C70" s="8" t="n">
        <v>9.5</v>
      </c>
      <c r="D70" s="8" t="n">
        <v>17.98</v>
      </c>
      <c r="E70" s="8" t="n">
        <v>11</v>
      </c>
      <c r="F70" s="8" t="n">
        <v>11.8</v>
      </c>
      <c r="G70" s="9" t="n">
        <v>1071</v>
      </c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>
      <c r="A71" s="6" t="inlineStr">
        <is>
          <t>pang, d</t>
        </is>
      </c>
      <c r="B71" s="7" t="inlineStr"/>
      <c r="C71" s="8" t="n">
        <v>13.07</v>
      </c>
      <c r="D71" s="8" t="n">
        <v>20.5</v>
      </c>
      <c r="E71" s="7" t="inlineStr">
        <is>
          <t>*</t>
        </is>
      </c>
      <c r="F71" s="7" t="inlineStr">
        <is>
          <t>*</t>
        </is>
      </c>
      <c r="G71" s="7" t="inlineStr">
        <is>
          <t>*</t>
        </is>
      </c>
      <c r="H71" s="8">
        <f>SUM(friday!H73:friday!H72)</f>
        <v/>
      </c>
      <c r="I71" s="10">
        <f>IF(friday!B71 ="ns day", friday!C71, MAX(friday!C71 - 8, 0))</f>
        <v/>
      </c>
      <c r="J71" s="10">
        <f>friday!H71</f>
        <v/>
      </c>
      <c r="K71" s="10">
        <f>IF(friday!B71="ns day",friday!C71, IF(friday!C71 &lt;= 8 + reference!C4, 0, MIN(MAX(friday!C71 - 8, 0),IF(friday!J71 &lt;= reference!C4,0, friday!J71))))</f>
        <v/>
      </c>
    </row>
    <row r="72">
      <c r="E72" s="8" t="n">
        <v>7.88</v>
      </c>
      <c r="F72" s="8" t="n">
        <v>9.710000000000001</v>
      </c>
      <c r="G72" s="9" t="n">
        <v>1021</v>
      </c>
      <c r="H72" s="8">
        <f>SUM(friday!F72 - friday!E72)</f>
        <v/>
      </c>
    </row>
    <row r="73">
      <c r="E73" s="8" t="n">
        <v>14.88</v>
      </c>
      <c r="F73" s="8" t="n">
        <v>16.25</v>
      </c>
      <c r="G73" s="9" t="n">
        <v>1021</v>
      </c>
      <c r="H73" s="8">
        <f>SUM(friday!F73 - friday!E73)</f>
        <v/>
      </c>
    </row>
    <row r="74">
      <c r="A74" s="6" t="inlineStr">
        <is>
          <t>rockwood, j</t>
        </is>
      </c>
      <c r="B74" s="7" t="inlineStr"/>
      <c r="C74" s="8" t="n">
        <v>8.85</v>
      </c>
      <c r="D74" s="8" t="n">
        <v>17.35</v>
      </c>
      <c r="E74" s="8" t="n">
        <v>16</v>
      </c>
      <c r="F74" s="8" t="n">
        <v>17.35</v>
      </c>
      <c r="G74" s="9" t="n">
        <v>1021</v>
      </c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>
      <c r="A75" s="6" t="inlineStr">
        <is>
          <t>rose jr, a</t>
        </is>
      </c>
      <c r="B75" s="7" t="inlineStr">
        <is>
          <t>ns day</t>
        </is>
      </c>
      <c r="C75" s="8" t="n">
        <v>8.25</v>
      </c>
      <c r="D75" s="8" t="n">
        <v>16.81</v>
      </c>
      <c r="E75" s="8" t="inlineStr"/>
      <c r="F75" s="8" t="inlineStr"/>
      <c r="G75" s="9" t="inlineStr"/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>
      <c r="A76" s="6" t="inlineStr">
        <is>
          <t>salih-mohamed, s</t>
        </is>
      </c>
      <c r="B76" s="7" t="inlineStr"/>
      <c r="C76" s="8" t="n">
        <v>9.880000000000001</v>
      </c>
      <c r="D76" s="8" t="n">
        <v>18.36</v>
      </c>
      <c r="E76" s="8" t="inlineStr"/>
      <c r="F76" s="8" t="inlineStr"/>
      <c r="G76" s="9" t="inlineStr"/>
      <c r="H76" s="8">
        <f>SUM(friday!F76 - friday!E76)</f>
        <v/>
      </c>
      <c r="I76" s="10">
        <f>IF(friday!B76 ="ns day", friday!C76, MAX(friday!C76 - 8, 0))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>
      <c r="A77" s="6" t="inlineStr">
        <is>
          <t>sanchez, p</t>
        </is>
      </c>
      <c r="B77" s="7" t="inlineStr"/>
      <c r="C77" s="8" t="n">
        <v>8.85</v>
      </c>
      <c r="D77" s="8" t="n">
        <v>17.31</v>
      </c>
      <c r="E77" s="8" t="inlineStr"/>
      <c r="F77" s="8" t="inlineStr"/>
      <c r="G77" s="9" t="inlineStr"/>
      <c r="H77" s="8">
        <f>SUM(friday!F77 - friday!E77)</f>
        <v/>
      </c>
      <c r="I77" s="10">
        <f>IF(friday!B77 ="ns day", friday!C77, MAX(friday!C77 - 8, 0))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>
      <c r="A78" s="6" t="inlineStr">
        <is>
          <t>shrestha, p</t>
        </is>
      </c>
      <c r="B78" s="7" t="inlineStr"/>
      <c r="C78" s="8" t="n">
        <v>8</v>
      </c>
      <c r="D78" s="8" t="n">
        <v>15.93</v>
      </c>
      <c r="E78" s="8" t="inlineStr"/>
      <c r="F78" s="8" t="inlineStr"/>
      <c r="G78" s="9" t="inlineStr"/>
      <c r="H78" s="8">
        <f>SUM(friday!F78 - friday!E78)</f>
        <v/>
      </c>
      <c r="I78" s="10">
        <f>IF(friday!B78 ="ns day", friday!C78, MAX(friday!C78 - 8, 0))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79">
      <c r="A79" s="6" t="inlineStr">
        <is>
          <t>steinke, s</t>
        </is>
      </c>
      <c r="B79" s="7" t="inlineStr"/>
      <c r="C79" s="8" t="n">
        <v>9.5</v>
      </c>
      <c r="D79" s="8" t="n">
        <v>16.94</v>
      </c>
      <c r="E79" s="8" t="inlineStr"/>
      <c r="F79" s="8" t="inlineStr"/>
      <c r="G79" s="9" t="inlineStr"/>
      <c r="H79" s="8">
        <f>SUM(friday!F79 - friday!E79)</f>
        <v/>
      </c>
      <c r="I79" s="10">
        <f>IF(friday!B79 ="ns day", friday!C79, MAX(friday!C79 - 8, 0))</f>
        <v/>
      </c>
      <c r="J79" s="10">
        <f>SUM(friday!F79 - friday!E79)</f>
        <v/>
      </c>
      <c r="K79" s="10">
        <f>IF(friday!B79="ns day",friday!C79, IF(friday!C79 &lt;= 8 + reference!C4, 0, MIN(MAX(friday!C79 - 8, 0),IF(friday!J79 &lt;= reference!C4,0, friday!J79))))</f>
        <v/>
      </c>
    </row>
    <row r="80">
      <c r="A80" s="6" t="inlineStr">
        <is>
          <t>stevens, a</t>
        </is>
      </c>
      <c r="B80" s="7" t="inlineStr"/>
      <c r="C80" s="8" t="n">
        <v>10.18</v>
      </c>
      <c r="D80" s="8" t="n">
        <v>18.18</v>
      </c>
      <c r="E80" s="8" t="n">
        <v>16.55</v>
      </c>
      <c r="F80" s="8" t="n">
        <v>18.18</v>
      </c>
      <c r="G80" s="9" t="n">
        <v>907</v>
      </c>
      <c r="H80" s="8">
        <f>SUM(friday!F80 - friday!E80)</f>
        <v/>
      </c>
      <c r="I80" s="10">
        <f>IF(friday!B80 ="ns day", friday!C80, MAX(friday!C80 - 8, 0))</f>
        <v/>
      </c>
      <c r="J80" s="10">
        <f>SUM(friday!F80 - friday!E80)</f>
        <v/>
      </c>
      <c r="K80" s="10">
        <f>IF(friday!B80="ns day",friday!C80, IF(friday!C80 &lt;= 8 + reference!C4, 0, MIN(MAX(friday!C80 - 8, 0),IF(friday!J80 &lt;= reference!C4,0, friday!J80))))</f>
        <v/>
      </c>
    </row>
    <row r="81">
      <c r="A81" s="6" t="inlineStr">
        <is>
          <t>symons, s</t>
        </is>
      </c>
      <c r="B81" s="7" t="inlineStr">
        <is>
          <t>ns day</t>
        </is>
      </c>
      <c r="C81" s="8" t="n">
        <v>8.42</v>
      </c>
      <c r="D81" s="8" t="n">
        <v>16.87</v>
      </c>
      <c r="E81" s="8" t="inlineStr"/>
      <c r="F81" s="8" t="inlineStr"/>
      <c r="G81" s="9" t="inlineStr"/>
      <c r="H81" s="8">
        <f>SUM(friday!F81 - friday!E81)</f>
        <v/>
      </c>
      <c r="I81" s="10">
        <f>IF(friday!B81 ="ns day", friday!C81, MAX(friday!C81 - 8, 0))</f>
        <v/>
      </c>
      <c r="J81" s="10">
        <f>SUM(friday!F81 - friday!E81)</f>
        <v/>
      </c>
      <c r="K81" s="10">
        <f>IF(friday!B81="ns day",friday!C81, IF(friday!C81 &lt;= 8 + reference!C4, 0, MIN(MAX(friday!C81 - 8, 0),IF(friday!J81 &lt;= reference!C4,0, friday!J81))))</f>
        <v/>
      </c>
    </row>
    <row r="82">
      <c r="A82" s="6" t="inlineStr">
        <is>
          <t>walker, c</t>
        </is>
      </c>
      <c r="B82" s="7" t="inlineStr"/>
      <c r="C82" s="8" t="n">
        <v>9.83</v>
      </c>
      <c r="D82" s="8" t="n">
        <v>19.24</v>
      </c>
      <c r="E82" s="8" t="inlineStr"/>
      <c r="F82" s="8" t="inlineStr"/>
      <c r="G82" s="9" t="inlineStr"/>
      <c r="H82" s="8">
        <f>SUM(friday!F82 - friday!E82)</f>
        <v/>
      </c>
      <c r="I82" s="10">
        <f>IF(friday!B82 ="ns day", friday!C82, MAX(friday!C82 - 8, 0))</f>
        <v/>
      </c>
      <c r="J82" s="10">
        <f>SUM(friday!F82 - friday!E82)</f>
        <v/>
      </c>
      <c r="K82" s="10">
        <f>IF(friday!B82="ns day",friday!C82, IF(friday!C82 &lt;= 8 + reference!C4, 0, MIN(MAX(friday!C82 - 8, 0),IF(friday!J82 &lt;= reference!C4,0, friday!J82))))</f>
        <v/>
      </c>
    </row>
    <row r="83">
      <c r="A83" s="6" t="inlineStr">
        <is>
          <t>weeks, t</t>
        </is>
      </c>
      <c r="B83" s="7" t="inlineStr"/>
      <c r="C83" s="8" t="n">
        <v>11.48</v>
      </c>
      <c r="D83" s="8" t="n">
        <v>19.95</v>
      </c>
      <c r="E83" s="8" t="inlineStr"/>
      <c r="F83" s="8" t="inlineStr"/>
      <c r="G83" s="9" t="inlineStr"/>
      <c r="H83" s="8">
        <f>SUM(friday!F83 - friday!E83)</f>
        <v/>
      </c>
      <c r="I83" s="10">
        <f>IF(friday!B83 ="ns day", friday!C83, MAX(friday!C83 - 8, 0))</f>
        <v/>
      </c>
      <c r="J83" s="10">
        <f>SUM(friday!F83 - friday!E83)</f>
        <v/>
      </c>
      <c r="K83" s="10">
        <f>IF(friday!B83="ns day",friday!C83, IF(friday!C83 &lt;= 8 + reference!C4, 0, MIN(MAX(friday!C83 - 8, 0),IF(friday!J83 &lt;= reference!C4,0, friday!J83))))</f>
        <v/>
      </c>
    </row>
    <row r="84">
      <c r="A84" s="6" t="inlineStr">
        <is>
          <t>weyerman, t</t>
        </is>
      </c>
      <c r="B84" s="7" t="inlineStr"/>
      <c r="C84" s="8" t="n">
        <v>9.57</v>
      </c>
      <c r="D84" s="8" t="n">
        <v>17.97</v>
      </c>
      <c r="E84" s="8" t="n">
        <v>16.5</v>
      </c>
      <c r="F84" s="8" t="n">
        <v>17.97</v>
      </c>
      <c r="G84" s="9" t="n">
        <v>941</v>
      </c>
      <c r="H84" s="8">
        <f>SUM(friday!F84 - friday!E84)</f>
        <v/>
      </c>
      <c r="I84" s="10">
        <f>IF(friday!B84 ="ns day", friday!C84, MAX(friday!C84 - 8, 0))</f>
        <v/>
      </c>
      <c r="J84" s="10">
        <f>SUM(friday!F84 - friday!E84)</f>
        <v/>
      </c>
      <c r="K84" s="10">
        <f>IF(friday!B84="ns day",friday!C84, IF(friday!C84 &lt;= 8 + reference!C4, 0, MIN(MAX(friday!C84 - 8, 0),IF(friday!J84 &lt;= reference!C4,0, friday!J84))))</f>
        <v/>
      </c>
    </row>
    <row r="85">
      <c r="A85" s="6" t="inlineStr">
        <is>
          <t>wooten, c</t>
        </is>
      </c>
      <c r="B85" s="8" t="n"/>
      <c r="C85" s="8" t="n"/>
      <c r="D85" s="8" t="n"/>
      <c r="E85" s="8" t="n"/>
      <c r="F85" s="8" t="n"/>
      <c r="G85" s="9" t="n"/>
      <c r="H85" s="8">
        <f>SUM(friday!F85 - friday!E85)</f>
        <v/>
      </c>
      <c r="I85" s="10">
        <f>IF(friday!B85 ="ns day", friday!C85, MAX(friday!C85 - 8, 0))</f>
        <v/>
      </c>
      <c r="J85" s="10">
        <f>SUM(friday!F85 - friday!E85)</f>
        <v/>
      </c>
      <c r="K85" s="10">
        <f>IF(friday!B85="ns day",friday!C85, IF(friday!C85 &lt;= 8 + reference!C4, 0, MIN(MAX(friday!C85 - 8, 0),IF(friday!J85 &lt;= reference!C4,0, friday!J85))))</f>
        <v/>
      </c>
    </row>
    <row r="86">
      <c r="A86" s="6" t="inlineStr">
        <is>
          <t>yates, l</t>
        </is>
      </c>
      <c r="B86" s="8" t="n"/>
      <c r="C86" s="8" t="n"/>
      <c r="D86" s="8" t="n"/>
      <c r="E86" s="8" t="n"/>
      <c r="F86" s="8" t="n"/>
      <c r="G86" s="9" t="n"/>
      <c r="H86" s="8">
        <f>SUM(friday!F86 - friday!E86)</f>
        <v/>
      </c>
      <c r="I86" s="10">
        <f>IF(friday!B86 ="ns day", friday!C86, MAX(friday!C86 - 8, 0))</f>
        <v/>
      </c>
      <c r="J86" s="10">
        <f>SUM(friday!F86 - friday!E86)</f>
        <v/>
      </c>
      <c r="K86" s="10">
        <f>IF(friday!B86="ns day",friday!C86, IF(friday!C86 &lt;= 8 + reference!C4, 0, MIN(MAX(friday!C86 - 8, 0),IF(friday!J86 &lt;= reference!C4,0, friday!J86))))</f>
        <v/>
      </c>
    </row>
    <row r="88">
      <c r="J88" s="5" t="inlineStr">
        <is>
          <t>Total WAL Mandates</t>
        </is>
      </c>
      <c r="K88" s="10">
        <f>SUM(friday!K45:friday!K86)</f>
        <v/>
      </c>
    </row>
    <row r="90">
      <c r="J90" s="5" t="inlineStr">
        <is>
          <t>Total Mandates</t>
        </is>
      </c>
      <c r="K90" s="10">
        <f>SUM(friday!K88 + friday!K41)</f>
        <v/>
      </c>
    </row>
    <row r="92">
      <c r="A92" s="4" t="inlineStr">
        <is>
          <t>Overtime Desired List Carriers</t>
        </is>
      </c>
    </row>
    <row r="93">
      <c r="E93" s="5" t="inlineStr">
        <is>
          <t>Availability to:</t>
        </is>
      </c>
    </row>
    <row r="94">
      <c r="A94" s="5" t="inlineStr">
        <is>
          <t>Name</t>
        </is>
      </c>
      <c r="B94" s="5" t="inlineStr">
        <is>
          <t>note</t>
        </is>
      </c>
      <c r="C94" s="5" t="inlineStr">
        <is>
          <t>5200</t>
        </is>
      </c>
      <c r="D94" s="5" t="inlineStr">
        <is>
          <t>RS</t>
        </is>
      </c>
      <c r="E94" s="5" t="inlineStr">
        <is>
          <t>to 10</t>
        </is>
      </c>
      <c r="F94" s="5" t="inlineStr">
        <is>
          <t>to 12</t>
        </is>
      </c>
    </row>
    <row r="95">
      <c r="A95" s="6" t="inlineStr">
        <is>
          <t>barnett, j</t>
        </is>
      </c>
      <c r="B95" s="8" t="n"/>
      <c r="C95" s="8" t="n"/>
      <c r="D95" s="8" t="n"/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>
      <c r="A96" s="6" t="inlineStr">
        <is>
          <t>gross, j</t>
        </is>
      </c>
      <c r="B96" s="7" t="inlineStr"/>
      <c r="C96" s="8" t="n">
        <v>10.25</v>
      </c>
      <c r="D96" s="8" t="n">
        <v>17.63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>
      <c r="A97" s="6" t="inlineStr">
        <is>
          <t>helmbold, a</t>
        </is>
      </c>
      <c r="B97" s="7" t="inlineStr"/>
      <c r="C97" s="8" t="n">
        <v>8.85</v>
      </c>
      <c r="D97" s="8" t="n">
        <v>17.82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>
      <c r="A98" s="6" t="inlineStr">
        <is>
          <t>kitchen, d</t>
        </is>
      </c>
      <c r="B98" s="7" t="inlineStr"/>
      <c r="C98" s="8" t="n">
        <v>11.88</v>
      </c>
      <c r="D98" s="8" t="n">
        <v>20.26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>
      <c r="A99" s="6" t="inlineStr">
        <is>
          <t>manibusan, p</t>
        </is>
      </c>
      <c r="B99" s="7" t="inlineStr"/>
      <c r="C99" s="8" t="n">
        <v>11.5</v>
      </c>
      <c r="D99" s="8" t="n">
        <v>19.41</v>
      </c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>
      <c r="A100" s="6" t="inlineStr">
        <is>
          <t>mariami, a</t>
        </is>
      </c>
      <c r="B100" s="7" t="inlineStr"/>
      <c r="C100" s="8" t="n">
        <v>11.69</v>
      </c>
      <c r="D100" s="8" t="n">
        <v>20.2</v>
      </c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>
      <c r="A101" s="6" t="inlineStr">
        <is>
          <t>nelson, g</t>
        </is>
      </c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>
      <c r="A102" s="6" t="inlineStr">
        <is>
          <t>yeung, q</t>
        </is>
      </c>
      <c r="B102" s="7" t="inlineStr"/>
      <c r="C102" s="8" t="n">
        <v>12.4</v>
      </c>
      <c r="D102" s="8" t="n">
        <v>20.82</v>
      </c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>
      <c r="A103" s="6" t="inlineStr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>
      <c r="A104" s="6" t="inlineStr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>
      <c r="A105" s="6" t="inlineStr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>
      <c r="A106" s="6" t="inlineStr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>
      <c r="A107" s="6" t="inlineStr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>
      <c r="A108" s="6" t="inlineStr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>
      <c r="A109" s="6" t="inlineStr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>
      <c r="A110" s="6" t="inlineStr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>
      <c r="A111" s="6" t="inlineStr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>
      <c r="A112" s="6" t="inlineStr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>
      <c r="A113" s="6" t="inlineStr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>
      <c r="A114" s="6" t="inlineStr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>
      <c r="A115" s="6" t="inlineStr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>
      <c r="A116" s="6" t="inlineStr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>
      <c r="A117" s="6" t="inlineStr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>
      <c r="A118" s="6" t="inlineStr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>
      <c r="A119" s="6" t="inlineStr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>
      <c r="A120" s="6" t="inlineStr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>
      <c r="A121" s="6" t="inlineStr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>
      <c r="A122" s="6" t="inlineStr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>
      <c r="A123" s="6" t="inlineStr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>
      <c r="A124" s="6" t="inlineStr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6">
      <c r="D126" s="5" t="inlineStr">
        <is>
          <t>Total OTDL Availability</t>
        </is>
      </c>
      <c r="E126" s="10">
        <f>SUM(friday!E95:friday!E124)</f>
        <v/>
      </c>
      <c r="F126" s="10">
        <f>SUM(friday!F95:friday!F124)</f>
        <v/>
      </c>
    </row>
    <row r="128">
      <c r="A128" s="4" t="inlineStr">
        <is>
          <t>Auxiliary Assistance</t>
        </is>
      </c>
    </row>
    <row r="129">
      <c r="E129" s="5" t="inlineStr">
        <is>
          <t>Availability to:</t>
        </is>
      </c>
    </row>
    <row r="130">
      <c r="A130" s="5" t="inlineStr">
        <is>
          <t>Name</t>
        </is>
      </c>
      <c r="B130" s="5" t="inlineStr">
        <is>
          <t>note</t>
        </is>
      </c>
      <c r="C130" s="5" t="inlineStr">
        <is>
          <t>5200</t>
        </is>
      </c>
      <c r="D130" s="5" t="inlineStr">
        <is>
          <t>RS</t>
        </is>
      </c>
      <c r="E130" s="5" t="inlineStr">
        <is>
          <t>to 10</t>
        </is>
      </c>
      <c r="F130" s="5" t="inlineStr">
        <is>
          <t>to 11.5</t>
        </is>
      </c>
    </row>
    <row r="131">
      <c r="A131" s="6" t="inlineStr">
        <is>
          <t>dennis, j</t>
        </is>
      </c>
      <c r="B131" s="7" t="inlineStr"/>
      <c r="C131" s="8" t="n">
        <v>9.1</v>
      </c>
      <c r="D131" s="8" t="n">
        <v>18.25</v>
      </c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11.5 - reference!C5), 0, IF(friday!B131 = "no call", 11.5, IF(friday!C131 = 0, 0, MAX(11.5 - friday!C131, 0))))</f>
        <v/>
      </c>
    </row>
    <row r="132">
      <c r="A132" s="6" t="inlineStr">
        <is>
          <t>frank, p</t>
        </is>
      </c>
      <c r="B132" s="7" t="inlineStr"/>
      <c r="C132" s="8" t="n">
        <v>12.35</v>
      </c>
      <c r="D132" s="8" t="n">
        <v>0</v>
      </c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11.5 - reference!C5), 0, IF(friday!B132 = "no call", 11.5, IF(friday!C132 = 0, 0, MAX(11.5 - friday!C132, 0))))</f>
        <v/>
      </c>
    </row>
    <row r="133">
      <c r="A133" s="6" t="inlineStr">
        <is>
          <t>garczarek, p</t>
        </is>
      </c>
      <c r="B133" s="7" t="inlineStr"/>
      <c r="C133" s="8" t="n">
        <v>12.42</v>
      </c>
      <c r="D133" s="8" t="n">
        <v>0</v>
      </c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11.5 - reference!C5), 0, IF(friday!B133 = "no call", 11.5, IF(friday!C133 = 0, 0, MAX(11.5 - friday!C133, 0))))</f>
        <v/>
      </c>
    </row>
    <row r="134">
      <c r="A134" s="6" t="inlineStr">
        <is>
          <t>nelson, j</t>
        </is>
      </c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11.5 - reference!C5), 0, IF(friday!B134 = "no call", 11.5, IF(friday!C134 = 0, 0, MAX(11.5 - friday!C134, 0))))</f>
        <v/>
      </c>
    </row>
    <row r="135">
      <c r="A135" s="6" t="inlineStr">
        <is>
          <t>smith, n</t>
        </is>
      </c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11.5 - reference!C5), 0, IF(friday!B135 = "no call", 11.5, IF(friday!C135 = 0, 0, MAX(11.5 - friday!C135, 0))))</f>
        <v/>
      </c>
    </row>
    <row r="136">
      <c r="A136" s="6" t="inlineStr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>
      <c r="A137" s="6" t="inlineStr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>
      <c r="A138" s="6" t="inlineStr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>
      <c r="A139" s="6" t="inlineStr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>
      <c r="A140" s="6" t="inlineStr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>
      <c r="A141" s="6" t="inlineStr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>
      <c r="A142" s="6" t="inlineStr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>
      <c r="A143" s="6" t="inlineStr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>
      <c r="A144" s="6" t="inlineStr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>
      <c r="A145" s="6" t="inlineStr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>
      <c r="A146" s="6" t="inlineStr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>
      <c r="A147" s="6" t="inlineStr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>
      <c r="A148" s="6" t="inlineStr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>
      <c r="A149" s="6" t="inlineStr"/>
      <c r="B149" s="8" t="n"/>
      <c r="C149" s="8" t="n"/>
      <c r="D149" s="8" t="n"/>
      <c r="E149" s="10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10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>
      <c r="A150" s="6" t="inlineStr"/>
      <c r="B150" s="8" t="n"/>
      <c r="C150" s="8" t="n"/>
      <c r="D150" s="8" t="n"/>
      <c r="E150" s="10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10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>
      <c r="A151" s="6" t="inlineStr"/>
      <c r="B151" s="8" t="n"/>
      <c r="C151" s="8" t="n"/>
      <c r="D151" s="8" t="n"/>
      <c r="E151" s="10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10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>
      <c r="A152" s="6" t="inlineStr"/>
      <c r="B152" s="8" t="n"/>
      <c r="C152" s="8" t="n"/>
      <c r="D152" s="8" t="n"/>
      <c r="E152" s="10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10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>
      <c r="A153" s="6" t="inlineStr"/>
      <c r="B153" s="8" t="n"/>
      <c r="C153" s="8" t="n"/>
      <c r="D153" s="8" t="n"/>
      <c r="E153" s="10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10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>
      <c r="A154" s="6" t="inlineStr"/>
      <c r="B154" s="8" t="n"/>
      <c r="C154" s="8" t="n"/>
      <c r="D154" s="8" t="n"/>
      <c r="E154" s="10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10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>
      <c r="A155" s="6" t="inlineStr"/>
      <c r="B155" s="8" t="n"/>
      <c r="C155" s="8" t="n"/>
      <c r="D155" s="8" t="n"/>
      <c r="E155" s="10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10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>
      <c r="A156" s="6" t="inlineStr"/>
      <c r="B156" s="8" t="n"/>
      <c r="C156" s="8" t="n"/>
      <c r="D156" s="8" t="n"/>
      <c r="E156" s="10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10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>
      <c r="A157" s="6" t="inlineStr"/>
      <c r="B157" s="8" t="n"/>
      <c r="C157" s="8" t="n"/>
      <c r="D157" s="8" t="n"/>
      <c r="E157" s="10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10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8">
      <c r="A158" s="6" t="inlineStr"/>
      <c r="B158" s="8" t="n"/>
      <c r="C158" s="8" t="n"/>
      <c r="D158" s="8" t="n"/>
      <c r="E158" s="10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10">
        <f>IF(OR(friday!B158 = "light",friday!B158 = "excused", friday!B158 = "sch chg", friday!B158 = "annual", friday!B158 = "sick", friday!C158 &gt;= 12 - reference!C5), 0, IF(friday!B158 = "no call", 12, IF(friday!C158 = 0, 0, MAX(12 - friday!C158, 0))))</f>
        <v/>
      </c>
    </row>
    <row r="159">
      <c r="A159" s="6" t="inlineStr"/>
      <c r="B159" s="8" t="n"/>
      <c r="C159" s="8" t="n"/>
      <c r="D159" s="8" t="n"/>
      <c r="E159" s="10">
        <f>IF(OR(friday!B159 = "light",friday!B159 = "excused", friday!B159 = "sch chg", friday!B159 = "annual", friday!B159 = "sick", friday!C159 &gt;= 10 - reference!C5), 0, IF(friday!B159 = "no call", 10, IF(friday!C159 = 0, 0, MAX(10 - friday!C159, 0))))</f>
        <v/>
      </c>
      <c r="F159" s="10">
        <f>IF(OR(friday!B159 = "light",friday!B159 = "excused", friday!B159 = "sch chg", friday!B159 = "annual", friday!B159 = "sick", friday!C159 &gt;= 12 - reference!C5), 0, IF(friday!B159 = "no call", 12, IF(friday!C159 = 0, 0, MAX(12 - friday!C159, 0))))</f>
        <v/>
      </c>
    </row>
    <row r="160">
      <c r="A160" s="6" t="inlineStr"/>
      <c r="B160" s="8" t="n"/>
      <c r="C160" s="8" t="n"/>
      <c r="D160" s="8" t="n"/>
      <c r="E160" s="10">
        <f>IF(OR(friday!B160 = "light",friday!B160 = "excused", friday!B160 = "sch chg", friday!B160 = "annual", friday!B160 = "sick", friday!C160 &gt;= 10 - reference!C5), 0, IF(friday!B160 = "no call", 10, IF(friday!C160 = 0, 0, MAX(10 - friday!C160, 0))))</f>
        <v/>
      </c>
      <c r="F160" s="10">
        <f>IF(OR(friday!B160 = "light",friday!B160 = "excused", friday!B160 = "sch chg", friday!B160 = "annual", friday!B160 = "sick", friday!C160 &gt;= 12 - reference!C5), 0, IF(friday!B160 = "no call", 12, IF(friday!C160 = 0, 0, MAX(12 - friday!C160, 0))))</f>
        <v/>
      </c>
    </row>
    <row r="162">
      <c r="D162" s="5" t="inlineStr">
        <is>
          <t>Total AUX Availability</t>
        </is>
      </c>
      <c r="E162" s="10">
        <f>SUM(friday!E131:friday!E160)</f>
        <v/>
      </c>
      <c r="F162" s="10">
        <f>SUM(friday!F131:friday!F160)</f>
        <v/>
      </c>
    </row>
    <row r="164">
      <c r="D164" s="5" t="inlineStr">
        <is>
          <t>Total Availability</t>
        </is>
      </c>
      <c r="E164" s="10">
        <f>SUM(friday!E126 + friday!E162)</f>
        <v/>
      </c>
      <c r="F164" s="10">
        <f>SUM(friday!F126 + friday!F162)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91" min="0" max="16383" man="1"/>
    <brk id="127" min="0" max="1638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14" customWidth="1" min="1" max="1"/>
    <col width="9" customWidth="1" min="2" max="2"/>
    <col width="9" customWidth="1" min="3" max="3"/>
    <col width="9" customWidth="1" min="4" max="4"/>
    <col width="2" customWidth="1" min="5" max="5"/>
    <col width="9" customWidth="1" min="6" max="6"/>
    <col width="9" customWidth="1" min="7" max="7"/>
    <col width="9" customWidth="1" min="8" max="8"/>
  </cols>
  <sheetData>
    <row r="1">
      <c r="A1" s="1" t="inlineStr">
        <is>
          <t>Improper Mandate Worksheet</t>
        </is>
      </c>
    </row>
    <row r="3">
      <c r="B3" s="2" t="inlineStr">
        <is>
          <t>Summary Sheet</t>
        </is>
      </c>
    </row>
    <row r="5">
      <c r="A5" s="2" t="inlineStr">
        <is>
          <t xml:space="preserve">Pay Period:  </t>
        </is>
      </c>
      <c r="B5" s="3" t="inlineStr">
        <is>
          <t>2020-01-2</t>
        </is>
      </c>
    </row>
    <row r="6">
      <c r="A6" s="2" t="inlineStr">
        <is>
          <t xml:space="preserve">Station:  </t>
        </is>
      </c>
      <c r="B6" s="3" t="inlineStr">
        <is>
          <t>University Park</t>
        </is>
      </c>
    </row>
    <row r="8">
      <c r="B8" s="2" t="inlineStr">
        <is>
          <t>Availability</t>
        </is>
      </c>
      <c r="C8" s="2" t="inlineStr">
        <is>
          <t>No list</t>
        </is>
      </c>
      <c r="F8" s="2" t="inlineStr">
        <is>
          <t>Availability</t>
        </is>
      </c>
      <c r="G8" s="2" t="inlineStr">
        <is>
          <t>Off route</t>
        </is>
      </c>
    </row>
    <row r="9">
      <c r="B9" s="2" t="inlineStr">
        <is>
          <t>to 10</t>
        </is>
      </c>
      <c r="C9" s="2" t="inlineStr">
        <is>
          <t>overtime</t>
        </is>
      </c>
      <c r="D9" s="2" t="inlineStr">
        <is>
          <t>violations</t>
        </is>
      </c>
      <c r="F9" s="2" t="inlineStr">
        <is>
          <t>to 12</t>
        </is>
      </c>
      <c r="G9" s="2" t="inlineStr">
        <is>
          <t>mandates</t>
        </is>
      </c>
      <c r="H9" s="2" t="inlineStr">
        <is>
          <t>violations</t>
        </is>
      </c>
    </row>
    <row r="10">
      <c r="A10" s="11" t="inlineStr">
        <is>
          <t>12/28/19 Sat</t>
        </is>
      </c>
      <c r="B10" s="8">
        <f>saturday!E152</f>
        <v/>
      </c>
      <c r="C10" s="8">
        <f>saturday!I39</f>
        <v/>
      </c>
      <c r="D10" s="10">
        <f>IF(summary!B10&lt;summary!C10,summary!B10,summary!C10)</f>
        <v/>
      </c>
      <c r="F10" s="8">
        <f>saturday!F152</f>
        <v/>
      </c>
      <c r="G10" s="8">
        <f>saturday!K78</f>
        <v/>
      </c>
      <c r="H10" s="10">
        <f>IF(summary!F10&lt;summary!G10,summary!F10,summary!G10)</f>
        <v/>
      </c>
    </row>
    <row r="12">
      <c r="A12" s="11" t="inlineStr">
        <is>
          <t>12/29/19 Sun</t>
        </is>
      </c>
      <c r="B12" s="8">
        <f>sunday!E152</f>
        <v/>
      </c>
      <c r="C12" s="8">
        <f>sunday!I39</f>
        <v/>
      </c>
      <c r="D12" s="10">
        <f>IF(summary!B12&lt;summary!C12,summary!B12,summary!C12)</f>
        <v/>
      </c>
      <c r="F12" s="8">
        <f>sunday!F152</f>
        <v/>
      </c>
      <c r="G12" s="8">
        <f>sunday!K78</f>
        <v/>
      </c>
      <c r="H12" s="10">
        <f>IF(summary!F12&lt;summary!G12,summary!F12,summary!G12)</f>
        <v/>
      </c>
    </row>
    <row r="14">
      <c r="A14" s="11" t="inlineStr">
        <is>
          <t>12/30/19 Mon</t>
        </is>
      </c>
      <c r="B14" s="8">
        <f>monday!E152</f>
        <v/>
      </c>
      <c r="C14" s="8">
        <f>monday!I39</f>
        <v/>
      </c>
      <c r="D14" s="10">
        <f>IF(summary!B14&lt;summary!C14,summary!B14,summary!C14)</f>
        <v/>
      </c>
      <c r="F14" s="8">
        <f>monday!F152</f>
        <v/>
      </c>
      <c r="G14" s="8">
        <f>monday!K78</f>
        <v/>
      </c>
      <c r="H14" s="10">
        <f>IF(summary!F14&lt;summary!G14,summary!F14,summary!G14)</f>
        <v/>
      </c>
    </row>
    <row r="16">
      <c r="A16" s="11" t="inlineStr">
        <is>
          <t>12/31/19 Tue</t>
        </is>
      </c>
      <c r="B16" s="8">
        <f>tuesday!E152</f>
        <v/>
      </c>
      <c r="C16" s="8">
        <f>tuesday!I39</f>
        <v/>
      </c>
      <c r="D16" s="10">
        <f>IF(summary!B16&lt;summary!C16,summary!B16,summary!C16)</f>
        <v/>
      </c>
      <c r="F16" s="8">
        <f>tuesday!F152</f>
        <v/>
      </c>
      <c r="G16" s="8">
        <f>tuesday!K78</f>
        <v/>
      </c>
      <c r="H16" s="10">
        <f>IF(summary!F16&lt;summary!G16,summary!F16,summary!G16)</f>
        <v/>
      </c>
    </row>
    <row r="18">
      <c r="A18" s="11" t="inlineStr">
        <is>
          <t>01/01/20 Wed</t>
        </is>
      </c>
      <c r="B18" s="8">
        <f>wednesday!E160</f>
        <v/>
      </c>
      <c r="C18" s="8">
        <f>wednesday!I39</f>
        <v/>
      </c>
      <c r="D18" s="10">
        <f>IF(summary!B18&lt;summary!C18,summary!B18,summary!C18)</f>
        <v/>
      </c>
      <c r="F18" s="8">
        <f>wednesday!F160</f>
        <v/>
      </c>
      <c r="G18" s="8">
        <f>wednesday!K86</f>
        <v/>
      </c>
      <c r="H18" s="10">
        <f>IF(summary!F18&lt;summary!G18,summary!F18,summary!G18)</f>
        <v/>
      </c>
    </row>
    <row r="20">
      <c r="A20" s="11" t="inlineStr">
        <is>
          <t>01/02/20 Thu</t>
        </is>
      </c>
      <c r="B20" s="8">
        <f>thursday!E168</f>
        <v/>
      </c>
      <c r="C20" s="8">
        <f>thursday!I39</f>
        <v/>
      </c>
      <c r="D20" s="10">
        <f>IF(summary!B20&lt;summary!C20,summary!B20,summary!C20)</f>
        <v/>
      </c>
      <c r="F20" s="8">
        <f>thursday!F168</f>
        <v/>
      </c>
      <c r="G20" s="8">
        <f>thursday!K94</f>
        <v/>
      </c>
      <c r="H20" s="10">
        <f>IF(summary!F20&lt;summary!G20,summary!F20,summary!G20)</f>
        <v/>
      </c>
    </row>
    <row r="22">
      <c r="A22" s="11" t="inlineStr">
        <is>
          <t>01/03/20 Fri</t>
        </is>
      </c>
      <c r="B22" s="8">
        <f>friday!E164</f>
        <v/>
      </c>
      <c r="C22" s="8">
        <f>friday!I39</f>
        <v/>
      </c>
      <c r="D22" s="10">
        <f>IF(summary!B22&lt;summary!C22,summary!B22,summary!C22)</f>
        <v/>
      </c>
      <c r="F22" s="8">
        <f>friday!F164</f>
        <v/>
      </c>
      <c r="G22" s="8">
        <f>friday!K90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2" customWidth="1" min="4" max="4"/>
    <col width="6" customWidth="1" min="5" max="5"/>
  </cols>
  <sheetData>
    <row r="2">
      <c r="B2" s="4" t="inlineStr">
        <is>
          <t>Tolerances</t>
        </is>
      </c>
    </row>
    <row r="3">
      <c r="C3" s="8" t="n">
        <v>0.25</v>
      </c>
      <c r="E3" t="inlineStr">
        <is>
          <t>overtime on own route</t>
        </is>
      </c>
    </row>
    <row r="4">
      <c r="C4" s="8" t="n">
        <v>0.25</v>
      </c>
      <c r="E4" t="inlineStr">
        <is>
          <t>overtime off own route</t>
        </is>
      </c>
    </row>
    <row r="5">
      <c r="C5" s="8" t="n">
        <v>0.25</v>
      </c>
      <c r="E5" t="inlineStr">
        <is>
          <t>availability tolerance</t>
        </is>
      </c>
    </row>
    <row r="7">
      <c r="B7" s="4" t="inlineStr">
        <is>
          <t>Code Guide</t>
        </is>
      </c>
    </row>
    <row r="8">
      <c r="C8" s="7" t="inlineStr">
        <is>
          <t>ns day</t>
        </is>
      </c>
      <c r="E8" t="inlineStr">
        <is>
          <t>Carrier worked on their non scheduled day</t>
        </is>
      </c>
    </row>
    <row r="10">
      <c r="C10" s="7" t="inlineStr">
        <is>
          <t>no call</t>
        </is>
      </c>
      <c r="E10" t="inlineStr">
        <is>
          <t>Carrier was not scheduled for overtime</t>
        </is>
      </c>
    </row>
    <row r="11">
      <c r="C11" s="7" t="inlineStr">
        <is>
          <t>light</t>
        </is>
      </c>
      <c r="E11" t="inlineStr">
        <is>
          <t>Carrier on light duty and unavailable for overtime</t>
        </is>
      </c>
    </row>
    <row r="12">
      <c r="C12" s="7" t="inlineStr">
        <is>
          <t>sch chg</t>
        </is>
      </c>
      <c r="E12" t="inlineStr">
        <is>
          <t>Schedule change: unavailable for overtime</t>
        </is>
      </c>
    </row>
    <row r="13">
      <c r="C13" s="7" t="inlineStr">
        <is>
          <t>annual</t>
        </is>
      </c>
      <c r="E13" t="inlineStr">
        <is>
          <t>Annual leave</t>
        </is>
      </c>
    </row>
    <row r="14">
      <c r="C14" s="7" t="inlineStr">
        <is>
          <t>sick</t>
        </is>
      </c>
      <c r="E14" t="inlineStr">
        <is>
          <t>Sick leave</t>
        </is>
      </c>
    </row>
    <row r="15">
      <c r="C15" s="7" t="inlineStr">
        <is>
          <t>excused</t>
        </is>
      </c>
      <c r="E15" t="inlineStr">
        <is>
          <t>Carrier excused from mandatory overtime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2019-12-20T19:45:24Z</dcterms:created>
  <dcterms:modified xsi:type="dcterms:W3CDTF">2019-12-20T19:45:24Z</dcterms:modified>
</cp:coreProperties>
</file>