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.00;[RED]-#,###.00"/>
    <numFmt numFmtId="165" formatCode="####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numFmtId="0" fontId="0" fillId="0" borderId="0"/>
    <xf numFmtId="0" fontId="1" fillId="0" borderId="0"/>
    <xf numFmtId="0" fontId="2" fillId="0" borderId="0" applyAlignment="1">
      <alignment horizontal="right"/>
    </xf>
    <xf numFmtId="0" fontId="3" fillId="0" borderId="0"/>
    <xf numFmtId="0" fontId="4" fillId="0" borderId="0"/>
    <xf numFmtId="0" fontId="2" fillId="0" borderId="0" applyAlignment="1">
      <alignment horizontal="right"/>
    </xf>
    <xf numFmtId="0" fontId="3" fillId="0" borderId="1"/>
    <xf numFmtId="0" fontId="3" fillId="0" borderId="1" applyAlignment="1">
      <alignment horizontal="right"/>
    </xf>
    <xf numFmtId="0" fontId="3" fillId="2" borderId="1" applyAlignment="1">
      <alignment horizontal="right"/>
    </xf>
  </cellStyleXfs>
  <cellXfs count="12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2">
      <alignment horizontal="right"/>
    </xf>
    <xf numFmtId="0" fontId="3" fillId="0" borderId="0" pivotButton="0" quotePrefix="0" xfId="3"/>
    <xf numFmtId="0" fontId="4" fillId="0" borderId="0" pivotButton="0" quotePrefix="0" xfId="4"/>
    <xf numFmtId="0" fontId="2" fillId="0" borderId="0" applyAlignment="1" pivotButton="0" quotePrefix="0" xfId="5">
      <alignment horizontal="right"/>
    </xf>
    <xf numFmtId="0" fontId="3" fillId="0" borderId="1" pivotButton="0" quotePrefix="0" xfId="6"/>
    <xf numFmtId="164" fontId="3" fillId="0" borderId="1" applyAlignment="1" pivotButton="0" quotePrefix="0" xfId="7">
      <alignment horizontal="right"/>
    </xf>
    <xf numFmtId="165" fontId="3" fillId="0" borderId="1" applyAlignment="1" pivotButton="0" quotePrefix="0" xfId="7">
      <alignment horizontal="right"/>
    </xf>
    <xf numFmtId="164" fontId="3" fillId="2" borderId="1" applyAlignment="1" pivotButton="0" quotePrefix="0" xfId="8">
      <alignment horizontal="right"/>
    </xf>
    <xf numFmtId="0" fontId="3" fillId="0" borderId="1" applyAlignment="1" pivotButton="0" quotePrefix="0" xfId="7">
      <alignment horizontal="right"/>
    </xf>
    <xf numFmtId="164" fontId="2" fillId="0" borderId="0" applyAlignment="1" pivotButton="0" quotePrefix="0" xfId="2">
      <alignment horizontal="right"/>
    </xf>
  </cellXfs>
  <cellStyles count="9">
    <cellStyle name="Normal" xfId="0" builtinId="0" hidden="0"/>
    <cellStyle name="ws_header" xfId="1" hidden="0"/>
    <cellStyle name="date_dov_title" xfId="2" hidden="0"/>
    <cellStyle name="date_dov" xfId="3" hidden="0"/>
    <cellStyle name="list_header" xfId="4" hidden="0"/>
    <cellStyle name="col_header" xfId="5" hidden="0"/>
    <cellStyle name="input_name" xfId="6" hidden="0"/>
    <cellStyle name="input_s" xfId="7" hidden="0"/>
    <cellStyle name="calcs" xfId="8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Saturday  01/04/20</t>
        </is>
      </c>
      <c r="E3" s="2" t="inlineStr">
        <is>
          <t xml:space="preserve">Pay Period:  </t>
        </is>
      </c>
      <c r="G3" s="3" t="inlineStr">
        <is>
          <t>2020-02-1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>
      <c r="A9" s="6" t="inlineStr">
        <is>
          <t>driste, m</t>
        </is>
      </c>
      <c r="B9" s="10" t="inlineStr"/>
      <c r="C9" s="7" t="n">
        <v>8.17</v>
      </c>
      <c r="D9" s="7" t="n">
        <v>17.09</v>
      </c>
      <c r="E9" s="7" t="inlineStr"/>
      <c r="F9" s="7" t="inlineStr"/>
      <c r="G9" s="8" t="inlineStr"/>
      <c r="H9" s="7">
        <f>SUM(saturday!F9 - saturday!E9)</f>
        <v/>
      </c>
      <c r="I9" s="9">
        <f>IF(saturday!B9 ="ns day", saturday!C9,IF(saturday!C9 &lt;= 8+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>
      <c r="A10" s="6" t="inlineStr">
        <is>
          <t>edelman, c</t>
        </is>
      </c>
      <c r="B10" s="7" t="n"/>
      <c r="C10" s="7" t="n"/>
      <c r="D10" s="7" t="n"/>
      <c r="E10" s="7" t="n"/>
      <c r="F10" s="7" t="n"/>
      <c r="G10" s="8" t="n"/>
      <c r="H10" s="7">
        <f>SUM(saturday!F10 - saturday!E10)</f>
        <v/>
      </c>
      <c r="I10" s="9">
        <f>IF(saturday!B10 ="ns day", saturday!C10,IF(saturday!C10 &lt;= 8 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>
      <c r="A11" s="6" t="inlineStr">
        <is>
          <t>elamen, a</t>
        </is>
      </c>
      <c r="B11" s="10" t="inlineStr"/>
      <c r="C11" s="7" t="n">
        <v>12.26</v>
      </c>
      <c r="D11" s="7" t="n">
        <v>20</v>
      </c>
      <c r="E11" s="7" t="inlineStr"/>
      <c r="F11" s="7" t="inlineStr"/>
      <c r="G11" s="8" t="inlineStr"/>
      <c r="H11" s="7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>
      <c r="A12" s="6" t="inlineStr">
        <is>
          <t>foster, p</t>
        </is>
      </c>
      <c r="B12" s="10" t="inlineStr"/>
      <c r="C12" s="7" t="n">
        <v>9.84</v>
      </c>
      <c r="D12" s="7" t="n">
        <v>17.78</v>
      </c>
      <c r="E12" s="7" t="inlineStr"/>
      <c r="F12" s="7" t="inlineStr"/>
      <c r="G12" s="8" t="inlineStr"/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>
      <c r="A13" s="6" t="inlineStr">
        <is>
          <t>henderson, j</t>
        </is>
      </c>
      <c r="B13" s="7" t="n"/>
      <c r="C13" s="7" t="n"/>
      <c r="D13" s="7" t="n"/>
      <c r="E13" s="7" t="n"/>
      <c r="F13" s="7" t="n"/>
      <c r="G13" s="8" t="n"/>
      <c r="H13" s="7">
        <f>SUM(saturday!F13 - saturday!E13)</f>
        <v/>
      </c>
      <c r="I13" s="9">
        <f>IF(saturday!B13 ="ns day", saturday!C13,IF(saturday!C13 &lt;= 8 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>
      <c r="A14" s="6" t="inlineStr">
        <is>
          <t>landers, a</t>
        </is>
      </c>
      <c r="B14" s="10" t="inlineStr"/>
      <c r="C14" s="7" t="n">
        <v>9.48</v>
      </c>
      <c r="D14" s="7" t="n">
        <v>0</v>
      </c>
      <c r="E14" s="7" t="n">
        <v>10.17</v>
      </c>
      <c r="F14" s="7" t="n">
        <v>12.17</v>
      </c>
      <c r="G14" s="8" t="n">
        <v>1005</v>
      </c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>
      <c r="A15" s="6" t="inlineStr">
        <is>
          <t>lopez, d</t>
        </is>
      </c>
      <c r="B15" s="7" t="n"/>
      <c r="C15" s="7" t="n"/>
      <c r="D15" s="7" t="n"/>
      <c r="E15" s="7" t="n"/>
      <c r="F15" s="7" t="n"/>
      <c r="G15" s="8" t="n"/>
      <c r="H15" s="7">
        <f>SUM(saturday!F15 - saturday!E15)</f>
        <v/>
      </c>
      <c r="I15" s="9">
        <f>IF(saturday!B15 ="ns day", saturday!C15,IF(saturday!C15 &lt;= 8 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>
      <c r="A16" s="6" t="inlineStr">
        <is>
          <t>miller, b</t>
        </is>
      </c>
      <c r="B16" s="7" t="n"/>
      <c r="C16" s="7" t="n"/>
      <c r="D16" s="7" t="n"/>
      <c r="E16" s="7" t="n"/>
      <c r="F16" s="7" t="n"/>
      <c r="G16" s="8" t="n"/>
      <c r="H16" s="7">
        <f>SUM(saturday!F16 - saturday!E16)</f>
        <v/>
      </c>
      <c r="I16" s="9">
        <f>IF(saturday!B16 ="ns day", saturday!C16,IF(saturday!C16 &lt;= 8 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>
      <c r="A17" s="6" t="inlineStr">
        <is>
          <t>osei tutu, m</t>
        </is>
      </c>
      <c r="B17" s="10" t="inlineStr"/>
      <c r="C17" s="7" t="n">
        <v>10.63</v>
      </c>
      <c r="D17" s="7" t="n">
        <v>18.73</v>
      </c>
      <c r="E17" s="7" t="n">
        <v>7.69</v>
      </c>
      <c r="F17" s="7" t="n">
        <v>10.39</v>
      </c>
      <c r="G17" s="8" t="n">
        <v>1051</v>
      </c>
      <c r="H17" s="7">
        <f>SUM(saturday!F17 - saturday!E17)</f>
        <v/>
      </c>
      <c r="I17" s="9">
        <f>IF(saturday!B17 ="ns day", saturday!C17,IF(saturday!C17 &lt;= 8+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>
      <c r="A18" s="6" t="inlineStr">
        <is>
          <t>robertson, c</t>
        </is>
      </c>
      <c r="B18" s="10" t="inlineStr"/>
      <c r="C18" s="7" t="n">
        <v>9.039999999999999</v>
      </c>
      <c r="D18" s="7" t="n">
        <v>0</v>
      </c>
      <c r="E18" s="7" t="n">
        <v>15.5</v>
      </c>
      <c r="F18" s="7" t="n">
        <v>17.05</v>
      </c>
      <c r="G18" s="8" t="n">
        <v>1021</v>
      </c>
      <c r="H18" s="7">
        <f>SUM(saturday!F18 - saturday!E18)</f>
        <v/>
      </c>
      <c r="I18" s="9">
        <f>IF(saturday!B18 ="ns day", saturday!C18,IF(saturday!C18 &lt;= 8+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>
      <c r="A19" s="6" t="inlineStr">
        <is>
          <t>rodriquez, j</t>
        </is>
      </c>
      <c r="B19" s="10" t="inlineStr"/>
      <c r="C19" s="7" t="n">
        <v>9.41</v>
      </c>
      <c r="D19" s="7" t="n">
        <v>17.54</v>
      </c>
      <c r="E19" s="7" t="n">
        <v>15.62</v>
      </c>
      <c r="F19" s="7" t="n">
        <v>17.62</v>
      </c>
      <c r="G19" s="8" t="n">
        <v>1051</v>
      </c>
      <c r="H19" s="7">
        <f>SUM(saturday!F19 - saturday!E19)</f>
        <v/>
      </c>
      <c r="I19" s="9">
        <f>IF(saturday!B19 ="ns day", saturday!C19,IF(saturday!C19 &lt;= 8+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>
      <c r="A20" s="6" t="inlineStr">
        <is>
          <t>segers, d</t>
        </is>
      </c>
      <c r="B20" s="7" t="n"/>
      <c r="C20" s="7" t="n"/>
      <c r="D20" s="7" t="n"/>
      <c r="E20" s="7" t="n"/>
      <c r="F20" s="7" t="n"/>
      <c r="G20" s="8" t="n"/>
      <c r="H20" s="7">
        <f>SUM(saturday!F20 - saturday!E20)</f>
        <v/>
      </c>
      <c r="I20" s="9">
        <f>IF(saturday!B20 ="ns day", saturday!C20,IF(saturday!C20 &lt;= 8 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>
      <c r="A21" s="6" t="inlineStr">
        <is>
          <t>stubbs, t</t>
        </is>
      </c>
      <c r="B21" s="10" t="inlineStr"/>
      <c r="C21" s="7" t="n">
        <v>8.16</v>
      </c>
      <c r="D21" s="7" t="n">
        <v>0</v>
      </c>
      <c r="E21" s="7" t="inlineStr"/>
      <c r="F21" s="7" t="inlineStr"/>
      <c r="G21" s="8" t="inlineStr"/>
      <c r="H21" s="7">
        <f>SUM(saturday!F21 - saturday!E21)</f>
        <v/>
      </c>
      <c r="I21" s="9">
        <f>IF(saturday!B21 ="ns day", saturday!C21,IF(saturday!C21 &lt;= 8+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>
      <c r="A22" s="6" t="inlineStr">
        <is>
          <t>torpey, m</t>
        </is>
      </c>
      <c r="B22" s="10" t="inlineStr"/>
      <c r="C22" s="7" t="n">
        <v>7.49</v>
      </c>
      <c r="D22" s="7" t="n">
        <v>15.48</v>
      </c>
      <c r="E22" s="7" t="inlineStr"/>
      <c r="F22" s="7" t="inlineStr"/>
      <c r="G22" s="8" t="inlineStr"/>
      <c r="H22" s="7">
        <f>SUM(saturday!F22 - saturday!E22)</f>
        <v/>
      </c>
      <c r="I22" s="9">
        <f>IF(saturday!B22 ="ns day", saturday!C22,IF(saturday!C22 &lt;= 8+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>
      <c r="A23" s="6" t="inlineStr">
        <is>
          <t>trujillo, s</t>
        </is>
      </c>
      <c r="B23" s="10" t="inlineStr"/>
      <c r="C23" s="7" t="n">
        <v>8</v>
      </c>
      <c r="D23" s="7" t="n">
        <v>16.38</v>
      </c>
      <c r="E23" s="7" t="inlineStr"/>
      <c r="F23" s="7" t="inlineStr"/>
      <c r="G23" s="8" t="inlineStr"/>
      <c r="H23" s="7">
        <f>SUM(saturday!F23 - saturday!E23)</f>
        <v/>
      </c>
      <c r="I23" s="9">
        <f>IF(saturday!B23 ="ns day", saturday!C23,IF(saturday!C23 &lt;= 8+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>
      <c r="A24" s="6" t="inlineStr">
        <is>
          <t>welch, t</t>
        </is>
      </c>
      <c r="B24" s="7" t="n"/>
      <c r="C24" s="7" t="n"/>
      <c r="D24" s="7" t="n"/>
      <c r="E24" s="7" t="n"/>
      <c r="F24" s="7" t="n"/>
      <c r="G24" s="8" t="n"/>
      <c r="H24" s="7">
        <f>SUM(saturday!F24 - saturday!E24)</f>
        <v/>
      </c>
      <c r="I24" s="9">
        <f>IF(saturday!B24 ="ns day", saturday!C24,IF(saturday!C24 &lt;= 8 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>
      <c r="A25" s="6" t="inlineStr">
        <is>
          <t>williams, l</t>
        </is>
      </c>
      <c r="B25" s="7" t="n"/>
      <c r="C25" s="7" t="n"/>
      <c r="D25" s="7" t="n"/>
      <c r="E25" s="7" t="n"/>
      <c r="F25" s="7" t="n"/>
      <c r="G25" s="8" t="n"/>
      <c r="H25" s="7">
        <f>SUM(saturday!F25 - saturday!E25)</f>
        <v/>
      </c>
      <c r="I25" s="9">
        <f>IF(saturday!B25 ="ns day", saturday!C25,IF(saturday!C25 &lt;= 8 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>
      <c r="A26" s="6" t="inlineStr"/>
      <c r="B26" s="7" t="n"/>
      <c r="C26" s="7" t="n"/>
      <c r="D26" s="7" t="n"/>
      <c r="E26" s="7" t="n"/>
      <c r="F26" s="7" t="n"/>
      <c r="G26" s="8" t="n"/>
      <c r="H26" s="7">
        <f>SUM(saturday!F26 - saturday!E26)</f>
        <v/>
      </c>
      <c r="I26" s="9">
        <f>IF(saturday!B26 ="ns day", saturday!C26,IF(saturday!C26 &lt;= 8 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>
      <c r="A27" s="6" t="inlineStr"/>
      <c r="B27" s="7" t="n"/>
      <c r="C27" s="7" t="n"/>
      <c r="D27" s="7" t="n"/>
      <c r="E27" s="7" t="n"/>
      <c r="F27" s="7" t="n"/>
      <c r="G27" s="8" t="n"/>
      <c r="H27" s="7">
        <f>SUM(saturday!F27 - saturday!E27)</f>
        <v/>
      </c>
      <c r="I27" s="9">
        <f>IF(saturday!B27 ="ns day", saturday!C27,IF(saturday!C27 &lt;= 8 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>
      <c r="A28" s="6" t="inlineStr"/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SUM(saturday!F29 - saturday!E29)</f>
        <v/>
      </c>
      <c r="I29" s="9">
        <f>IF(saturday!B29 ="ns day", saturday!C29,IF(saturday!C29 &lt;= 8 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SUM(saturday!F30 - saturday!E30)</f>
        <v/>
      </c>
      <c r="I30" s="9">
        <f>IF(saturday!B30 ="ns day", saturday!C30,IF(saturday!C30 &lt;= 8 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SUM(saturday!F33 - saturday!E33)</f>
        <v/>
      </c>
      <c r="I33" s="9">
        <f>IF(saturday!B33 ="ns day", saturday!C33,IF(saturday!C33 &lt;= 8 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SUM(saturday!F37 - saturday!E37)</f>
        <v/>
      </c>
      <c r="I37" s="9">
        <f>IF(saturday!B37 ="ns day", saturday!C37,IF(saturday!C37 &lt;= 8 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9">
      <c r="H39" s="5" t="inlineStr">
        <is>
          <t>Total NL Overtime</t>
        </is>
      </c>
      <c r="I39" s="9">
        <f>SUM(saturday!I8:saturday!I37)</f>
        <v/>
      </c>
    </row>
    <row r="41">
      <c r="J41" s="5" t="inlineStr">
        <is>
          <t>Total NL Mandates</t>
        </is>
      </c>
      <c r="K41" s="9">
        <f>SUM(saturday!K8:saturday!K37)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10" t="inlineStr"/>
      <c r="C45" s="7" t="n">
        <v>10.52</v>
      </c>
      <c r="D45" s="7" t="n">
        <v>18.98</v>
      </c>
      <c r="E45" s="7" t="n">
        <v>8.25</v>
      </c>
      <c r="F45" s="7" t="n">
        <v>10.25</v>
      </c>
      <c r="G45" s="8" t="n">
        <v>907</v>
      </c>
      <c r="H45" s="7">
        <f>SUM(saturday!F45 - saturday!E45)</f>
        <v/>
      </c>
      <c r="I45" s="9">
        <f>IF(saturday!B45 ="ns day", saturday!C45, MAX(saturday!C45 - 8, 0))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>
      <c r="A46" s="6" t="inlineStr">
        <is>
          <t>an, j</t>
        </is>
      </c>
      <c r="B46" s="10" t="inlineStr"/>
      <c r="C46" s="7" t="n">
        <v>9.039999999999999</v>
      </c>
      <c r="D46" s="7" t="n">
        <v>17.51</v>
      </c>
      <c r="E46" s="7" t="n">
        <v>8.01</v>
      </c>
      <c r="F46" s="7" t="n">
        <v>9.1</v>
      </c>
      <c r="G46" s="8" t="n">
        <v>1072</v>
      </c>
      <c r="H46" s="7">
        <f>SUM(saturday!F46 - saturday!E46)</f>
        <v/>
      </c>
      <c r="I46" s="9">
        <f>IF(saturday!B46 ="ns day", saturday!C46, MAX(saturday!C46 - 8, 0))</f>
        <v/>
      </c>
      <c r="J46" s="9">
        <f>SUM(saturday!F46 - saturday!E46)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>
      <c r="A47" s="6" t="inlineStr">
        <is>
          <t>aquino, s</t>
        </is>
      </c>
      <c r="B47" s="10" t="inlineStr"/>
      <c r="C47" s="7" t="n">
        <v>10.46</v>
      </c>
      <c r="D47" s="7" t="n">
        <v>18.8</v>
      </c>
      <c r="E47" s="7" t="n">
        <v>8.17</v>
      </c>
      <c r="F47" s="7" t="n">
        <v>10</v>
      </c>
      <c r="G47" s="8" t="n">
        <v>903</v>
      </c>
      <c r="H47" s="7">
        <f>SUM(saturday!F47 - saturday!E47)</f>
        <v/>
      </c>
      <c r="I47" s="9">
        <f>IF(saturday!B47 ="ns day", saturday!C47, MAX(saturday!C47 - 8, 0))</f>
        <v/>
      </c>
      <c r="J47" s="9">
        <f>SUM(saturday!F47 - saturday!E47)</f>
        <v/>
      </c>
      <c r="K47" s="9">
        <f>IF(saturday!B47="ns day",saturday!C47, IF(saturday!C47 &lt;= 8 + reference!C4, 0, MIN(MAX(saturday!C47 - 8, 0),IF(saturday!J47 &lt;= reference!C4,0, saturday!J47))))</f>
        <v/>
      </c>
    </row>
    <row r="48">
      <c r="A48" s="6" t="inlineStr">
        <is>
          <t>babinskiy, m</t>
        </is>
      </c>
      <c r="B48" s="10" t="inlineStr"/>
      <c r="C48" s="7" t="n">
        <v>9.619999999999999</v>
      </c>
      <c r="D48" s="7" t="n">
        <v>18.11</v>
      </c>
      <c r="E48" s="7" t="n">
        <v>16.75</v>
      </c>
      <c r="F48" s="7" t="n">
        <v>18.11</v>
      </c>
      <c r="G48" s="8" t="n">
        <v>1005</v>
      </c>
      <c r="H48" s="7">
        <f>SUM(saturday!F48 - saturday!E48)</f>
        <v/>
      </c>
      <c r="I48" s="9">
        <f>IF(saturday!B48 ="ns day", saturday!C48, MAX(saturday!C48 - 8, 0))</f>
        <v/>
      </c>
      <c r="J48" s="9">
        <f>SUM(saturday!F48 - saturday!E48)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>
      <c r="A49" s="6" t="inlineStr">
        <is>
          <t>bassa, e</t>
        </is>
      </c>
      <c r="B49" s="10" t="inlineStr"/>
      <c r="C49" s="7" t="n">
        <v>10.14</v>
      </c>
      <c r="D49" s="7" t="n">
        <v>18.58</v>
      </c>
      <c r="E49" s="7" t="n">
        <v>16.49</v>
      </c>
      <c r="F49" s="7" t="n">
        <v>18.58</v>
      </c>
      <c r="G49" s="8" t="n">
        <v>950</v>
      </c>
      <c r="H49" s="7">
        <f>SUM(saturday!F49 - saturday!E49)</f>
        <v/>
      </c>
      <c r="I49" s="9">
        <f>IF(saturday!B49 ="ns day", saturday!C49, MAX(saturday!C49 - 8, 0))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>
      <c r="A50" s="6" t="inlineStr">
        <is>
          <t>benlmaloua, m</t>
        </is>
      </c>
      <c r="B50" s="10" t="inlineStr"/>
      <c r="C50" s="7" t="n">
        <v>12</v>
      </c>
      <c r="D50" s="7" t="n">
        <v>19.68</v>
      </c>
      <c r="E50" s="7" t="n">
        <v>17.11</v>
      </c>
      <c r="F50" s="7" t="n">
        <v>19.68</v>
      </c>
      <c r="G50" s="8" t="n">
        <v>1025</v>
      </c>
      <c r="H50" s="7">
        <f>SUM(saturday!F50 - saturday!E50)</f>
        <v/>
      </c>
      <c r="I50" s="9">
        <f>IF(saturday!B50 ="ns day", saturday!C50, MAX(saturday!C50 - 8, 0))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>
      <c r="A51" s="6" t="inlineStr">
        <is>
          <t>bonilla, g</t>
        </is>
      </c>
      <c r="B51" s="10" t="inlineStr"/>
      <c r="C51" s="7" t="n">
        <v>11.71</v>
      </c>
      <c r="D51" s="7" t="n">
        <v>20.2</v>
      </c>
      <c r="E51" s="7" t="n">
        <v>17.92</v>
      </c>
      <c r="F51" s="7" t="n">
        <v>20.2</v>
      </c>
      <c r="G51" s="8" t="n">
        <v>1072</v>
      </c>
      <c r="H51" s="7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>
      <c r="A52" s="6" t="inlineStr">
        <is>
          <t>bustos, h</t>
        </is>
      </c>
      <c r="B52" s="10" t="inlineStr"/>
      <c r="C52" s="7" t="n">
        <v>9</v>
      </c>
      <c r="D52" s="7" t="n">
        <v>17.39</v>
      </c>
      <c r="E52" s="7" t="n">
        <v>16.5</v>
      </c>
      <c r="F52" s="7" t="n">
        <v>17.39</v>
      </c>
      <c r="G52" s="8" t="n">
        <v>907</v>
      </c>
      <c r="H52" s="7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>
      <c r="A53" s="6" t="inlineStr">
        <is>
          <t>chung, b</t>
        </is>
      </c>
      <c r="B53" s="7" t="n"/>
      <c r="C53" s="7" t="n"/>
      <c r="D53" s="7" t="n"/>
      <c r="E53" s="7" t="n"/>
      <c r="F53" s="7" t="n"/>
      <c r="G53" s="8" t="n"/>
      <c r="H53" s="7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>
      <c r="A54" s="6" t="inlineStr">
        <is>
          <t>custodio, t</t>
        </is>
      </c>
      <c r="B54" s="10" t="inlineStr"/>
      <c r="C54" s="7" t="n">
        <v>11.89</v>
      </c>
      <c r="D54" s="7" t="n">
        <v>20.12</v>
      </c>
      <c r="E54" s="7" t="n">
        <v>18.8</v>
      </c>
      <c r="F54" s="7" t="n">
        <v>20.12</v>
      </c>
      <c r="G54" s="8" t="n">
        <v>1037</v>
      </c>
      <c r="H54" s="7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>
      <c r="A55" s="6" t="inlineStr">
        <is>
          <t>dejesus vasquez, l</t>
        </is>
      </c>
      <c r="B55" s="10" t="inlineStr"/>
      <c r="C55" s="7" t="n">
        <v>9.75</v>
      </c>
      <c r="D55" s="7" t="n">
        <v>18.25</v>
      </c>
      <c r="E55" s="7" t="n">
        <v>16</v>
      </c>
      <c r="F55" s="7" t="n">
        <v>18.25</v>
      </c>
      <c r="G55" s="8" t="n">
        <v>1025</v>
      </c>
      <c r="H55" s="7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>
      <c r="A56" s="6" t="inlineStr">
        <is>
          <t>fisher, c</t>
        </is>
      </c>
      <c r="B56" s="10" t="inlineStr"/>
      <c r="C56" s="7" t="n">
        <v>10.39</v>
      </c>
      <c r="D56" s="7" t="n">
        <v>0</v>
      </c>
      <c r="E56" s="7" t="n">
        <v>16.07</v>
      </c>
      <c r="F56" s="7" t="n">
        <v>18.89</v>
      </c>
      <c r="G56" s="8" t="n">
        <v>903</v>
      </c>
      <c r="H56" s="7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>
      <c r="A57" s="6" t="inlineStr">
        <is>
          <t>flaig, b</t>
        </is>
      </c>
      <c r="B57" s="10" t="inlineStr"/>
      <c r="C57" s="7" t="n">
        <v>9.74</v>
      </c>
      <c r="D57" s="7" t="n">
        <v>17.66</v>
      </c>
      <c r="E57" s="7" t="n">
        <v>15.6</v>
      </c>
      <c r="F57" s="7" t="n">
        <v>17.66</v>
      </c>
      <c r="G57" s="8" t="n">
        <v>913</v>
      </c>
      <c r="H57" s="7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>
      <c r="A58" s="6" t="inlineStr">
        <is>
          <t>geffrso, t</t>
        </is>
      </c>
      <c r="B58" s="10" t="inlineStr"/>
      <c r="C58" s="7" t="n">
        <v>10.49</v>
      </c>
      <c r="D58" s="7" t="n">
        <v>18.4</v>
      </c>
      <c r="E58" s="7" t="n">
        <v>16.6</v>
      </c>
      <c r="F58" s="7" t="n">
        <v>18.4</v>
      </c>
      <c r="G58" s="8" t="n">
        <v>950</v>
      </c>
      <c r="H58" s="7">
        <f>SUM(saturday!F58 - saturday!E58)</f>
        <v/>
      </c>
      <c r="I58" s="9">
        <f>IF(saturday!B58 ="ns day", saturday!C58, MAX(saturday!C58 - 8, 0))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>
      <c r="A59" s="6" t="inlineStr">
        <is>
          <t>l huillier jr, w</t>
        </is>
      </c>
      <c r="B59" s="10" t="inlineStr"/>
      <c r="C59" s="7" t="n">
        <v>8</v>
      </c>
      <c r="D59" s="7" t="n">
        <v>15.9</v>
      </c>
      <c r="E59" s="7" t="inlineStr"/>
      <c r="F59" s="7" t="inlineStr"/>
      <c r="G59" s="8" t="inlineStr"/>
      <c r="H59" s="7">
        <f>SUM(saturday!F59 - saturday!E59)</f>
        <v/>
      </c>
      <c r="I59" s="9">
        <f>IF(saturday!B59 ="ns day", saturday!C59, MAX(saturday!C59 - 8, 0))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>
      <c r="A60" s="6" t="inlineStr">
        <is>
          <t>la, s</t>
        </is>
      </c>
      <c r="B60" s="10" t="inlineStr"/>
      <c r="C60" s="7" t="n">
        <v>10.12</v>
      </c>
      <c r="D60" s="7" t="n">
        <v>18.55</v>
      </c>
      <c r="E60" s="7" t="n">
        <v>8.1</v>
      </c>
      <c r="F60" s="7" t="n">
        <v>9.65</v>
      </c>
      <c r="G60" s="8" t="n">
        <v>1037</v>
      </c>
      <c r="H60" s="7">
        <f>SUM(saturday!F60 - saturday!E60)</f>
        <v/>
      </c>
      <c r="I60" s="9">
        <f>IF(saturday!B60 ="ns day", saturday!C60, MAX(saturday!C60 - 8, 0))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>
      <c r="A61" s="6" t="inlineStr">
        <is>
          <t>martines, j</t>
        </is>
      </c>
      <c r="B61" s="7" t="n"/>
      <c r="C61" s="7" t="n"/>
      <c r="D61" s="7" t="n"/>
      <c r="E61" s="7" t="n"/>
      <c r="F61" s="7" t="n"/>
      <c r="G61" s="8" t="n"/>
      <c r="H61" s="7">
        <f>SUM(saturday!F61 - saturday!E61)</f>
        <v/>
      </c>
      <c r="I61" s="9">
        <f>IF(saturday!B61 ="ns day", saturday!C61, MAX(saturday!C61 - 8, 0))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>
      <c r="A62" s="6" t="inlineStr">
        <is>
          <t>mccoumb, s</t>
        </is>
      </c>
      <c r="B62" s="10" t="inlineStr"/>
      <c r="C62" s="7" t="n">
        <v>10.1</v>
      </c>
      <c r="D62" s="7" t="n">
        <v>18.11</v>
      </c>
      <c r="E62" s="7" t="n">
        <v>16</v>
      </c>
      <c r="F62" s="7" t="n">
        <v>18.11</v>
      </c>
      <c r="G62" s="8" t="n">
        <v>1005</v>
      </c>
      <c r="H62" s="7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>
      <c r="A63" s="6" t="inlineStr">
        <is>
          <t>mcdonald, n</t>
        </is>
      </c>
      <c r="B63" s="10" t="inlineStr"/>
      <c r="C63" s="7" t="n">
        <v>9.65</v>
      </c>
      <c r="D63" s="7" t="n">
        <v>17.99</v>
      </c>
      <c r="E63" s="7" t="n">
        <v>16.43</v>
      </c>
      <c r="F63" s="7" t="n">
        <v>17.99</v>
      </c>
      <c r="G63" s="8" t="n">
        <v>1072</v>
      </c>
      <c r="H63" s="7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>
      <c r="A64" s="6" t="inlineStr">
        <is>
          <t>mcmains, t</t>
        </is>
      </c>
      <c r="B64" s="10" t="inlineStr"/>
      <c r="C64" s="7" t="n">
        <v>8.81</v>
      </c>
      <c r="D64" s="7" t="n">
        <v>17.23</v>
      </c>
      <c r="E64" s="7" t="n">
        <v>8.029999999999999</v>
      </c>
      <c r="F64" s="7" t="n">
        <v>9.24</v>
      </c>
      <c r="G64" s="8" t="n">
        <v>933</v>
      </c>
      <c r="H64" s="7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>
      <c r="A65" s="6" t="inlineStr">
        <is>
          <t>moody, k</t>
        </is>
      </c>
      <c r="B65" s="10" t="inlineStr"/>
      <c r="C65" s="7" t="n">
        <v>6.46</v>
      </c>
      <c r="D65" s="7" t="n">
        <v>11.24</v>
      </c>
      <c r="E65" s="7" t="n">
        <v>7.54</v>
      </c>
      <c r="F65" s="7" t="n">
        <v>9.16</v>
      </c>
      <c r="G65" s="8" t="n">
        <v>1033</v>
      </c>
      <c r="H65" s="7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>
      <c r="A66" s="6" t="inlineStr">
        <is>
          <t>mudesir sr, h</t>
        </is>
      </c>
      <c r="B66" s="10" t="inlineStr"/>
      <c r="C66" s="7" t="n">
        <v>10.07</v>
      </c>
      <c r="D66" s="7" t="n">
        <v>18.05</v>
      </c>
      <c r="E66" s="7" t="n">
        <v>16.3</v>
      </c>
      <c r="F66" s="7" t="n">
        <v>18.05</v>
      </c>
      <c r="G66" s="8" t="n">
        <v>1051</v>
      </c>
      <c r="H66" s="7">
        <f>SUM(saturday!F66 - saturday!E66)</f>
        <v/>
      </c>
      <c r="I66" s="9">
        <f>IF(saturday!B66 ="ns day", saturday!C66, MAX(saturday!C66 - 8, 0))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>
      <c r="A67" s="6" t="inlineStr">
        <is>
          <t>murray, k</t>
        </is>
      </c>
      <c r="B67" s="10" t="inlineStr"/>
      <c r="C67" s="7" t="n">
        <v>9.68</v>
      </c>
      <c r="D67" s="7" t="n">
        <v>0</v>
      </c>
      <c r="E67" s="7" t="n">
        <v>16.5</v>
      </c>
      <c r="F67" s="7" t="n">
        <v>18</v>
      </c>
      <c r="G67" s="8" t="n">
        <v>1037</v>
      </c>
      <c r="H67" s="7">
        <f>SUM(saturday!F67 - saturday!E67)</f>
        <v/>
      </c>
      <c r="I67" s="9">
        <f>IF(saturday!B67 ="ns day", saturday!C67, MAX(saturday!C67 - 8, 0))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>
      <c r="A68" s="6" t="inlineStr">
        <is>
          <t>nguyen, d</t>
        </is>
      </c>
      <c r="B68" s="10" t="inlineStr"/>
      <c r="C68" s="7" t="n">
        <v>9.5</v>
      </c>
      <c r="D68" s="7" t="n">
        <v>17.96</v>
      </c>
      <c r="E68" s="7" t="n">
        <v>10</v>
      </c>
      <c r="F68" s="7" t="n">
        <v>11.5</v>
      </c>
      <c r="G68" s="8" t="n">
        <v>1051</v>
      </c>
      <c r="H68" s="7">
        <f>SUM(saturday!F68 - saturday!E68)</f>
        <v/>
      </c>
      <c r="I68" s="9">
        <f>IF(saturday!B68 ="ns day", saturday!C68, MAX(saturday!C68 - 8, 0))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>
      <c r="A69" s="6" t="inlineStr">
        <is>
          <t>pang, d</t>
        </is>
      </c>
      <c r="B69" s="10" t="inlineStr"/>
      <c r="C69" s="7" t="n">
        <v>12.31</v>
      </c>
      <c r="D69" s="7" t="n">
        <v>19.93</v>
      </c>
      <c r="E69" s="10" t="inlineStr">
        <is>
          <t>*</t>
        </is>
      </c>
      <c r="F69" s="10" t="inlineStr">
        <is>
          <t>*</t>
        </is>
      </c>
      <c r="G69" s="10" t="inlineStr">
        <is>
          <t>*</t>
        </is>
      </c>
      <c r="H69" s="7">
        <f>SUM(saturday!H71:saturday!H70)</f>
        <v/>
      </c>
      <c r="I69" s="9">
        <f>IF(saturday!B69 ="ns day", saturday!C69, MAX(saturday!C69 - 8, 0))</f>
        <v/>
      </c>
      <c r="J69" s="9">
        <f>saturday!H69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>
      <c r="E70" s="7" t="n">
        <v>7.68</v>
      </c>
      <c r="F70" s="7" t="n">
        <v>9.210000000000001</v>
      </c>
      <c r="G70" s="8" t="n">
        <v>1021</v>
      </c>
      <c r="H70" s="7">
        <f>SUM(saturday!F70 - saturday!E70)</f>
        <v/>
      </c>
    </row>
    <row r="71">
      <c r="E71" s="7" t="n">
        <v>11.12</v>
      </c>
      <c r="F71" s="7" t="n">
        <v>12.48</v>
      </c>
      <c r="G71" s="8" t="n">
        <v>1021</v>
      </c>
      <c r="H71" s="7">
        <f>SUM(saturday!F71 - saturday!E71)</f>
        <v/>
      </c>
    </row>
    <row r="72">
      <c r="A72" s="6" t="inlineStr">
        <is>
          <t>rockwood, j</t>
        </is>
      </c>
      <c r="B72" s="10" t="inlineStr"/>
      <c r="C72" s="7" t="n">
        <v>8.5</v>
      </c>
      <c r="D72" s="7" t="n">
        <v>17</v>
      </c>
      <c r="E72" s="7" t="n">
        <v>15.5</v>
      </c>
      <c r="F72" s="7" t="n">
        <v>17</v>
      </c>
      <c r="G72" s="8" t="n">
        <v>1021</v>
      </c>
      <c r="H72" s="7">
        <f>SUM(saturday!F72 - saturday!E72)</f>
        <v/>
      </c>
      <c r="I72" s="9">
        <f>IF(saturday!B72 ="ns day", saturday!C72, MAX(saturday!C72 - 8, 0))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3">
      <c r="A73" s="6" t="inlineStr">
        <is>
          <t>rose jr, a</t>
        </is>
      </c>
      <c r="B73" s="10" t="inlineStr">
        <is>
          <t>ns day</t>
        </is>
      </c>
      <c r="C73" s="7" t="n">
        <v>8.66</v>
      </c>
      <c r="D73" s="7" t="n">
        <v>17.1</v>
      </c>
      <c r="E73" s="7" t="inlineStr"/>
      <c r="F73" s="7" t="inlineStr"/>
      <c r="G73" s="8" t="inlineStr"/>
      <c r="H73" s="7">
        <f>SUM(saturday!F73 - saturday!E73)</f>
        <v/>
      </c>
      <c r="I73" s="9">
        <f>IF(saturday!B73 ="ns day", saturday!C73, MAX(saturday!C73 - 8, 0))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>
      <c r="A74" s="6" t="inlineStr">
        <is>
          <t>salih-mohamed, s</t>
        </is>
      </c>
      <c r="B74" s="10" t="inlineStr"/>
      <c r="C74" s="7" t="n">
        <v>9.4</v>
      </c>
      <c r="D74" s="7" t="n">
        <v>17.84</v>
      </c>
      <c r="E74" s="7" t="inlineStr"/>
      <c r="F74" s="7" t="inlineStr"/>
      <c r="G74" s="8" t="inlineStr"/>
      <c r="H74" s="7">
        <f>SUM(saturday!F74 - saturday!E74)</f>
        <v/>
      </c>
      <c r="I74" s="9">
        <f>IF(saturday!B74 ="ns day", saturday!C74, MAX(saturday!C74 - 8, 0))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5">
      <c r="A75" s="6" t="inlineStr">
        <is>
          <t>sanchez, p</t>
        </is>
      </c>
      <c r="B75" s="10" t="inlineStr"/>
      <c r="C75" s="7" t="n">
        <v>8</v>
      </c>
      <c r="D75" s="7" t="n">
        <v>16.44</v>
      </c>
      <c r="E75" s="7" t="inlineStr"/>
      <c r="F75" s="7" t="inlineStr"/>
      <c r="G75" s="8" t="inlineStr"/>
      <c r="H75" s="7">
        <f>SUM(saturday!F75 - saturday!E75)</f>
        <v/>
      </c>
      <c r="I75" s="9">
        <f>IF(saturday!B75 ="ns day", saturday!C75, MAX(saturday!C75 - 8, 0))</f>
        <v/>
      </c>
      <c r="J75" s="9">
        <f>SUM(saturday!F75 - saturday!E75)</f>
        <v/>
      </c>
      <c r="K75" s="9">
        <f>IF(saturday!B75="ns day",saturday!C75, IF(saturday!C75 &lt;= 8 + reference!C4, 0, MIN(MAX(saturday!C75 - 8, 0),IF(saturday!J75 &lt;= reference!C4,0, saturday!J75))))</f>
        <v/>
      </c>
    </row>
    <row r="76">
      <c r="A76" s="6" t="inlineStr">
        <is>
          <t>shrestha, p</t>
        </is>
      </c>
      <c r="B76" s="10" t="inlineStr"/>
      <c r="C76" s="7" t="n">
        <v>8</v>
      </c>
      <c r="D76" s="7" t="n">
        <v>15.95</v>
      </c>
      <c r="E76" s="7" t="inlineStr"/>
      <c r="F76" s="7" t="inlineStr"/>
      <c r="G76" s="8" t="inlineStr"/>
      <c r="H76" s="7">
        <f>SUM(saturday!F76 - saturday!E76)</f>
        <v/>
      </c>
      <c r="I76" s="9">
        <f>IF(saturday!B76 ="ns day", saturday!C76, MAX(saturday!C76 - 8, 0))</f>
        <v/>
      </c>
      <c r="J76" s="9">
        <f>SUM(saturday!F76 - saturday!E76)</f>
        <v/>
      </c>
      <c r="K76" s="9">
        <f>IF(saturday!B76="ns day",saturday!C76, IF(saturday!C76 &lt;= 8 + reference!C4, 0, MIN(MAX(saturday!C76 - 8, 0),IF(saturday!J76 &lt;= reference!C4,0, saturday!J76))))</f>
        <v/>
      </c>
    </row>
    <row r="77">
      <c r="A77" s="6" t="inlineStr">
        <is>
          <t>steinke, s</t>
        </is>
      </c>
      <c r="B77" s="10" t="inlineStr"/>
      <c r="C77" s="7" t="n">
        <v>9.5</v>
      </c>
      <c r="D77" s="7" t="n">
        <v>16.92</v>
      </c>
      <c r="E77" s="7" t="inlineStr"/>
      <c r="F77" s="7" t="inlineStr"/>
      <c r="G77" s="8" t="inlineStr"/>
      <c r="H77" s="7">
        <f>SUM(saturday!F77 - saturday!E77)</f>
        <v/>
      </c>
      <c r="I77" s="9">
        <f>IF(saturday!B77 ="ns day", saturday!C77, MAX(saturday!C77 - 8, 0))</f>
        <v/>
      </c>
      <c r="J77" s="9">
        <f>SUM(saturday!F77 - saturday!E77)</f>
        <v/>
      </c>
      <c r="K77" s="9">
        <f>IF(saturday!B77="ns day",saturday!C77, IF(saturday!C77 &lt;= 8 + reference!C4, 0, MIN(MAX(saturday!C77 - 8, 0),IF(saturday!J77 &lt;= reference!C4,0, saturday!J77))))</f>
        <v/>
      </c>
    </row>
    <row r="78">
      <c r="A78" s="6" t="inlineStr">
        <is>
          <t>stevens, a</t>
        </is>
      </c>
      <c r="B78" s="10" t="inlineStr"/>
      <c r="C78" s="7" t="n">
        <v>8.890000000000001</v>
      </c>
      <c r="D78" s="7" t="n">
        <v>16.89</v>
      </c>
      <c r="E78" s="7" t="inlineStr"/>
      <c r="F78" s="7" t="inlineStr"/>
      <c r="G78" s="8" t="inlineStr"/>
      <c r="H78" s="7">
        <f>SUM(saturday!F78 - saturday!E78)</f>
        <v/>
      </c>
      <c r="I78" s="9">
        <f>IF(saturday!B78 ="ns day", saturday!C78, MAX(saturday!C78 - 8, 0))</f>
        <v/>
      </c>
      <c r="J78" s="9">
        <f>SUM(saturday!F78 - saturday!E78)</f>
        <v/>
      </c>
      <c r="K78" s="9">
        <f>IF(saturday!B78="ns day",saturday!C78, IF(saturday!C78 &lt;= 8 + reference!C4, 0, MIN(MAX(saturday!C78 - 8, 0),IF(saturday!J78 &lt;= reference!C4,0, saturday!J78))))</f>
        <v/>
      </c>
    </row>
    <row r="79">
      <c r="A79" s="6" t="inlineStr">
        <is>
          <t>symons, s</t>
        </is>
      </c>
      <c r="B79" s="10" t="inlineStr">
        <is>
          <t>ns day</t>
        </is>
      </c>
      <c r="C79" s="7" t="n">
        <v>7.42</v>
      </c>
      <c r="D79" s="7" t="n">
        <v>17.12</v>
      </c>
      <c r="E79" s="7" t="inlineStr"/>
      <c r="F79" s="7" t="inlineStr"/>
      <c r="G79" s="8" t="inlineStr"/>
      <c r="H79" s="7">
        <f>SUM(saturday!F79 - saturday!E79)</f>
        <v/>
      </c>
      <c r="I79" s="9">
        <f>IF(saturday!B79 ="ns day", saturday!C79, MAX(saturday!C79 - 8, 0))</f>
        <v/>
      </c>
      <c r="J79" s="9">
        <f>SUM(saturday!F79 - saturday!E79)</f>
        <v/>
      </c>
      <c r="K79" s="9">
        <f>IF(saturday!B79="ns day",saturday!C79, IF(saturday!C79 &lt;= 8 + reference!C4, 0, MIN(MAX(saturday!C79 - 8, 0),IF(saturday!J79 &lt;= reference!C4,0, saturday!J79))))</f>
        <v/>
      </c>
    </row>
    <row r="80">
      <c r="A80" s="6" t="inlineStr">
        <is>
          <t>walker, c</t>
        </is>
      </c>
      <c r="B80" s="10" t="inlineStr"/>
      <c r="C80" s="7" t="n">
        <v>10.31</v>
      </c>
      <c r="D80" s="7" t="n">
        <v>19.38</v>
      </c>
      <c r="E80" s="7" t="inlineStr"/>
      <c r="F80" s="7" t="inlineStr"/>
      <c r="G80" s="8" t="inlineStr"/>
      <c r="H80" s="7">
        <f>SUM(saturday!F80 - saturday!E80)</f>
        <v/>
      </c>
      <c r="I80" s="9">
        <f>IF(saturday!B80 ="ns day", saturday!C80, MAX(saturday!C80 - 8, 0))</f>
        <v/>
      </c>
      <c r="J80" s="9">
        <f>SUM(saturday!F80 - saturday!E80)</f>
        <v/>
      </c>
      <c r="K80" s="9">
        <f>IF(saturday!B80="ns day",saturday!C80, IF(saturday!C80 &lt;= 8 + reference!C4, 0, MIN(MAX(saturday!C80 - 8, 0),IF(saturday!J80 &lt;= reference!C4,0, saturday!J80))))</f>
        <v/>
      </c>
    </row>
    <row r="81">
      <c r="A81" s="6" t="inlineStr">
        <is>
          <t>weeks, t</t>
        </is>
      </c>
      <c r="B81" s="10" t="inlineStr"/>
      <c r="C81" s="7" t="n">
        <v>11.98</v>
      </c>
      <c r="D81" s="7" t="n">
        <v>20.54</v>
      </c>
      <c r="E81" s="7" t="n">
        <v>11.92</v>
      </c>
      <c r="F81" s="7" t="n">
        <v>13.92</v>
      </c>
      <c r="G81" s="8" t="n">
        <v>1025</v>
      </c>
      <c r="H81" s="7">
        <f>SUM(saturday!F81 - saturday!E81)</f>
        <v/>
      </c>
      <c r="I81" s="9">
        <f>IF(saturday!B81 ="ns day", saturday!C81, MAX(saturday!C81 - 8, 0))</f>
        <v/>
      </c>
      <c r="J81" s="9">
        <f>SUM(saturday!F81 - saturday!E81)</f>
        <v/>
      </c>
      <c r="K81" s="9">
        <f>IF(saturday!B81="ns day",saturday!C81, IF(saturday!C81 &lt;= 8 + reference!C4, 0, MIN(MAX(saturday!C81 - 8, 0),IF(saturday!J81 &lt;= reference!C4,0, saturday!J81))))</f>
        <v/>
      </c>
    </row>
    <row r="82">
      <c r="A82" s="6" t="inlineStr">
        <is>
          <t>weyerman, t</t>
        </is>
      </c>
      <c r="B82" s="10" t="inlineStr"/>
      <c r="C82" s="7" t="n">
        <v>10.06</v>
      </c>
      <c r="D82" s="7" t="n">
        <v>17.84</v>
      </c>
      <c r="E82" s="7" t="n">
        <v>16.5</v>
      </c>
      <c r="F82" s="7" t="n">
        <v>17.84</v>
      </c>
      <c r="G82" s="8" t="n">
        <v>941</v>
      </c>
      <c r="H82" s="7">
        <f>SUM(saturday!F82 - saturday!E82)</f>
        <v/>
      </c>
      <c r="I82" s="9">
        <f>IF(saturday!B82 ="ns day", saturday!C82, MAX(saturday!C82 - 8, 0))</f>
        <v/>
      </c>
      <c r="J82" s="9">
        <f>SUM(saturday!F82 - saturday!E82)</f>
        <v/>
      </c>
      <c r="K82" s="9">
        <f>IF(saturday!B82="ns day",saturday!C82, IF(saturday!C82 &lt;= 8 + reference!C4, 0, MIN(MAX(saturday!C82 - 8, 0),IF(saturday!J82 &lt;= reference!C4,0, saturday!J82))))</f>
        <v/>
      </c>
    </row>
    <row r="83">
      <c r="A83" s="6" t="inlineStr">
        <is>
          <t>wooten, c</t>
        </is>
      </c>
      <c r="B83" s="7" t="n"/>
      <c r="C83" s="7" t="n"/>
      <c r="D83" s="7" t="n"/>
      <c r="E83" s="7" t="n"/>
      <c r="F83" s="7" t="n"/>
      <c r="G83" s="8" t="n"/>
      <c r="H83" s="7">
        <f>SUM(saturday!F83 - saturday!E83)</f>
        <v/>
      </c>
      <c r="I83" s="9">
        <f>IF(saturday!B83 ="ns day", saturday!C83, MAX(saturday!C83 - 8, 0))</f>
        <v/>
      </c>
      <c r="J83" s="9">
        <f>SUM(saturday!F83 - saturday!E83)</f>
        <v/>
      </c>
      <c r="K83" s="9">
        <f>IF(saturday!B83="ns day",saturday!C83, IF(saturday!C83 &lt;= 8 + reference!C4, 0, MIN(MAX(saturday!C83 - 8, 0),IF(saturday!J83 &lt;= reference!C4,0, saturday!J83))))</f>
        <v/>
      </c>
    </row>
    <row r="84">
      <c r="A84" s="6" t="inlineStr">
        <is>
          <t>yates, l</t>
        </is>
      </c>
      <c r="B84" s="7" t="n"/>
      <c r="C84" s="7" t="n"/>
      <c r="D84" s="7" t="n"/>
      <c r="E84" s="7" t="n"/>
      <c r="F84" s="7" t="n"/>
      <c r="G84" s="8" t="n"/>
      <c r="H84" s="7">
        <f>SUM(saturday!F84 - saturday!E84)</f>
        <v/>
      </c>
      <c r="I84" s="9">
        <f>IF(saturday!B84 ="ns day", saturday!C84, MAX(saturday!C84 - 8, 0))</f>
        <v/>
      </c>
      <c r="J84" s="9">
        <f>SUM(saturday!F84 - saturday!E84)</f>
        <v/>
      </c>
      <c r="K84" s="9">
        <f>IF(saturday!B84="ns day",saturday!C84, IF(saturday!C84 &lt;= 8 + reference!C4, 0, MIN(MAX(saturday!C84 - 8, 0),IF(saturday!J84 &lt;= reference!C4,0, saturday!J84))))</f>
        <v/>
      </c>
    </row>
    <row r="86">
      <c r="J86" s="5" t="inlineStr">
        <is>
          <t>Total WAL Mandates</t>
        </is>
      </c>
      <c r="K86" s="9">
        <f>SUM(saturday!K45:saturday!K84)</f>
        <v/>
      </c>
    </row>
    <row r="88">
      <c r="J88" s="5" t="inlineStr">
        <is>
          <t>Total Mandates</t>
        </is>
      </c>
      <c r="K88" s="9">
        <f>SUM(saturday!K86 + saturday!K41)</f>
        <v/>
      </c>
    </row>
    <row r="90">
      <c r="A90" s="4" t="inlineStr">
        <is>
          <t>Overtime Desired List Carriers</t>
        </is>
      </c>
    </row>
    <row r="91">
      <c r="E91" s="5" t="inlineStr">
        <is>
          <t>Availability to:</t>
        </is>
      </c>
    </row>
    <row r="92">
      <c r="A92" s="5" t="inlineStr">
        <is>
          <t>Name</t>
        </is>
      </c>
      <c r="B92" s="5" t="inlineStr">
        <is>
          <t>note</t>
        </is>
      </c>
      <c r="C92" s="5" t="inlineStr">
        <is>
          <t>5200</t>
        </is>
      </c>
      <c r="D92" s="5" t="inlineStr">
        <is>
          <t>RS</t>
        </is>
      </c>
      <c r="E92" s="5" t="inlineStr">
        <is>
          <t>to 10</t>
        </is>
      </c>
      <c r="F92" s="5" t="inlineStr">
        <is>
          <t>to 12</t>
        </is>
      </c>
    </row>
    <row r="93">
      <c r="A93" s="6" t="inlineStr">
        <is>
          <t>barnett, j</t>
        </is>
      </c>
      <c r="B93" s="7" t="n"/>
      <c r="C93" s="7" t="n"/>
      <c r="D93" s="7" t="n"/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>
      <c r="A94" s="6" t="inlineStr">
        <is>
          <t>gross, j</t>
        </is>
      </c>
      <c r="B94" s="10" t="inlineStr"/>
      <c r="C94" s="7" t="n">
        <v>11.65</v>
      </c>
      <c r="D94" s="7" t="n">
        <v>19.07</v>
      </c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>
      <c r="A95" s="6" t="inlineStr">
        <is>
          <t>helmbold, a</t>
        </is>
      </c>
      <c r="B95" s="10" t="inlineStr"/>
      <c r="C95" s="7" t="n">
        <v>9.460000000000001</v>
      </c>
      <c r="D95" s="7" t="n">
        <v>0</v>
      </c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>
      <c r="A96" s="6" t="inlineStr">
        <is>
          <t>kitchen, d</t>
        </is>
      </c>
      <c r="B96" s="10" t="inlineStr"/>
      <c r="C96" s="7" t="n">
        <v>11.74</v>
      </c>
      <c r="D96" s="7" t="n">
        <v>20.27</v>
      </c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>
      <c r="A97" s="6" t="inlineStr">
        <is>
          <t>manibusan, p</t>
        </is>
      </c>
      <c r="B97" s="10" t="inlineStr"/>
      <c r="C97" s="7" t="n">
        <v>11</v>
      </c>
      <c r="D97" s="7" t="n">
        <v>18.95</v>
      </c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>
      <c r="A98" s="6" t="inlineStr">
        <is>
          <t>mariami, a</t>
        </is>
      </c>
      <c r="B98" s="10" t="inlineStr"/>
      <c r="C98" s="7" t="n">
        <v>11.28</v>
      </c>
      <c r="D98" s="7" t="n">
        <v>19.77</v>
      </c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>
      <c r="A99" s="6" t="inlineStr">
        <is>
          <t>nelson, g</t>
        </is>
      </c>
      <c r="B99" s="7" t="n"/>
      <c r="C99" s="7" t="n"/>
      <c r="D99" s="7" t="n"/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>
      <c r="A100" s="6" t="inlineStr">
        <is>
          <t>yeung, q</t>
        </is>
      </c>
      <c r="B100" s="10" t="inlineStr"/>
      <c r="C100" s="7" t="n">
        <v>11.56</v>
      </c>
      <c r="D100" s="7" t="n">
        <v>19.93</v>
      </c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>
      <c r="A101" s="6" t="inlineStr"/>
      <c r="B101" s="7" t="n"/>
      <c r="C101" s="7" t="n"/>
      <c r="D101" s="7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>
      <c r="A102" s="6" t="inlineStr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>
      <c r="A103" s="6" t="inlineStr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>
      <c r="A104" s="6" t="inlineStr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>
      <c r="A105" s="6" t="inlineStr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>
      <c r="A106" s="6" t="inlineStr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>
      <c r="A107" s="6" t="inlineStr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>
      <c r="A108" s="6" t="inlineStr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>
      <c r="A109" s="6" t="inlineStr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>
      <c r="A110" s="6" t="inlineStr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>
      <c r="A111" s="6" t="inlineStr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>
      <c r="A112" s="6" t="inlineStr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>
      <c r="A113" s="6" t="inlineStr"/>
      <c r="B113" s="7" t="n"/>
      <c r="C113" s="7" t="n"/>
      <c r="D113" s="7" t="n"/>
      <c r="E113" s="9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9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>
      <c r="A114" s="6" t="inlineStr"/>
      <c r="B114" s="7" t="n"/>
      <c r="C114" s="7" t="n"/>
      <c r="D114" s="7" t="n"/>
      <c r="E114" s="9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>
      <c r="A115" s="6" t="inlineStr"/>
      <c r="B115" s="7" t="n"/>
      <c r="C115" s="7" t="n"/>
      <c r="D115" s="7" t="n"/>
      <c r="E115" s="9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>
      <c r="A116" s="6" t="inlineStr"/>
      <c r="B116" s="7" t="n"/>
      <c r="C116" s="7" t="n"/>
      <c r="D116" s="7" t="n"/>
      <c r="E116" s="9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9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>
      <c r="A117" s="6" t="inlineStr"/>
      <c r="B117" s="7" t="n"/>
      <c r="C117" s="7" t="n"/>
      <c r="D117" s="7" t="n"/>
      <c r="E117" s="9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9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>
      <c r="A118" s="6" t="inlineStr"/>
      <c r="B118" s="7" t="n"/>
      <c r="C118" s="7" t="n"/>
      <c r="D118" s="7" t="n"/>
      <c r="E118" s="9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9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>
      <c r="A119" s="6" t="inlineStr"/>
      <c r="B119" s="7" t="n"/>
      <c r="C119" s="7" t="n"/>
      <c r="D119" s="7" t="n"/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>
      <c r="A120" s="6" t="inlineStr"/>
      <c r="B120" s="7" t="n"/>
      <c r="C120" s="7" t="n"/>
      <c r="D120" s="7" t="n"/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>
      <c r="A121" s="6" t="inlineStr"/>
      <c r="B121" s="7" t="n"/>
      <c r="C121" s="7" t="n"/>
      <c r="D121" s="7" t="n"/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>
      <c r="A122" s="6" t="inlineStr"/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4">
      <c r="D124" s="5" t="inlineStr">
        <is>
          <t>Total OTDL Availability</t>
        </is>
      </c>
      <c r="E124" s="9">
        <f>SUM(saturday!E93:saturday!E122)</f>
        <v/>
      </c>
      <c r="F124" s="9">
        <f>SUM(saturday!F93:saturday!F122)</f>
        <v/>
      </c>
    </row>
    <row r="126">
      <c r="A126" s="4" t="inlineStr">
        <is>
          <t>Auxiliary Assistance</t>
        </is>
      </c>
    </row>
    <row r="127">
      <c r="E127" s="5" t="inlineStr">
        <is>
          <t>Availability to:</t>
        </is>
      </c>
    </row>
    <row r="128">
      <c r="A128" s="5" t="inlineStr">
        <is>
          <t>Name</t>
        </is>
      </c>
      <c r="B128" s="5" t="inlineStr">
        <is>
          <t>note</t>
        </is>
      </c>
      <c r="C128" s="5" t="inlineStr">
        <is>
          <t>5200</t>
        </is>
      </c>
      <c r="D128" s="5" t="inlineStr">
        <is>
          <t>RS</t>
        </is>
      </c>
      <c r="E128" s="5" t="inlineStr">
        <is>
          <t>to 10</t>
        </is>
      </c>
      <c r="F128" s="5" t="inlineStr">
        <is>
          <t>to 11.5</t>
        </is>
      </c>
    </row>
    <row r="129">
      <c r="A129" s="6" t="inlineStr">
        <is>
          <t>dennis, j</t>
        </is>
      </c>
      <c r="B129" s="10" t="inlineStr"/>
      <c r="C129" s="7" t="n">
        <v>10.61</v>
      </c>
      <c r="D129" s="7" t="n">
        <v>0</v>
      </c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11.5 - reference!C5), 0, IF(saturday!B129 = "no call", 11.5, IF(saturday!C129 = 0, 0, MAX(11.5 - saturday!C129, 0))))</f>
        <v/>
      </c>
    </row>
    <row r="130">
      <c r="A130" s="6" t="inlineStr">
        <is>
          <t>frank, p</t>
        </is>
      </c>
      <c r="B130" s="10" t="inlineStr"/>
      <c r="C130" s="7" t="n">
        <v>12.61</v>
      </c>
      <c r="D130" s="7" t="n">
        <v>0</v>
      </c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11.5 - reference!C5), 0, IF(saturday!B130 = "no call", 11.5, IF(saturday!C130 = 0, 0, MAX(11.5 - saturday!C130, 0))))</f>
        <v/>
      </c>
    </row>
    <row r="131">
      <c r="A131" s="6" t="inlineStr">
        <is>
          <t>garczarek, p</t>
        </is>
      </c>
      <c r="B131" s="10" t="inlineStr"/>
      <c r="C131" s="7" t="n">
        <v>12.6</v>
      </c>
      <c r="D131" s="7" t="n">
        <v>0</v>
      </c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11.5 - reference!C5), 0, IF(saturday!B131 = "no call", 11.5, IF(saturday!C131 = 0, 0, MAX(11.5 - saturday!C131, 0))))</f>
        <v/>
      </c>
    </row>
    <row r="132">
      <c r="A132" s="6" t="inlineStr">
        <is>
          <t>nelson, j</t>
        </is>
      </c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11.5 - reference!C5), 0, IF(saturday!B132 = "no call", 11.5, IF(saturday!C132 = 0, 0, MAX(11.5 - saturday!C132, 0))))</f>
        <v/>
      </c>
    </row>
    <row r="133">
      <c r="A133" s="6" t="inlineStr">
        <is>
          <t>smith, n</t>
        </is>
      </c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11.5 - reference!C5), 0, IF(saturday!B133 = "no call", 11.5, IF(saturday!C133 = 0, 0, MAX(11.5 - saturday!C133, 0))))</f>
        <v/>
      </c>
    </row>
    <row r="134">
      <c r="A134" s="6" t="inlineStr"/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>
      <c r="A135" s="6" t="inlineStr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>
      <c r="A136" s="6" t="inlineStr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>
      <c r="A137" s="6" t="inlineStr"/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>
      <c r="A138" s="6" t="inlineStr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>
      <c r="A139" s="6" t="inlineStr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>
      <c r="A140" s="6" t="inlineStr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>
      <c r="A141" s="6" t="inlineStr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>
      <c r="A142" s="6" t="inlineStr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>
      <c r="A143" s="6" t="inlineStr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>
      <c r="A144" s="6" t="inlineStr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>
      <c r="A145" s="6" t="inlineStr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>
      <c r="A146" s="6" t="inlineStr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>
      <c r="A147" s="6" t="inlineStr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>
      <c r="A148" s="6" t="inlineStr"/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>
      <c r="A149" s="6" t="inlineStr"/>
      <c r="B149" s="7" t="n"/>
      <c r="C149" s="7" t="n"/>
      <c r="D149" s="7" t="n"/>
      <c r="E149" s="9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9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>
      <c r="A150" s="6" t="inlineStr"/>
      <c r="B150" s="7" t="n"/>
      <c r="C150" s="7" t="n"/>
      <c r="D150" s="7" t="n"/>
      <c r="E150" s="9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9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>
      <c r="A151" s="6" t="inlineStr"/>
      <c r="B151" s="7" t="n"/>
      <c r="C151" s="7" t="n"/>
      <c r="D151" s="7" t="n"/>
      <c r="E151" s="9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9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>
      <c r="A152" s="6" t="inlineStr"/>
      <c r="B152" s="7" t="n"/>
      <c r="C152" s="7" t="n"/>
      <c r="D152" s="7" t="n"/>
      <c r="E152" s="9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9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>
      <c r="A153" s="6" t="inlineStr"/>
      <c r="B153" s="7" t="n"/>
      <c r="C153" s="7" t="n"/>
      <c r="D153" s="7" t="n"/>
      <c r="E153" s="9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9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>
      <c r="A154" s="6" t="inlineStr"/>
      <c r="B154" s="7" t="n"/>
      <c r="C154" s="7" t="n"/>
      <c r="D154" s="7" t="n"/>
      <c r="E154" s="9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9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>
      <c r="A155" s="6" t="inlineStr"/>
      <c r="B155" s="7" t="n"/>
      <c r="C155" s="7" t="n"/>
      <c r="D155" s="7" t="n"/>
      <c r="E155" s="9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9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>
      <c r="A156" s="6" t="inlineStr"/>
      <c r="B156" s="7" t="n"/>
      <c r="C156" s="7" t="n"/>
      <c r="D156" s="7" t="n"/>
      <c r="E156" s="9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9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7">
      <c r="A157" s="6" t="inlineStr"/>
      <c r="B157" s="7" t="n"/>
      <c r="C157" s="7" t="n"/>
      <c r="D157" s="7" t="n"/>
      <c r="E157" s="9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9">
        <f>IF(OR(saturday!B157 = "light",saturday!B157 = "excused", saturday!B157 = "sch chg", saturday!B157 = "annual", saturday!B157 = "sick", saturday!C157 &gt;= 12 - reference!C5), 0, IF(saturday!B157 = "no call", 12, IF(saturday!C157 = 0, 0, MAX(12 - saturday!C157, 0))))</f>
        <v/>
      </c>
    </row>
    <row r="158">
      <c r="A158" s="6" t="inlineStr"/>
      <c r="B158" s="7" t="n"/>
      <c r="C158" s="7" t="n"/>
      <c r="D158" s="7" t="n"/>
      <c r="E158" s="9">
        <f>IF(OR(saturday!B158 = "light",saturday!B158 = "excused", saturday!B158 = "sch chg", saturday!B158 = "annual", saturday!B158 = "sick", saturday!C158 &gt;= 10 - reference!C5), 0, IF(saturday!B158 = "no call", 10, IF(saturday!C158 = 0, 0, MAX(10 - saturday!C158, 0))))</f>
        <v/>
      </c>
      <c r="F158" s="9">
        <f>IF(OR(saturday!B158 = "light",saturday!B158 = "excused", saturday!B158 = "sch chg", saturday!B158 = "annual", saturday!B158 = "sick", saturday!C158 &gt;= 12 - reference!C5), 0, IF(saturday!B158 = "no call", 12, IF(saturday!C158 = 0, 0, MAX(12 - saturday!C158, 0))))</f>
        <v/>
      </c>
    </row>
    <row r="160">
      <c r="D160" s="5" t="inlineStr">
        <is>
          <t>Total AUX Availability</t>
        </is>
      </c>
      <c r="E160" s="9">
        <f>SUM(saturday!E129:saturday!E158)</f>
        <v/>
      </c>
      <c r="F160" s="9">
        <f>SUM(saturday!F129:saturday!F158)</f>
        <v/>
      </c>
    </row>
    <row r="162">
      <c r="D162" s="5" t="inlineStr">
        <is>
          <t>Total Availability</t>
        </is>
      </c>
      <c r="E162" s="9">
        <f>SUM(saturday!E124 + saturday!E160)</f>
        <v/>
      </c>
      <c r="F162" s="9">
        <f>SUM(saturday!F124 + saturday!F160)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89" min="0" max="16383" man="1"/>
    <brk id="125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Sunday  01/05/20</t>
        </is>
      </c>
      <c r="E3" s="2" t="inlineStr">
        <is>
          <t xml:space="preserve">Pay Period:  </t>
        </is>
      </c>
      <c r="G3" s="3" t="inlineStr">
        <is>
          <t>2020-02-1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>
      <c r="A9" s="6" t="inlineStr">
        <is>
          <t>driste, m</t>
        </is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>
      <c r="A10" s="6" t="inlineStr">
        <is>
          <t>edelman, c</t>
        </is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>
      <c r="A11" s="6" t="inlineStr">
        <is>
          <t>elamen, a</t>
        </is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>
      <c r="A12" s="6" t="inlineStr">
        <is>
          <t>foster, p</t>
        </is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>
      <c r="A13" s="6" t="inlineStr">
        <is>
          <t>henderson, j</t>
        </is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>
      <c r="A14" s="6" t="inlineStr">
        <is>
          <t>landers, a</t>
        </is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>
      <c r="A15" s="6" t="inlineStr">
        <is>
          <t>lopez, d</t>
        </is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>
      <c r="A16" s="6" t="inlineStr">
        <is>
          <t>miller, b</t>
        </is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>
      <c r="A17" s="6" t="inlineStr">
        <is>
          <t>osei tutu, m</t>
        </is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>
      <c r="A18" s="6" t="inlineStr">
        <is>
          <t>robertson, c</t>
        </is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>
      <c r="A19" s="6" t="inlineStr">
        <is>
          <t>rodriquez, j</t>
        </is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>
      <c r="A20" s="6" t="inlineStr">
        <is>
          <t>segers, d</t>
        </is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>
      <c r="A21" s="6" t="inlineStr">
        <is>
          <t>stubbs, t</t>
        </is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>
      <c r="A22" s="6" t="inlineStr">
        <is>
          <t>torpey, m</t>
        </is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>
      <c r="A23" s="6" t="inlineStr">
        <is>
          <t>trujillo, s</t>
        </is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>
      <c r="A24" s="6" t="inlineStr">
        <is>
          <t>welch, t</t>
        </is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>
      <c r="A25" s="6" t="inlineStr">
        <is>
          <t>williams, l</t>
        </is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>
      <c r="A26" s="6" t="inlineStr"/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>
      <c r="A27" s="6" t="inlineStr"/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>
      <c r="A28" s="6" t="inlineStr"/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9">
      <c r="H39" s="5" t="inlineStr">
        <is>
          <t>Total NL Overtime</t>
        </is>
      </c>
      <c r="I39" s="9">
        <f>SUM(sunday!I8:sunday!I37)</f>
        <v/>
      </c>
    </row>
    <row r="41">
      <c r="J41" s="5" t="inlineStr">
        <is>
          <t>Total NL Mandates</t>
        </is>
      </c>
      <c r="K41" s="9">
        <f>SUM(sunday!K8:sunday!K37)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>
      <c r="A46" s="6" t="inlineStr">
        <is>
          <t>an, j</t>
        </is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>
      <c r="A47" s="6" t="inlineStr">
        <is>
          <t>aquino, s</t>
        </is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>
      <c r="A48" s="6" t="inlineStr">
        <is>
          <t>babinskiy, m</t>
        </is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>
      <c r="A49" s="6" t="inlineStr">
        <is>
          <t>bassa, e</t>
        </is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>
      <c r="A50" s="6" t="inlineStr">
        <is>
          <t>benlmaloua, m</t>
        </is>
      </c>
      <c r="B50" s="10" t="inlineStr"/>
      <c r="C50" s="7" t="n">
        <v>9.619999999999999</v>
      </c>
      <c r="D50" s="7" t="n">
        <v>0</v>
      </c>
      <c r="E50" s="7" t="inlineStr"/>
      <c r="F50" s="7" t="inlineStr"/>
      <c r="G50" s="8" t="inlineStr"/>
      <c r="H50" s="7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>
      <c r="A51" s="6" t="inlineStr">
        <is>
          <t>bonilla, g</t>
        </is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>
      <c r="A52" s="6" t="inlineStr">
        <is>
          <t>bustos, h</t>
        </is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>
      <c r="A53" s="6" t="inlineStr">
        <is>
          <t>chung, b</t>
        </is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>
      <c r="A54" s="6" t="inlineStr">
        <is>
          <t>custodio, t</t>
        </is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>
      <c r="A55" s="6" t="inlineStr">
        <is>
          <t>dejesus vasquez, l</t>
        </is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>
      <c r="A56" s="6" t="inlineStr">
        <is>
          <t>fisher, c</t>
        </is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>
      <c r="A57" s="6" t="inlineStr">
        <is>
          <t>flaig, b</t>
        </is>
      </c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>
      <c r="A58" s="6" t="inlineStr">
        <is>
          <t>geffrso, t</t>
        </is>
      </c>
      <c r="B58" s="10" t="inlineStr"/>
      <c r="C58" s="7" t="n">
        <v>7.91</v>
      </c>
      <c r="D58" s="7" t="n">
        <v>0</v>
      </c>
      <c r="E58" s="7" t="inlineStr"/>
      <c r="F58" s="7" t="inlineStr"/>
      <c r="G58" s="8" t="inlineStr"/>
      <c r="H58" s="7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>
      <c r="A59" s="6" t="inlineStr">
        <is>
          <t>l huillier jr, w</t>
        </is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>
      <c r="A60" s="6" t="inlineStr">
        <is>
          <t>la, s</t>
        </is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>
      <c r="A61" s="6" t="inlineStr">
        <is>
          <t>martines, j</t>
        </is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>
      <c r="A62" s="6" t="inlineStr">
        <is>
          <t>mccoumb, s</t>
        </is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>
      <c r="A63" s="6" t="inlineStr">
        <is>
          <t>mcdonald, n</t>
        </is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>
      <c r="A64" s="6" t="inlineStr">
        <is>
          <t>mcmains, t</t>
        </is>
      </c>
      <c r="B64" s="10" t="inlineStr"/>
      <c r="C64" s="7" t="n">
        <v>7.35</v>
      </c>
      <c r="D64" s="7" t="n">
        <v>0</v>
      </c>
      <c r="E64" s="7" t="inlineStr"/>
      <c r="F64" s="7" t="inlineStr"/>
      <c r="G64" s="8" t="inlineStr"/>
      <c r="H64" s="7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>
      <c r="A65" s="6" t="inlineStr">
        <is>
          <t>moody, k</t>
        </is>
      </c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>
      <c r="A66" s="6" t="inlineStr">
        <is>
          <t>mudesir sr, h</t>
        </is>
      </c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>
      <c r="A67" s="6" t="inlineStr">
        <is>
          <t>murray, k</t>
        </is>
      </c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>
      <c r="A68" s="6" t="inlineStr">
        <is>
          <t>nguyen, d</t>
        </is>
      </c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>
      <c r="A69" s="6" t="inlineStr">
        <is>
          <t>pang, d</t>
        </is>
      </c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>
      <c r="A70" s="6" t="inlineStr">
        <is>
          <t>rockwood, j</t>
        </is>
      </c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>
      <c r="A71" s="6" t="inlineStr">
        <is>
          <t>rose jr, a</t>
        </is>
      </c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 MAX(sunday!C71 - 8, 0))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>
      <c r="A72" s="6" t="inlineStr">
        <is>
          <t>salih-mohamed, s</t>
        </is>
      </c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 MAX(sunday!C72 - 8, 0))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>
      <c r="A73" s="6" t="inlineStr">
        <is>
          <t>sanchez, p</t>
        </is>
      </c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 MAX(sunday!C73 - 8, 0))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>
      <c r="A74" s="6" t="inlineStr">
        <is>
          <t>shrestha, p</t>
        </is>
      </c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 MAX(sunday!C74 - 8, 0))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5">
      <c r="A75" s="6" t="inlineStr">
        <is>
          <t>steinke, s</t>
        </is>
      </c>
      <c r="B75" s="7" t="n"/>
      <c r="C75" s="7" t="n"/>
      <c r="D75" s="7" t="n"/>
      <c r="E75" s="7" t="n"/>
      <c r="F75" s="7" t="n"/>
      <c r="G75" s="8" t="n"/>
      <c r="H75" s="7">
        <f>SUM(sunday!F75 - sunday!E75)</f>
        <v/>
      </c>
      <c r="I75" s="9">
        <f>IF(sunday!B75 ="ns day", sunday!C75, MAX(sunday!C75 - 8, 0))</f>
        <v/>
      </c>
      <c r="J75" s="9">
        <f>SUM(sunday!F75 - sunday!E75)</f>
        <v/>
      </c>
      <c r="K75" s="9">
        <f>IF(sunday!B75="ns day",sunday!C75, IF(sunday!C75 &lt;= 8 + reference!C4, 0, MIN(MAX(sunday!C75 - 8, 0),IF(sunday!J75 &lt;= reference!C4,0, sunday!J75))))</f>
        <v/>
      </c>
    </row>
    <row r="76">
      <c r="A76" s="6" t="inlineStr">
        <is>
          <t>stevens, a</t>
        </is>
      </c>
      <c r="B76" s="7" t="n"/>
      <c r="C76" s="7" t="n"/>
      <c r="D76" s="7" t="n"/>
      <c r="E76" s="7" t="n"/>
      <c r="F76" s="7" t="n"/>
      <c r="G76" s="8" t="n"/>
      <c r="H76" s="7">
        <f>SUM(sunday!F76 - sunday!E76)</f>
        <v/>
      </c>
      <c r="I76" s="9">
        <f>IF(sunday!B76 ="ns day", sunday!C76, MAX(sunday!C76 - 8, 0))</f>
        <v/>
      </c>
      <c r="J76" s="9">
        <f>SUM(sunday!F76 - sunday!E76)</f>
        <v/>
      </c>
      <c r="K76" s="9">
        <f>IF(sunday!B76="ns day",sunday!C76, IF(sunday!C76 &lt;= 8 + reference!C4, 0, MIN(MAX(sunday!C76 - 8, 0),IF(sunday!J76 &lt;= reference!C4,0, sunday!J76))))</f>
        <v/>
      </c>
    </row>
    <row r="77">
      <c r="A77" s="6" t="inlineStr">
        <is>
          <t>symons, s</t>
        </is>
      </c>
      <c r="B77" s="7" t="n"/>
      <c r="C77" s="7" t="n"/>
      <c r="D77" s="7" t="n"/>
      <c r="E77" s="7" t="n"/>
      <c r="F77" s="7" t="n"/>
      <c r="G77" s="8" t="n"/>
      <c r="H77" s="7">
        <f>SUM(sunday!F77 - sunday!E77)</f>
        <v/>
      </c>
      <c r="I77" s="9">
        <f>IF(sunday!B77 ="ns day", sunday!C77, MAX(sunday!C77 - 8, 0))</f>
        <v/>
      </c>
      <c r="J77" s="9">
        <f>SUM(sunday!F77 - sunday!E77)</f>
        <v/>
      </c>
      <c r="K77" s="9">
        <f>IF(sunday!B77="ns day",sunday!C77, IF(sunday!C77 &lt;= 8 + reference!C4, 0, MIN(MAX(sunday!C77 - 8, 0),IF(sunday!J77 &lt;= reference!C4,0, sunday!J77))))</f>
        <v/>
      </c>
    </row>
    <row r="78">
      <c r="A78" s="6" t="inlineStr">
        <is>
          <t>walker, c</t>
        </is>
      </c>
      <c r="B78" s="7" t="n"/>
      <c r="C78" s="7" t="n"/>
      <c r="D78" s="7" t="n"/>
      <c r="E78" s="7" t="n"/>
      <c r="F78" s="7" t="n"/>
      <c r="G78" s="8" t="n"/>
      <c r="H78" s="7">
        <f>SUM(sunday!F78 - sunday!E78)</f>
        <v/>
      </c>
      <c r="I78" s="9">
        <f>IF(sunday!B78 ="ns day", sunday!C78, MAX(sunday!C78 - 8, 0))</f>
        <v/>
      </c>
      <c r="J78" s="9">
        <f>SUM(sunday!F78 - sunday!E78)</f>
        <v/>
      </c>
      <c r="K78" s="9">
        <f>IF(sunday!B78="ns day",sunday!C78, IF(sunday!C78 &lt;= 8 + reference!C4, 0, MIN(MAX(sunday!C78 - 8, 0),IF(sunday!J78 &lt;= reference!C4,0, sunday!J78))))</f>
        <v/>
      </c>
    </row>
    <row r="79">
      <c r="A79" s="6" t="inlineStr">
        <is>
          <t>weeks, t</t>
        </is>
      </c>
      <c r="B79" s="7" t="n"/>
      <c r="C79" s="7" t="n"/>
      <c r="D79" s="7" t="n"/>
      <c r="E79" s="7" t="n"/>
      <c r="F79" s="7" t="n"/>
      <c r="G79" s="8" t="n"/>
      <c r="H79" s="7">
        <f>SUM(sunday!F79 - sunday!E79)</f>
        <v/>
      </c>
      <c r="I79" s="9">
        <f>IF(sunday!B79 ="ns day", sunday!C79, MAX(sunday!C79 - 8, 0))</f>
        <v/>
      </c>
      <c r="J79" s="9">
        <f>SUM(sunday!F79 - sunday!E79)</f>
        <v/>
      </c>
      <c r="K79" s="9">
        <f>IF(sunday!B79="ns day",sunday!C79, IF(sunday!C79 &lt;= 8 + reference!C4, 0, MIN(MAX(sunday!C79 - 8, 0),IF(sunday!J79 &lt;= reference!C4,0, sunday!J79))))</f>
        <v/>
      </c>
    </row>
    <row r="80">
      <c r="A80" s="6" t="inlineStr">
        <is>
          <t>weyerman, t</t>
        </is>
      </c>
      <c r="B80" s="7" t="n"/>
      <c r="C80" s="7" t="n"/>
      <c r="D80" s="7" t="n"/>
      <c r="E80" s="7" t="n"/>
      <c r="F80" s="7" t="n"/>
      <c r="G80" s="8" t="n"/>
      <c r="H80" s="7">
        <f>SUM(sunday!F80 - sunday!E80)</f>
        <v/>
      </c>
      <c r="I80" s="9">
        <f>IF(sunday!B80 ="ns day", sunday!C80, MAX(sunday!C80 - 8, 0))</f>
        <v/>
      </c>
      <c r="J80" s="9">
        <f>SUM(sunday!F80 - sunday!E80)</f>
        <v/>
      </c>
      <c r="K80" s="9">
        <f>IF(sunday!B80="ns day",sunday!C80, IF(sunday!C80 &lt;= 8 + reference!C4, 0, MIN(MAX(sunday!C80 - 8, 0),IF(sunday!J80 &lt;= reference!C4,0, sunday!J80))))</f>
        <v/>
      </c>
    </row>
    <row r="81">
      <c r="A81" s="6" t="inlineStr">
        <is>
          <t>wooten, c</t>
        </is>
      </c>
      <c r="B81" s="7" t="n"/>
      <c r="C81" s="7" t="n"/>
      <c r="D81" s="7" t="n"/>
      <c r="E81" s="7" t="n"/>
      <c r="F81" s="7" t="n"/>
      <c r="G81" s="8" t="n"/>
      <c r="H81" s="7">
        <f>SUM(sunday!F81 - sunday!E81)</f>
        <v/>
      </c>
      <c r="I81" s="9">
        <f>IF(sunday!B81 ="ns day", sunday!C81, MAX(sunday!C81 - 8, 0))</f>
        <v/>
      </c>
      <c r="J81" s="9">
        <f>SUM(sunday!F81 - sunday!E81)</f>
        <v/>
      </c>
      <c r="K81" s="9">
        <f>IF(sunday!B81="ns day",sunday!C81, IF(sunday!C81 &lt;= 8 + reference!C4, 0, MIN(MAX(sunday!C81 - 8, 0),IF(sunday!J81 &lt;= reference!C4,0, sunday!J81))))</f>
        <v/>
      </c>
    </row>
    <row r="82">
      <c r="A82" s="6" t="inlineStr">
        <is>
          <t>yates, l</t>
        </is>
      </c>
      <c r="B82" s="7" t="n"/>
      <c r="C82" s="7" t="n"/>
      <c r="D82" s="7" t="n"/>
      <c r="E82" s="7" t="n"/>
      <c r="F82" s="7" t="n"/>
      <c r="G82" s="8" t="n"/>
      <c r="H82" s="7">
        <f>SUM(sunday!F82 - sunday!E82)</f>
        <v/>
      </c>
      <c r="I82" s="9">
        <f>IF(sunday!B82 ="ns day", sunday!C82, MAX(sunday!C82 - 8, 0))</f>
        <v/>
      </c>
      <c r="J82" s="9">
        <f>SUM(sunday!F82 - sunday!E82)</f>
        <v/>
      </c>
      <c r="K82" s="9">
        <f>IF(sunday!B82="ns day",sunday!C82, IF(sunday!C82 &lt;= 8 + reference!C4, 0, MIN(MAX(sunday!C82 - 8, 0),IF(sunday!J82 &lt;= reference!C4,0, sunday!J82))))</f>
        <v/>
      </c>
    </row>
    <row r="84">
      <c r="J84" s="5" t="inlineStr">
        <is>
          <t>Total WAL Mandates</t>
        </is>
      </c>
      <c r="K84" s="9">
        <f>SUM(sunday!K45:sunday!K82)</f>
        <v/>
      </c>
    </row>
    <row r="86">
      <c r="J86" s="5" t="inlineStr">
        <is>
          <t>Total Mandates</t>
        </is>
      </c>
      <c r="K86" s="9">
        <f>SUM(sunday!K84 + sunday!K41)</f>
        <v/>
      </c>
    </row>
    <row r="88">
      <c r="A88" s="4" t="inlineStr">
        <is>
          <t>Overtime Desired List Carriers</t>
        </is>
      </c>
    </row>
    <row r="89">
      <c r="E89" s="5" t="inlineStr">
        <is>
          <t>Availability to:</t>
        </is>
      </c>
    </row>
    <row r="90">
      <c r="A90" s="5" t="inlineStr">
        <is>
          <t>Name</t>
        </is>
      </c>
      <c r="B90" s="5" t="inlineStr">
        <is>
          <t>note</t>
        </is>
      </c>
      <c r="C90" s="5" t="inlineStr">
        <is>
          <t>5200</t>
        </is>
      </c>
      <c r="D90" s="5" t="inlineStr">
        <is>
          <t>RS</t>
        </is>
      </c>
      <c r="E90" s="5" t="inlineStr">
        <is>
          <t>to 10</t>
        </is>
      </c>
      <c r="F90" s="5" t="inlineStr">
        <is>
          <t>to 12</t>
        </is>
      </c>
    </row>
    <row r="91">
      <c r="A91" s="6" t="inlineStr">
        <is>
          <t>barnett, j</t>
        </is>
      </c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>
      <c r="A92" s="6" t="inlineStr">
        <is>
          <t>gross, j</t>
        </is>
      </c>
      <c r="B92" s="10" t="inlineStr"/>
      <c r="C92" s="7" t="n">
        <v>6.84</v>
      </c>
      <c r="D92" s="7" t="n">
        <v>0</v>
      </c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>
      <c r="A93" s="6" t="inlineStr">
        <is>
          <t>helmbold, a</t>
        </is>
      </c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>
      <c r="A94" s="6" t="inlineStr">
        <is>
          <t>kitchen, d</t>
        </is>
      </c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>
      <c r="A95" s="6" t="inlineStr">
        <is>
          <t>manibusan, p</t>
        </is>
      </c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>
      <c r="A96" s="6" t="inlineStr">
        <is>
          <t>mariami, a</t>
        </is>
      </c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>
      <c r="A97" s="6" t="inlineStr">
        <is>
          <t>nelson, g</t>
        </is>
      </c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>
      <c r="A98" s="6" t="inlineStr">
        <is>
          <t>yeung, q</t>
        </is>
      </c>
      <c r="B98" s="10" t="inlineStr"/>
      <c r="C98" s="7" t="n">
        <v>9.5</v>
      </c>
      <c r="D98" s="7" t="n">
        <v>0</v>
      </c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>
      <c r="A99" s="6" t="inlineStr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>
      <c r="A100" s="6" t="inlineStr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>
      <c r="A101" s="6" t="inlineStr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>
      <c r="A102" s="6" t="inlineStr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>
      <c r="A103" s="6" t="inlineStr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>
      <c r="A104" s="6" t="inlineStr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>
      <c r="A105" s="6" t="inlineStr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>
      <c r="A106" s="6" t="inlineStr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>
      <c r="A107" s="6" t="inlineStr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>
      <c r="A108" s="6" t="inlineStr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>
      <c r="A109" s="6" t="inlineStr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>
      <c r="A110" s="6" t="inlineStr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>
      <c r="A111" s="6" t="inlineStr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>
      <c r="A112" s="6" t="inlineStr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>
      <c r="A113" s="6" t="inlineStr"/>
      <c r="B113" s="7" t="n"/>
      <c r="C113" s="7" t="n"/>
      <c r="D113" s="7" t="n"/>
      <c r="E113" s="9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9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>
      <c r="A114" s="6" t="inlineStr"/>
      <c r="B114" s="7" t="n"/>
      <c r="C114" s="7" t="n"/>
      <c r="D114" s="7" t="n"/>
      <c r="E114" s="9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9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>
      <c r="A115" s="6" t="inlineStr"/>
      <c r="B115" s="7" t="n"/>
      <c r="C115" s="7" t="n"/>
      <c r="D115" s="7" t="n"/>
      <c r="E115" s="9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9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>
      <c r="A116" s="6" t="inlineStr"/>
      <c r="B116" s="7" t="n"/>
      <c r="C116" s="7" t="n"/>
      <c r="D116" s="7" t="n"/>
      <c r="E116" s="9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9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>
      <c r="A117" s="6" t="inlineStr"/>
      <c r="B117" s="7" t="n"/>
      <c r="C117" s="7" t="n"/>
      <c r="D117" s="7" t="n"/>
      <c r="E117" s="9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9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>
      <c r="A118" s="6" t="inlineStr"/>
      <c r="B118" s="7" t="n"/>
      <c r="C118" s="7" t="n"/>
      <c r="D118" s="7" t="n"/>
      <c r="E118" s="9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9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>
      <c r="A119" s="6" t="inlineStr"/>
      <c r="B119" s="7" t="n"/>
      <c r="C119" s="7" t="n"/>
      <c r="D119" s="7" t="n"/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>
      <c r="A120" s="6" t="inlineStr"/>
      <c r="B120" s="7" t="n"/>
      <c r="C120" s="7" t="n"/>
      <c r="D120" s="7" t="n"/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2">
      <c r="D122" s="5" t="inlineStr">
        <is>
          <t>Total OTDL Availability</t>
        </is>
      </c>
      <c r="E122" s="9">
        <f>SUM(sunday!E91:sunday!E120)</f>
        <v/>
      </c>
      <c r="F122" s="9">
        <f>SUM(sunday!F91:sunday!F120)</f>
        <v/>
      </c>
    </row>
    <row r="124">
      <c r="A124" s="4" t="inlineStr">
        <is>
          <t>Auxiliary Assistance</t>
        </is>
      </c>
    </row>
    <row r="125">
      <c r="E125" s="5" t="inlineStr">
        <is>
          <t>Availability to:</t>
        </is>
      </c>
    </row>
    <row r="126">
      <c r="A126" s="5" t="inlineStr">
        <is>
          <t>Name</t>
        </is>
      </c>
      <c r="B126" s="5" t="inlineStr">
        <is>
          <t>note</t>
        </is>
      </c>
      <c r="C126" s="5" t="inlineStr">
        <is>
          <t>5200</t>
        </is>
      </c>
      <c r="D126" s="5" t="inlineStr">
        <is>
          <t>RS</t>
        </is>
      </c>
      <c r="E126" s="5" t="inlineStr">
        <is>
          <t>to 10</t>
        </is>
      </c>
      <c r="F126" s="5" t="inlineStr">
        <is>
          <t>to 11.5</t>
        </is>
      </c>
    </row>
    <row r="127">
      <c r="A127" s="6" t="inlineStr">
        <is>
          <t>dennis, j</t>
        </is>
      </c>
      <c r="B127" s="10" t="inlineStr"/>
      <c r="C127" s="7" t="n">
        <v>9.23</v>
      </c>
      <c r="D127" s="7" t="n">
        <v>0</v>
      </c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11.5 - reference!C5), 0, IF(sunday!B127 = "no call", 11.5, IF(sunday!C127 = 0, 0, MAX(11.5 - sunday!C127, 0))))</f>
        <v/>
      </c>
    </row>
    <row r="128">
      <c r="A128" s="6" t="inlineStr">
        <is>
          <t>frank, p</t>
        </is>
      </c>
      <c r="B128" s="10" t="inlineStr"/>
      <c r="C128" s="7" t="n">
        <v>5.8</v>
      </c>
      <c r="D128" s="7" t="n">
        <v>0</v>
      </c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11.5 - reference!C5), 0, IF(sunday!B128 = "no call", 11.5, IF(sunday!C128 = 0, 0, MAX(11.5 - sunday!C128, 0))))</f>
        <v/>
      </c>
    </row>
    <row r="129">
      <c r="A129" s="6" t="inlineStr">
        <is>
          <t>garczarek, p</t>
        </is>
      </c>
      <c r="B129" s="10" t="inlineStr"/>
      <c r="C129" s="7" t="n">
        <v>5.23</v>
      </c>
      <c r="D129" s="7" t="n">
        <v>13.37</v>
      </c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11.5 - reference!C5), 0, IF(sunday!B129 = "no call", 11.5, IF(sunday!C129 = 0, 0, MAX(11.5 - sunday!C129, 0))))</f>
        <v/>
      </c>
    </row>
    <row r="130">
      <c r="A130" s="6" t="inlineStr">
        <is>
          <t>nelson, j</t>
        </is>
      </c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11.5 - reference!C5), 0, IF(sunday!B130 = "no call", 11.5, IF(sunday!C130 = 0, 0, MAX(11.5 - sunday!C130, 0))))</f>
        <v/>
      </c>
    </row>
    <row r="131">
      <c r="A131" s="6" t="inlineStr">
        <is>
          <t>smith, n</t>
        </is>
      </c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11.5 - reference!C5), 0, IF(sunday!B131 = "no call", 11.5, IF(sunday!C131 = 0, 0, MAX(11.5 - sunday!C131, 0))))</f>
        <v/>
      </c>
    </row>
    <row r="132">
      <c r="A132" s="6" t="inlineStr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>
      <c r="A133" s="6" t="inlineStr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>
      <c r="A134" s="6" t="inlineStr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>
      <c r="A135" s="6" t="inlineStr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>
      <c r="A136" s="6" t="inlineStr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>
      <c r="A137" s="6" t="inlineStr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>
      <c r="A138" s="6" t="inlineStr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>
      <c r="A139" s="6" t="inlineStr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>
      <c r="A140" s="6" t="inlineStr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>
      <c r="A141" s="6" t="inlineStr"/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>
      <c r="A142" s="6" t="inlineStr"/>
      <c r="B142" s="7" t="n"/>
      <c r="C142" s="7" t="n"/>
      <c r="D142" s="7" t="n"/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>
      <c r="A143" s="6" t="inlineStr"/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>
      <c r="A144" s="6" t="inlineStr"/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>
      <c r="A145" s="6" t="inlineStr"/>
      <c r="B145" s="7" t="n"/>
      <c r="C145" s="7" t="n"/>
      <c r="D145" s="7" t="n"/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>
      <c r="A146" s="6" t="inlineStr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>
      <c r="A147" s="6" t="inlineStr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>
      <c r="A148" s="6" t="inlineStr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>
      <c r="A149" s="6" t="inlineStr"/>
      <c r="B149" s="7" t="n"/>
      <c r="C149" s="7" t="n"/>
      <c r="D149" s="7" t="n"/>
      <c r="E149" s="9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9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>
      <c r="A150" s="6" t="inlineStr"/>
      <c r="B150" s="7" t="n"/>
      <c r="C150" s="7" t="n"/>
      <c r="D150" s="7" t="n"/>
      <c r="E150" s="9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9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>
      <c r="A151" s="6" t="inlineStr"/>
      <c r="B151" s="7" t="n"/>
      <c r="C151" s="7" t="n"/>
      <c r="D151" s="7" t="n"/>
      <c r="E151" s="9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9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>
      <c r="A152" s="6" t="inlineStr"/>
      <c r="B152" s="7" t="n"/>
      <c r="C152" s="7" t="n"/>
      <c r="D152" s="7" t="n"/>
      <c r="E152" s="9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9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>
      <c r="A153" s="6" t="inlineStr"/>
      <c r="B153" s="7" t="n"/>
      <c r="C153" s="7" t="n"/>
      <c r="D153" s="7" t="n"/>
      <c r="E153" s="9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9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4">
      <c r="A154" s="6" t="inlineStr"/>
      <c r="B154" s="7" t="n"/>
      <c r="C154" s="7" t="n"/>
      <c r="D154" s="7" t="n"/>
      <c r="E154" s="9">
        <f>IF(OR(sunday!B154 = "light",sunday!B154 = "excused", sunday!B154 = "sch chg", sunday!B154 = "annual", sunday!B154 = "sick", sunday!C154 &gt;= 10 - reference!C5), 0, IF(sunday!B154 = "no call", 10, IF(sunday!C154 = 0, 0, MAX(10 - sunday!C154, 0))))</f>
        <v/>
      </c>
      <c r="F154" s="9">
        <f>IF(OR(sunday!B154 = "light",sunday!B154 = "excused", sunday!B154 = "sch chg", sunday!B154 = "annual", sunday!B154 = "sick", sunday!C154 &gt;= 12 - reference!C5), 0, IF(sunday!B154 = "no call", 12, IF(sunday!C154 = 0, 0, MAX(12 - sunday!C154, 0))))</f>
        <v/>
      </c>
    </row>
    <row r="155">
      <c r="A155" s="6" t="inlineStr"/>
      <c r="B155" s="7" t="n"/>
      <c r="C155" s="7" t="n"/>
      <c r="D155" s="7" t="n"/>
      <c r="E155" s="9">
        <f>IF(OR(sunday!B155 = "light",sunday!B155 = "excused", sunday!B155 = "sch chg", sunday!B155 = "annual", sunday!B155 = "sick", sunday!C155 &gt;= 10 - reference!C5), 0, IF(sunday!B155 = "no call", 10, IF(sunday!C155 = 0, 0, MAX(10 - sunday!C155, 0))))</f>
        <v/>
      </c>
      <c r="F155" s="9">
        <f>IF(OR(sunday!B155 = "light",sunday!B155 = "excused", sunday!B155 = "sch chg", sunday!B155 = "annual", sunday!B155 = "sick", sunday!C155 &gt;= 12 - reference!C5), 0, IF(sunday!B155 = "no call", 12, IF(sunday!C155 = 0, 0, MAX(12 - sunday!C155, 0))))</f>
        <v/>
      </c>
    </row>
    <row r="156">
      <c r="A156" s="6" t="inlineStr"/>
      <c r="B156" s="7" t="n"/>
      <c r="C156" s="7" t="n"/>
      <c r="D156" s="7" t="n"/>
      <c r="E156" s="9">
        <f>IF(OR(sunday!B156 = "light",sunday!B156 = "excused", sunday!B156 = "sch chg", sunday!B156 = "annual", sunday!B156 = "sick", sunday!C156 &gt;= 10 - reference!C5), 0, IF(sunday!B156 = "no call", 10, IF(sunday!C156 = 0, 0, MAX(10 - sunday!C156, 0))))</f>
        <v/>
      </c>
      <c r="F156" s="9">
        <f>IF(OR(sunday!B156 = "light",sunday!B156 = "excused", sunday!B156 = "sch chg", sunday!B156 = "annual", sunday!B156 = "sick", sunday!C156 &gt;= 12 - reference!C5), 0, IF(sunday!B156 = "no call", 12, IF(sunday!C156 = 0, 0, MAX(12 - sunday!C156, 0))))</f>
        <v/>
      </c>
    </row>
    <row r="158">
      <c r="D158" s="5" t="inlineStr">
        <is>
          <t>Total AUX Availability</t>
        </is>
      </c>
      <c r="E158" s="9">
        <f>SUM(sunday!E127:sunday!E156)</f>
        <v/>
      </c>
      <c r="F158" s="9">
        <f>SUM(sunday!F127:sunday!F156)</f>
        <v/>
      </c>
    </row>
    <row r="160">
      <c r="D160" s="5" t="inlineStr">
        <is>
          <t>Total Availability</t>
        </is>
      </c>
      <c r="E160" s="9">
        <f>SUM(sunday!E122 + sunday!E158)</f>
        <v/>
      </c>
      <c r="F160" s="9">
        <f>SUM(sunday!F122 + sunday!F158)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87" min="0" max="16383" man="1"/>
    <brk id="123" min="0" max="16383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6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Monday  01/06/20</t>
        </is>
      </c>
      <c r="E3" s="2" t="inlineStr">
        <is>
          <t xml:space="preserve">Pay Period:  </t>
        </is>
      </c>
      <c r="G3" s="3" t="inlineStr">
        <is>
          <t>2020-02-1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8.859999999999999</v>
      </c>
      <c r="D8" s="7" t="n">
        <v>17.48</v>
      </c>
      <c r="E8" s="7" t="inlineStr"/>
      <c r="F8" s="7" t="inlineStr"/>
      <c r="G8" s="8" t="inlineStr"/>
      <c r="H8" s="7">
        <f>SUM(monday!F8 - monday!E8)</f>
        <v/>
      </c>
      <c r="I8" s="9">
        <f>IF(monday!B8 ="ns day", monday!C8,IF(monday!C8 &lt;= 8+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>
      <c r="A9" s="6" t="inlineStr">
        <is>
          <t>driste, m</t>
        </is>
      </c>
      <c r="B9" s="10" t="inlineStr"/>
      <c r="C9" s="7" t="n">
        <v>9.6</v>
      </c>
      <c r="D9" s="7" t="n">
        <v>18.6</v>
      </c>
      <c r="E9" s="7" t="inlineStr"/>
      <c r="F9" s="7" t="inlineStr"/>
      <c r="G9" s="8" t="inlineStr"/>
      <c r="H9" s="7">
        <f>SUM(monday!F9 - monday!E9)</f>
        <v/>
      </c>
      <c r="I9" s="9">
        <f>IF(monday!B9 ="ns day", monday!C9,IF(monday!C9 &lt;= 8+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>
      <c r="A10" s="6" t="inlineStr">
        <is>
          <t>edelman, c</t>
        </is>
      </c>
      <c r="B10" s="10" t="inlineStr"/>
      <c r="C10" s="7" t="n">
        <v>9.32</v>
      </c>
      <c r="D10" s="7" t="n">
        <v>17.78</v>
      </c>
      <c r="E10" s="7" t="inlineStr"/>
      <c r="F10" s="7" t="inlineStr"/>
      <c r="G10" s="8" t="inlineStr"/>
      <c r="H10" s="7">
        <f>SUM(monday!F10 - monday!E10)</f>
        <v/>
      </c>
      <c r="I10" s="9">
        <f>IF(monday!B10 ="ns day", monday!C10,IF(monday!C10 &lt;= 8+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>
      <c r="A11" s="6" t="inlineStr">
        <is>
          <t>elamen, a</t>
        </is>
      </c>
      <c r="B11" s="7" t="n"/>
      <c r="C11" s="7" t="n"/>
      <c r="D11" s="7" t="n"/>
      <c r="E11" s="7" t="n"/>
      <c r="F11" s="7" t="n"/>
      <c r="G11" s="8" t="n"/>
      <c r="H11" s="7">
        <f>SUM(monday!F11 - monday!E11)</f>
        <v/>
      </c>
      <c r="I11" s="9">
        <f>IF(monday!B11 ="ns day", monday!C11,IF(monday!C11 &lt;= 8 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>
      <c r="A12" s="6" t="inlineStr">
        <is>
          <t>foster, p</t>
        </is>
      </c>
      <c r="B12" s="10" t="inlineStr"/>
      <c r="C12" s="7" t="n">
        <v>9.380000000000001</v>
      </c>
      <c r="D12" s="7" t="n">
        <v>17.83</v>
      </c>
      <c r="E12" s="7" t="n">
        <v>8.16</v>
      </c>
      <c r="F12" s="7" t="n">
        <v>17.91</v>
      </c>
      <c r="G12" s="8" t="n">
        <v>1071</v>
      </c>
      <c r="H12" s="7">
        <f>SUM(monday!F12 - monday!E12)</f>
        <v/>
      </c>
      <c r="I12" s="9">
        <f>IF(monday!B12 ="ns day", monday!C12,IF(monday!C12 &lt;= 8+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>
      <c r="A13" s="6" t="inlineStr">
        <is>
          <t>henderson, j</t>
        </is>
      </c>
      <c r="B13" s="10" t="inlineStr"/>
      <c r="C13" s="7" t="n">
        <v>10.45</v>
      </c>
      <c r="D13" s="7" t="n">
        <v>0</v>
      </c>
      <c r="E13" s="7" t="inlineStr"/>
      <c r="F13" s="7" t="inlineStr"/>
      <c r="G13" s="8" t="inlineStr"/>
      <c r="H13" s="7">
        <f>SUM(monday!F13 - monday!E13)</f>
        <v/>
      </c>
      <c r="I13" s="9">
        <f>IF(monday!B13 ="ns day", monday!C13,IF(monday!C13 &lt;= 8+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>
      <c r="A14" s="6" t="inlineStr">
        <is>
          <t>landers, a</t>
        </is>
      </c>
      <c r="B14" s="10" t="inlineStr"/>
      <c r="C14" s="7" t="n">
        <v>9.6</v>
      </c>
      <c r="D14" s="7" t="n">
        <v>0</v>
      </c>
      <c r="E14" s="7" t="inlineStr"/>
      <c r="F14" s="7" t="inlineStr"/>
      <c r="G14" s="8" t="inlineStr"/>
      <c r="H14" s="7">
        <f>SUM(monday!F14 - monday!E14)</f>
        <v/>
      </c>
      <c r="I14" s="9">
        <f>IF(monday!B14 ="ns day", monday!C14,IF(monday!C14 &lt;= 8+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>
      <c r="A15" s="6" t="inlineStr">
        <is>
          <t>lopez, d</t>
        </is>
      </c>
      <c r="B15" s="10" t="inlineStr"/>
      <c r="C15" s="7" t="n">
        <v>8</v>
      </c>
      <c r="D15" s="7" t="n">
        <v>16.56</v>
      </c>
      <c r="E15" s="7" t="inlineStr"/>
      <c r="F15" s="7" t="inlineStr"/>
      <c r="G15" s="8" t="inlineStr"/>
      <c r="H15" s="7">
        <f>SUM(monday!F15 - monday!E15)</f>
        <v/>
      </c>
      <c r="I15" s="9">
        <f>IF(monday!B15 ="ns day", monday!C15,IF(monday!C15 &lt;= 8+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>
      <c r="A16" s="6" t="inlineStr">
        <is>
          <t>miller, b</t>
        </is>
      </c>
      <c r="B16" s="10" t="inlineStr"/>
      <c r="C16" s="7" t="n">
        <v>9.32</v>
      </c>
      <c r="D16" s="7" t="n">
        <v>18.03</v>
      </c>
      <c r="E16" s="10" t="inlineStr">
        <is>
          <t>*</t>
        </is>
      </c>
      <c r="F16" s="10" t="inlineStr">
        <is>
          <t>*</t>
        </is>
      </c>
      <c r="G16" s="10" t="inlineStr">
        <is>
          <t>*</t>
        </is>
      </c>
      <c r="H16" s="7">
        <f>SUM(monday!H18:monday!H17)</f>
        <v/>
      </c>
      <c r="I16" s="9">
        <f>IF(monday!B16 ="ns day", monday!C16,IF(monday!C16 &lt;= 8 + reference!C3, 0, MAX(monday!C16 - 8, 0)))</f>
        <v/>
      </c>
      <c r="J16" s="9">
        <f>monday!H16</f>
        <v/>
      </c>
      <c r="K16" s="9">
        <f>IF(monday!B16="ns day",monday!C16, IF(monday!C16 &lt;= 8 + reference!C4, 0, MIN(MAX(monday!C16 - 8, 0),IF(monday!J16 &lt;= reference!C4,0, monday!J16))))</f>
        <v/>
      </c>
    </row>
    <row r="17">
      <c r="E17" s="7" t="n">
        <v>8.25</v>
      </c>
      <c r="F17" s="7" t="n">
        <v>10.5</v>
      </c>
      <c r="G17" s="8" t="n">
        <v>941</v>
      </c>
      <c r="H17" s="7">
        <f>SUM(monday!F17 - monday!E17)</f>
        <v/>
      </c>
    </row>
    <row r="18">
      <c r="E18" s="7" t="n">
        <v>12</v>
      </c>
      <c r="F18" s="7" t="n">
        <v>18.07</v>
      </c>
      <c r="G18" s="8" t="n">
        <v>941</v>
      </c>
      <c r="H18" s="7">
        <f>SUM(monday!F18 - monday!E18)</f>
        <v/>
      </c>
    </row>
    <row r="19">
      <c r="A19" s="6" t="inlineStr">
        <is>
          <t>osei tutu, m</t>
        </is>
      </c>
      <c r="B19" s="10" t="inlineStr"/>
      <c r="C19" s="7" t="n">
        <v>11.04</v>
      </c>
      <c r="D19" s="7" t="n">
        <v>19.54</v>
      </c>
      <c r="E19" s="7" t="n">
        <v>8.720000000000001</v>
      </c>
      <c r="F19" s="7" t="n">
        <v>10.39</v>
      </c>
      <c r="G19" s="8" t="n">
        <v>913</v>
      </c>
      <c r="H19" s="7">
        <f>SUM(monday!F19 - monday!E19)</f>
        <v/>
      </c>
      <c r="I19" s="9">
        <f>IF(monday!B19 ="ns day", monday!C19,IF(monday!C19 &lt;= 8+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>
      <c r="A20" s="6" t="inlineStr">
        <is>
          <t>robertson, c</t>
        </is>
      </c>
      <c r="B20" s="10" t="inlineStr"/>
      <c r="C20" s="7" t="n">
        <v>8.32</v>
      </c>
      <c r="D20" s="7" t="n">
        <v>0</v>
      </c>
      <c r="E20" s="7" t="inlineStr"/>
      <c r="F20" s="7" t="inlineStr"/>
      <c r="G20" s="8" t="inlineStr"/>
      <c r="H20" s="7">
        <f>SUM(monday!F20 - monday!E20)</f>
        <v/>
      </c>
      <c r="I20" s="9">
        <f>IF(monday!B20 ="ns day", monday!C20,IF(monday!C20 &lt;= 8+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>
      <c r="A21" s="6" t="inlineStr">
        <is>
          <t>rodriquez, j</t>
        </is>
      </c>
      <c r="B21" s="10" t="inlineStr"/>
      <c r="C21" s="7" t="n">
        <v>12.07</v>
      </c>
      <c r="D21" s="7" t="n">
        <v>20.03</v>
      </c>
      <c r="E21" s="7" t="n">
        <v>16.17</v>
      </c>
      <c r="F21" s="7" t="n">
        <v>20.07</v>
      </c>
      <c r="G21" s="8" t="n">
        <v>1072</v>
      </c>
      <c r="H21" s="7">
        <f>SUM(monday!F21 - monday!E21)</f>
        <v/>
      </c>
      <c r="I21" s="9">
        <f>IF(monday!B21 ="ns day", monday!C21,IF(monday!C21 &lt;= 8+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>
      <c r="A22" s="6" t="inlineStr">
        <is>
          <t>segers, d</t>
        </is>
      </c>
      <c r="B22" s="10" t="inlineStr"/>
      <c r="C22" s="7" t="n">
        <v>12.08</v>
      </c>
      <c r="D22" s="7" t="n">
        <v>20.5</v>
      </c>
      <c r="E22" s="7" t="inlineStr"/>
      <c r="F22" s="7" t="inlineStr"/>
      <c r="G22" s="8" t="inlineStr"/>
      <c r="H22" s="7">
        <f>SUM(monday!F22 - monday!E22)</f>
        <v/>
      </c>
      <c r="I22" s="9">
        <f>IF(monday!B22 ="ns day", monday!C22,IF(monday!C22 &lt;= 8+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>
      <c r="A23" s="6" t="inlineStr">
        <is>
          <t>stubbs, t</t>
        </is>
      </c>
      <c r="B23" s="10" t="inlineStr"/>
      <c r="C23" s="7" t="n">
        <v>8.83</v>
      </c>
      <c r="D23" s="7" t="n">
        <v>0</v>
      </c>
      <c r="E23" s="7" t="inlineStr"/>
      <c r="F23" s="7" t="inlineStr"/>
      <c r="G23" s="8" t="inlineStr"/>
      <c r="H23" s="7">
        <f>SUM(monday!F23 - monday!E23)</f>
        <v/>
      </c>
      <c r="I23" s="9">
        <f>IF(monday!B23 ="ns day", monday!C23,IF(monday!C23 &lt;= 8+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>
      <c r="A24" s="6" t="inlineStr">
        <is>
          <t>torpey, m</t>
        </is>
      </c>
      <c r="B24" s="10" t="inlineStr"/>
      <c r="C24" s="7" t="n">
        <v>7.89</v>
      </c>
      <c r="D24" s="7" t="n">
        <v>16.04</v>
      </c>
      <c r="E24" s="7" t="inlineStr"/>
      <c r="F24" s="7" t="inlineStr"/>
      <c r="G24" s="8" t="inlineStr"/>
      <c r="H24" s="7">
        <f>SUM(monday!F24 - monday!E24)</f>
        <v/>
      </c>
      <c r="I24" s="9">
        <f>IF(monday!B24 ="ns day", monday!C24,IF(monday!C24 &lt;= 8+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>
      <c r="A25" s="6" t="inlineStr">
        <is>
          <t>trujillo, s</t>
        </is>
      </c>
      <c r="B25" s="10" t="inlineStr"/>
      <c r="C25" s="7" t="n">
        <v>9</v>
      </c>
      <c r="D25" s="7" t="n">
        <v>17.49</v>
      </c>
      <c r="E25" s="7" t="inlineStr"/>
      <c r="F25" s="7" t="inlineStr"/>
      <c r="G25" s="8" t="inlineStr"/>
      <c r="H25" s="7">
        <f>SUM(monday!F25 - monday!E25)</f>
        <v/>
      </c>
      <c r="I25" s="9">
        <f>IF(monday!B25 ="ns day", monday!C25,IF(monday!C25 &lt;= 8+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>
      <c r="A26" s="6" t="inlineStr">
        <is>
          <t>welch, t</t>
        </is>
      </c>
      <c r="B26" s="7" t="n"/>
      <c r="C26" s="7" t="n"/>
      <c r="D26" s="7" t="n"/>
      <c r="E26" s="7" t="n"/>
      <c r="F26" s="7" t="n"/>
      <c r="G26" s="8" t="n"/>
      <c r="H26" s="7">
        <f>SUM(monday!F26 - monday!E26)</f>
        <v/>
      </c>
      <c r="I26" s="9">
        <f>IF(monday!B26 ="ns day", monday!C26,IF(monday!C26 &lt;= 8 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>
      <c r="A27" s="6" t="inlineStr">
        <is>
          <t>williams, l</t>
        </is>
      </c>
      <c r="B27" s="7" t="n"/>
      <c r="C27" s="7" t="n"/>
      <c r="D27" s="7" t="n"/>
      <c r="E27" s="7" t="n"/>
      <c r="F27" s="7" t="n"/>
      <c r="G27" s="8" t="n"/>
      <c r="H27" s="7">
        <f>SUM(monday!F27 - monday!E27)</f>
        <v/>
      </c>
      <c r="I27" s="9">
        <f>IF(monday!B27 ="ns day", monday!C27,IF(monday!C27 &lt;= 8 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>
      <c r="A28" s="6" t="inlineStr"/>
      <c r="B28" s="7" t="n"/>
      <c r="C28" s="7" t="n"/>
      <c r="D28" s="7" t="n"/>
      <c r="E28" s="7" t="n"/>
      <c r="F28" s="7" t="n"/>
      <c r="G28" s="8" t="n"/>
      <c r="H28" s="7">
        <f>SUM(monday!F28 - monday!E28)</f>
        <v/>
      </c>
      <c r="I28" s="9">
        <f>IF(monday!B28 ="ns day", monday!C28,IF(monday!C28 &lt;= 8 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SUM(monday!F29 - monday!E29)</f>
        <v/>
      </c>
      <c r="I29" s="9">
        <f>IF(monday!B29 ="ns day", monday!C29,IF(monday!C29 &lt;= 8 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SUM(monday!F33 - monday!E33)</f>
        <v/>
      </c>
      <c r="I33" s="9">
        <f>IF(monday!B33 ="ns day", monday!C33,IF(monday!C33 &lt;= 8 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SUM(monday!F34 - monday!E34)</f>
        <v/>
      </c>
      <c r="I34" s="9">
        <f>IF(monday!B34 ="ns day", monday!C34,IF(monday!C34 &lt;= 8 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SUM(monday!F35 - monday!E35)</f>
        <v/>
      </c>
      <c r="I35" s="9">
        <f>IF(monday!B35 ="ns day", monday!C35,IF(monday!C35 &lt;= 8 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SUM(monday!F37 - monday!E37)</f>
        <v/>
      </c>
      <c r="I37" s="9">
        <f>IF(monday!B37 ="ns day", monday!C37,IF(monday!C37 &lt;= 8 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9">
      <c r="H39" s="5" t="inlineStr">
        <is>
          <t>Total NL Overtime</t>
        </is>
      </c>
      <c r="I39" s="9">
        <f>SUM(monday!I8:monday!I37)</f>
        <v/>
      </c>
    </row>
    <row r="41">
      <c r="J41" s="5" t="inlineStr">
        <is>
          <t>Total NL Mandates</t>
        </is>
      </c>
      <c r="K41" s="9">
        <f>SUM(monday!K8:monday!K37)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10" t="inlineStr"/>
      <c r="C45" s="7" t="n">
        <v>11.08</v>
      </c>
      <c r="D45" s="7" t="n">
        <v>0</v>
      </c>
      <c r="E45" s="7" t="n">
        <v>17.5</v>
      </c>
      <c r="F45" s="7" t="n">
        <v>19.58</v>
      </c>
      <c r="G45" s="8" t="n">
        <v>913</v>
      </c>
      <c r="H45" s="7">
        <f>SUM(monday!F45 - monday!E45)</f>
        <v/>
      </c>
      <c r="I45" s="9">
        <f>IF(monday!B45 ="ns day", monday!C45, MAX(monday!C45 - 8, 0))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>
      <c r="A46" s="6" t="inlineStr">
        <is>
          <t>an, j</t>
        </is>
      </c>
      <c r="B46" s="10" t="inlineStr"/>
      <c r="C46" s="7" t="n">
        <v>9</v>
      </c>
      <c r="D46" s="7" t="n">
        <v>17.37</v>
      </c>
      <c r="E46" s="7" t="inlineStr"/>
      <c r="F46" s="7" t="inlineStr"/>
      <c r="G46" s="8" t="inlineStr"/>
      <c r="H46" s="7">
        <f>SUM(monday!F46 - monday!E46)</f>
        <v/>
      </c>
      <c r="I46" s="9">
        <f>IF(monday!B46 ="ns day", monday!C46, MAX(monday!C46 - 8, 0))</f>
        <v/>
      </c>
      <c r="J46" s="9">
        <f>SUM(monday!F46 - monday!E46)</f>
        <v/>
      </c>
      <c r="K46" s="9">
        <f>IF(monday!B46="ns day",monday!C46, IF(monday!C46 &lt;= 8 + reference!C4, 0, MIN(MAX(monday!C46 - 8, 0),IF(monday!J46 &lt;= reference!C4,0, monday!J46))))</f>
        <v/>
      </c>
    </row>
    <row r="47">
      <c r="A47" s="6" t="inlineStr">
        <is>
          <t>aquino, s</t>
        </is>
      </c>
      <c r="B47" s="10" t="inlineStr"/>
      <c r="C47" s="7" t="n">
        <v>12.58</v>
      </c>
      <c r="D47" s="7" t="n">
        <v>20.55</v>
      </c>
      <c r="E47" s="7" t="n">
        <v>8.02</v>
      </c>
      <c r="F47" s="7" t="n">
        <v>21.1</v>
      </c>
      <c r="G47" s="8" t="n">
        <v>903</v>
      </c>
      <c r="H47" s="7">
        <f>SUM(monday!F47 - monday!E47)</f>
        <v/>
      </c>
      <c r="I47" s="9">
        <f>IF(monday!B47 ="ns day", monday!C47, MAX(monday!C47 - 8, 0))</f>
        <v/>
      </c>
      <c r="J47" s="9">
        <f>SUM(monday!F47 - monday!E47)</f>
        <v/>
      </c>
      <c r="K47" s="9">
        <f>IF(monday!B47="ns day",monday!C47, IF(monday!C47 &lt;= 8 + reference!C4, 0, MIN(MAX(monday!C47 - 8, 0),IF(monday!J47 &lt;= reference!C4,0, monday!J47))))</f>
        <v/>
      </c>
    </row>
    <row r="48">
      <c r="A48" s="6" t="inlineStr">
        <is>
          <t>babinskiy, m</t>
        </is>
      </c>
      <c r="B48" s="10" t="inlineStr"/>
      <c r="C48" s="7" t="n">
        <v>10.41</v>
      </c>
      <c r="D48" s="7" t="n">
        <v>18.92</v>
      </c>
      <c r="E48" s="7" t="inlineStr"/>
      <c r="F48" s="7" t="inlineStr"/>
      <c r="G48" s="8" t="inlineStr"/>
      <c r="H48" s="7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>
      <c r="A49" s="6" t="inlineStr">
        <is>
          <t>bassa, e</t>
        </is>
      </c>
      <c r="B49" s="10" t="inlineStr">
        <is>
          <t>ns day</t>
        </is>
      </c>
      <c r="C49" s="7" t="n">
        <v>10.63</v>
      </c>
      <c r="D49" s="7" t="n">
        <v>19.03</v>
      </c>
      <c r="E49" s="7" t="n">
        <v>18</v>
      </c>
      <c r="F49" s="7" t="n">
        <v>19.03</v>
      </c>
      <c r="G49" s="8" t="n">
        <v>913</v>
      </c>
      <c r="H49" s="7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>
      <c r="A50" s="6" t="inlineStr">
        <is>
          <t>benlmaloua, m</t>
        </is>
      </c>
      <c r="B50" s="10" t="inlineStr"/>
      <c r="C50" s="7" t="n">
        <v>5.48</v>
      </c>
      <c r="D50" s="7" t="n">
        <v>12.97</v>
      </c>
      <c r="E50" s="7" t="inlineStr"/>
      <c r="F50" s="7" t="inlineStr"/>
      <c r="G50" s="8" t="inlineStr"/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>
      <c r="A51" s="6" t="inlineStr">
        <is>
          <t>bonilla, g</t>
        </is>
      </c>
      <c r="B51" s="10" t="inlineStr"/>
      <c r="C51" s="7" t="n">
        <v>9.9</v>
      </c>
      <c r="D51" s="7" t="n">
        <v>0</v>
      </c>
      <c r="E51" s="7" t="inlineStr"/>
      <c r="F51" s="7" t="inlineStr"/>
      <c r="G51" s="8" t="inlineStr"/>
      <c r="H51" s="7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>
      <c r="A52" s="6" t="inlineStr">
        <is>
          <t>bustos, h</t>
        </is>
      </c>
      <c r="B52" s="10" t="inlineStr">
        <is>
          <t>ns day</t>
        </is>
      </c>
      <c r="C52" s="7" t="n">
        <v>8.470000000000001</v>
      </c>
      <c r="D52" s="7" t="n">
        <v>16.93</v>
      </c>
      <c r="E52" s="7" t="inlineStr"/>
      <c r="F52" s="7" t="inlineStr"/>
      <c r="G52" s="8" t="inlineStr"/>
      <c r="H52" s="7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>
      <c r="A53" s="6" t="inlineStr">
        <is>
          <t>chung, b</t>
        </is>
      </c>
      <c r="B53" s="10" t="inlineStr"/>
      <c r="C53" s="7" t="n">
        <v>10.93</v>
      </c>
      <c r="D53" s="7" t="n">
        <v>19.24</v>
      </c>
      <c r="E53" s="10" t="inlineStr">
        <is>
          <t>*</t>
        </is>
      </c>
      <c r="F53" s="10" t="inlineStr">
        <is>
          <t>*</t>
        </is>
      </c>
      <c r="G53" s="10" t="inlineStr">
        <is>
          <t>*</t>
        </is>
      </c>
      <c r="H53" s="7">
        <f>SUM(monday!H55:monday!H54)</f>
        <v/>
      </c>
      <c r="I53" s="9">
        <f>IF(monday!B53 ="ns day", monday!C53, MAX(monday!C53 - 8, 0))</f>
        <v/>
      </c>
      <c r="J53" s="9">
        <f>monday!H53</f>
        <v/>
      </c>
      <c r="K53" s="9">
        <f>IF(monday!B53="ns day",monday!C53, IF(monday!C53 &lt;= 8 + reference!C4, 0, MIN(MAX(monday!C53 - 8, 0),IF(monday!J53 &lt;= reference!C4,0, monday!J53))))</f>
        <v/>
      </c>
    </row>
    <row r="54">
      <c r="E54" s="7" t="n">
        <v>18.24</v>
      </c>
      <c r="F54" s="7" t="n">
        <v>18.24</v>
      </c>
      <c r="G54" s="8" t="n">
        <v>1036</v>
      </c>
      <c r="H54" s="7">
        <f>SUM(monday!F54 - monday!E54)</f>
        <v/>
      </c>
    </row>
    <row r="55">
      <c r="E55" s="7" t="n">
        <v>19.24</v>
      </c>
      <c r="F55" s="7" t="n">
        <v>19.43</v>
      </c>
      <c r="G55" s="8" t="n">
        <v>1036</v>
      </c>
      <c r="H55" s="7">
        <f>SUM(monday!F55 - monday!E55)</f>
        <v/>
      </c>
    </row>
    <row r="56">
      <c r="A56" s="6" t="inlineStr">
        <is>
          <t>custodio, t</t>
        </is>
      </c>
      <c r="B56" s="7" t="n"/>
      <c r="C56" s="7" t="n"/>
      <c r="D56" s="7" t="n"/>
      <c r="E56" s="7" t="n"/>
      <c r="F56" s="7" t="n"/>
      <c r="G56" s="8" t="n"/>
      <c r="H56" s="7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>
      <c r="A57" s="6" t="inlineStr">
        <is>
          <t>dejesus vasquez, l</t>
        </is>
      </c>
      <c r="B57" s="10" t="inlineStr"/>
      <c r="C57" s="7" t="n">
        <v>10.02</v>
      </c>
      <c r="D57" s="7" t="n">
        <v>18.43</v>
      </c>
      <c r="E57" s="7" t="n">
        <v>13.5</v>
      </c>
      <c r="F57" s="7" t="n">
        <v>14</v>
      </c>
      <c r="G57" s="8" t="n">
        <v>1036</v>
      </c>
      <c r="H57" s="7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>
      <c r="A58" s="6" t="inlineStr">
        <is>
          <t>fisher, c</t>
        </is>
      </c>
      <c r="B58" s="7" t="n"/>
      <c r="C58" s="7" t="n"/>
      <c r="D58" s="7" t="n"/>
      <c r="E58" s="7" t="n"/>
      <c r="F58" s="7" t="n"/>
      <c r="G58" s="8" t="n"/>
      <c r="H58" s="7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>
      <c r="A59" s="6" t="inlineStr">
        <is>
          <t>flaig, b</t>
        </is>
      </c>
      <c r="B59" s="7" t="n"/>
      <c r="C59" s="7" t="n"/>
      <c r="D59" s="7" t="n"/>
      <c r="E59" s="7" t="n"/>
      <c r="F59" s="7" t="n"/>
      <c r="G59" s="8" t="n"/>
      <c r="H59" s="7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>
      <c r="A60" s="6" t="inlineStr">
        <is>
          <t>geffrso, t</t>
        </is>
      </c>
      <c r="B60" s="10" t="inlineStr"/>
      <c r="C60" s="7" t="n">
        <v>9.630000000000001</v>
      </c>
      <c r="D60" s="7" t="n">
        <v>17.5</v>
      </c>
      <c r="E60" s="7" t="inlineStr"/>
      <c r="F60" s="7" t="inlineStr"/>
      <c r="G60" s="8" t="inlineStr"/>
      <c r="H60" s="7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>
      <c r="A61" s="6" t="inlineStr">
        <is>
          <t>l huillier jr, w</t>
        </is>
      </c>
      <c r="B61" s="10" t="inlineStr">
        <is>
          <t>ns day</t>
        </is>
      </c>
      <c r="C61" s="7" t="n">
        <v>8.83</v>
      </c>
      <c r="D61" s="7" t="n">
        <v>17.19</v>
      </c>
      <c r="E61" s="7" t="inlineStr"/>
      <c r="F61" s="7" t="inlineStr"/>
      <c r="G61" s="8" t="inlineStr"/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>
      <c r="A62" s="6" t="inlineStr">
        <is>
          <t>la, s</t>
        </is>
      </c>
      <c r="B62" s="10" t="inlineStr">
        <is>
          <t>ns day</t>
        </is>
      </c>
      <c r="C62" s="7" t="n">
        <v>10.29</v>
      </c>
      <c r="D62" s="7" t="n">
        <v>18.74</v>
      </c>
      <c r="E62" s="7" t="n">
        <v>11.2</v>
      </c>
      <c r="F62" s="7" t="n">
        <v>12.75</v>
      </c>
      <c r="G62" s="8" t="n">
        <v>1036</v>
      </c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>
      <c r="A63" s="6" t="inlineStr">
        <is>
          <t>martines, j</t>
        </is>
      </c>
      <c r="B63" s="10" t="inlineStr"/>
      <c r="C63" s="7" t="n">
        <v>8.74</v>
      </c>
      <c r="D63" s="7" t="n">
        <v>17.28</v>
      </c>
      <c r="E63" s="7" t="n">
        <v>16</v>
      </c>
      <c r="F63" s="7" t="n">
        <v>17.28</v>
      </c>
      <c r="G63" s="8" t="n">
        <v>1072</v>
      </c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>
      <c r="A64" s="6" t="inlineStr">
        <is>
          <t>mccoumb, s</t>
        </is>
      </c>
      <c r="B64" s="10" t="inlineStr"/>
      <c r="C64" s="7" t="n">
        <v>9.02</v>
      </c>
      <c r="D64" s="7" t="n">
        <v>18.22</v>
      </c>
      <c r="E64" s="7" t="inlineStr"/>
      <c r="F64" s="7" t="inlineStr"/>
      <c r="G64" s="8" t="inlineStr"/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>
      <c r="A65" s="6" t="inlineStr">
        <is>
          <t>mcdonald, n</t>
        </is>
      </c>
      <c r="B65" s="10" t="inlineStr">
        <is>
          <t>ns day</t>
        </is>
      </c>
      <c r="C65" s="7" t="n">
        <v>8.26</v>
      </c>
      <c r="D65" s="7" t="n">
        <v>16.7</v>
      </c>
      <c r="E65" s="7" t="inlineStr"/>
      <c r="F65" s="7" t="inlineStr"/>
      <c r="G65" s="8" t="inlineStr"/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>
      <c r="A66" s="6" t="inlineStr">
        <is>
          <t>mcmains, t</t>
        </is>
      </c>
      <c r="B66" s="10" t="inlineStr">
        <is>
          <t>ns day</t>
        </is>
      </c>
      <c r="C66" s="7" t="n">
        <v>11.01</v>
      </c>
      <c r="D66" s="7" t="n">
        <v>19.44</v>
      </c>
      <c r="E66" s="7" t="n">
        <v>17.2</v>
      </c>
      <c r="F66" s="7" t="n">
        <v>19.1</v>
      </c>
      <c r="G66" s="8" t="n">
        <v>927</v>
      </c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>
      <c r="A67" s="6" t="inlineStr">
        <is>
          <t>moody, k</t>
        </is>
      </c>
      <c r="B67" s="10" t="inlineStr"/>
      <c r="C67" s="7" t="n">
        <v>5.66</v>
      </c>
      <c r="D67" s="7" t="n">
        <v>8.75</v>
      </c>
      <c r="E67" s="7" t="n">
        <v>7.58</v>
      </c>
      <c r="F67" s="7" t="n">
        <v>8.75</v>
      </c>
      <c r="G67" s="8" t="n">
        <v>1033</v>
      </c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>
      <c r="A68" s="6" t="inlineStr">
        <is>
          <t>mudesir sr, h</t>
        </is>
      </c>
      <c r="B68" s="10" t="inlineStr"/>
      <c r="C68" s="7" t="n">
        <v>11.06</v>
      </c>
      <c r="D68" s="7" t="n">
        <v>18.88</v>
      </c>
      <c r="E68" s="7" t="n">
        <v>16.3</v>
      </c>
      <c r="F68" s="7" t="n">
        <v>18.88</v>
      </c>
      <c r="G68" s="8" t="n">
        <v>1072</v>
      </c>
      <c r="H68" s="7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>
      <c r="A69" s="6" t="inlineStr">
        <is>
          <t>murray, k</t>
        </is>
      </c>
      <c r="B69" s="10" t="inlineStr">
        <is>
          <t>ns day</t>
        </is>
      </c>
      <c r="C69" s="7" t="n">
        <v>8.94</v>
      </c>
      <c r="D69" s="7" t="n">
        <v>17.46</v>
      </c>
      <c r="E69" s="7" t="inlineStr"/>
      <c r="F69" s="7" t="inlineStr"/>
      <c r="G69" s="8" t="inlineStr"/>
      <c r="H69" s="7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>
      <c r="A70" s="6" t="inlineStr">
        <is>
          <t>nguyen, d</t>
        </is>
      </c>
      <c r="B70" s="10" t="inlineStr"/>
      <c r="C70" s="7" t="n">
        <v>8.77</v>
      </c>
      <c r="D70" s="7" t="n">
        <v>17.2</v>
      </c>
      <c r="E70" s="7" t="inlineStr"/>
      <c r="F70" s="7" t="inlineStr"/>
      <c r="G70" s="8" t="inlineStr"/>
      <c r="H70" s="7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>
      <c r="A71" s="6" t="inlineStr">
        <is>
          <t>pang, d</t>
        </is>
      </c>
      <c r="B71" s="10" t="inlineStr">
        <is>
          <t>ns day</t>
        </is>
      </c>
      <c r="C71" s="7" t="n">
        <v>11.7</v>
      </c>
      <c r="D71" s="7" t="n">
        <v>20.54</v>
      </c>
      <c r="E71" s="7" t="n">
        <v>19.18</v>
      </c>
      <c r="F71" s="7" t="n">
        <v>20.54</v>
      </c>
      <c r="G71" s="8" t="n">
        <v>1008</v>
      </c>
      <c r="H71" s="7">
        <f>SUM(monday!F71 - monday!E71)</f>
        <v/>
      </c>
      <c r="I71" s="9">
        <f>IF(monday!B71 ="ns day", monday!C71, MAX(monday!C71 - 8, 0))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>
      <c r="A72" s="6" t="inlineStr">
        <is>
          <t>rockwood, j</t>
        </is>
      </c>
      <c r="B72" s="10" t="inlineStr"/>
      <c r="C72" s="7" t="n">
        <v>9.35</v>
      </c>
      <c r="D72" s="7" t="n">
        <v>17.88</v>
      </c>
      <c r="E72" s="7" t="inlineStr"/>
      <c r="F72" s="7" t="inlineStr"/>
      <c r="G72" s="8" t="inlineStr"/>
      <c r="H72" s="7">
        <f>SUM(monday!F72 - monday!E72)</f>
        <v/>
      </c>
      <c r="I72" s="9">
        <f>IF(monday!B72 ="ns day", monday!C72, MAX(monday!C72 - 8, 0))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>
      <c r="A73" s="6" t="inlineStr">
        <is>
          <t>rose jr, a</t>
        </is>
      </c>
      <c r="B73" s="10" t="inlineStr"/>
      <c r="C73" s="7" t="n">
        <v>9.52</v>
      </c>
      <c r="D73" s="7" t="n">
        <v>18.46</v>
      </c>
      <c r="E73" s="7" t="inlineStr"/>
      <c r="F73" s="7" t="inlineStr"/>
      <c r="G73" s="8" t="inlineStr"/>
      <c r="H73" s="7">
        <f>SUM(monday!F73 - monday!E73)</f>
        <v/>
      </c>
      <c r="I73" s="9">
        <f>IF(monday!B73 ="ns day", monday!C73, MAX(monday!C73 - 8, 0))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>
      <c r="A74" s="6" t="inlineStr">
        <is>
          <t>salih-mohamed, s</t>
        </is>
      </c>
      <c r="B74" s="10" t="inlineStr"/>
      <c r="C74" s="7" t="n">
        <v>10.37</v>
      </c>
      <c r="D74" s="7" t="n">
        <v>18.83</v>
      </c>
      <c r="E74" s="7" t="inlineStr"/>
      <c r="F74" s="7" t="inlineStr"/>
      <c r="G74" s="8" t="inlineStr"/>
      <c r="H74" s="7">
        <f>SUM(monday!F74 - monday!E74)</f>
        <v/>
      </c>
      <c r="I74" s="9">
        <f>IF(monday!B74 ="ns day", monday!C74, MAX(monday!C74 - 8, 0))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5">
      <c r="A75" s="6" t="inlineStr">
        <is>
          <t>sanchez, p</t>
        </is>
      </c>
      <c r="B75" s="10" t="inlineStr"/>
      <c r="C75" s="7" t="n">
        <v>9.5</v>
      </c>
      <c r="D75" s="7" t="n">
        <v>17.95</v>
      </c>
      <c r="E75" s="7" t="inlineStr"/>
      <c r="F75" s="7" t="inlineStr"/>
      <c r="G75" s="8" t="inlineStr"/>
      <c r="H75" s="7">
        <f>SUM(monday!F75 - monday!E75)</f>
        <v/>
      </c>
      <c r="I75" s="9">
        <f>IF(monday!B75 ="ns day", monday!C75, MAX(monday!C75 - 8, 0))</f>
        <v/>
      </c>
      <c r="J75" s="9">
        <f>SUM(monday!F75 - monday!E75)</f>
        <v/>
      </c>
      <c r="K75" s="9">
        <f>IF(monday!B75="ns day",monday!C75, IF(monday!C75 &lt;= 8 + reference!C4, 0, MIN(MAX(monday!C75 - 8, 0),IF(monday!J75 &lt;= reference!C4,0, monday!J75))))</f>
        <v/>
      </c>
    </row>
    <row r="76">
      <c r="A76" s="6" t="inlineStr">
        <is>
          <t>shrestha, p</t>
        </is>
      </c>
      <c r="B76" s="10" t="inlineStr"/>
      <c r="C76" s="7" t="n">
        <v>9.16</v>
      </c>
      <c r="D76" s="7" t="n">
        <v>17.58</v>
      </c>
      <c r="E76" s="7" t="inlineStr"/>
      <c r="F76" s="7" t="inlineStr"/>
      <c r="G76" s="8" t="inlineStr"/>
      <c r="H76" s="7">
        <f>SUM(monday!F76 - monday!E76)</f>
        <v/>
      </c>
      <c r="I76" s="9">
        <f>IF(monday!B76 ="ns day", monday!C76, MAX(monday!C76 - 8, 0))</f>
        <v/>
      </c>
      <c r="J76" s="9">
        <f>SUM(monday!F76 - monday!E76)</f>
        <v/>
      </c>
      <c r="K76" s="9">
        <f>IF(monday!B76="ns day",monday!C76, IF(monday!C76 &lt;= 8 + reference!C4, 0, MIN(MAX(monday!C76 - 8, 0),IF(monday!J76 &lt;= reference!C4,0, monday!J76))))</f>
        <v/>
      </c>
    </row>
    <row r="77">
      <c r="A77" s="6" t="inlineStr">
        <is>
          <t>steinke, s</t>
        </is>
      </c>
      <c r="B77" s="10" t="inlineStr"/>
      <c r="C77" s="7" t="n">
        <v>9.5</v>
      </c>
      <c r="D77" s="7" t="n">
        <v>16.94</v>
      </c>
      <c r="E77" s="7" t="inlineStr"/>
      <c r="F77" s="7" t="inlineStr"/>
      <c r="G77" s="8" t="inlineStr"/>
      <c r="H77" s="7">
        <f>SUM(monday!F77 - monday!E77)</f>
        <v/>
      </c>
      <c r="I77" s="9">
        <f>IF(monday!B77 ="ns day", monday!C77, MAX(monday!C77 - 8, 0))</f>
        <v/>
      </c>
      <c r="J77" s="9">
        <f>SUM(monday!F77 - monday!E77)</f>
        <v/>
      </c>
      <c r="K77" s="9">
        <f>IF(monday!B77="ns day",monday!C77, IF(monday!C77 &lt;= 8 + reference!C4, 0, MIN(MAX(monday!C77 - 8, 0),IF(monday!J77 &lt;= reference!C4,0, monday!J77))))</f>
        <v/>
      </c>
    </row>
    <row r="78">
      <c r="A78" s="6" t="inlineStr">
        <is>
          <t>stevens, a</t>
        </is>
      </c>
      <c r="B78" s="10" t="inlineStr"/>
      <c r="C78" s="7" t="n">
        <v>9.779999999999999</v>
      </c>
      <c r="D78" s="7" t="n">
        <v>17.75</v>
      </c>
      <c r="E78" s="7" t="n">
        <v>14.25</v>
      </c>
      <c r="F78" s="7" t="n">
        <v>17.75</v>
      </c>
      <c r="G78" s="8" t="n">
        <v>1071</v>
      </c>
      <c r="H78" s="7">
        <f>SUM(monday!F78 - monday!E78)</f>
        <v/>
      </c>
      <c r="I78" s="9">
        <f>IF(monday!B78 ="ns day", monday!C78, MAX(monday!C78 - 8, 0))</f>
        <v/>
      </c>
      <c r="J78" s="9">
        <f>SUM(monday!F78 - monday!E78)</f>
        <v/>
      </c>
      <c r="K78" s="9">
        <f>IF(monday!B78="ns day",monday!C78, IF(monday!C78 &lt;= 8 + reference!C4, 0, MIN(MAX(monday!C78 - 8, 0),IF(monday!J78 &lt;= reference!C4,0, monday!J78))))</f>
        <v/>
      </c>
    </row>
    <row r="79">
      <c r="A79" s="6" t="inlineStr">
        <is>
          <t>symons, s</t>
        </is>
      </c>
      <c r="B79" s="10" t="inlineStr"/>
      <c r="C79" s="7" t="n">
        <v>9.75</v>
      </c>
      <c r="D79" s="7" t="n">
        <v>18.23</v>
      </c>
      <c r="E79" s="7" t="inlineStr"/>
      <c r="F79" s="7" t="inlineStr"/>
      <c r="G79" s="8" t="inlineStr"/>
      <c r="H79" s="7">
        <f>SUM(monday!F79 - monday!E79)</f>
        <v/>
      </c>
      <c r="I79" s="9">
        <f>IF(monday!B79 ="ns day", monday!C79, MAX(monday!C79 - 8, 0))</f>
        <v/>
      </c>
      <c r="J79" s="9">
        <f>SUM(monday!F79 - monday!E79)</f>
        <v/>
      </c>
      <c r="K79" s="9">
        <f>IF(monday!B79="ns day",monday!C79, IF(monday!C79 &lt;= 8 + reference!C4, 0, MIN(MAX(monday!C79 - 8, 0),IF(monday!J79 &lt;= reference!C4,0, monday!J79))))</f>
        <v/>
      </c>
    </row>
    <row r="80">
      <c r="A80" s="6" t="inlineStr">
        <is>
          <t>walker, c</t>
        </is>
      </c>
      <c r="B80" s="10" t="inlineStr"/>
      <c r="C80" s="7" t="n">
        <v>9.65</v>
      </c>
      <c r="D80" s="7" t="n">
        <v>18.98</v>
      </c>
      <c r="E80" s="7" t="inlineStr"/>
      <c r="F80" s="7" t="inlineStr"/>
      <c r="G80" s="8" t="inlineStr"/>
      <c r="H80" s="7">
        <f>SUM(monday!F80 - monday!E80)</f>
        <v/>
      </c>
      <c r="I80" s="9">
        <f>IF(monday!B80 ="ns day", monday!C80, MAX(monday!C80 - 8, 0))</f>
        <v/>
      </c>
      <c r="J80" s="9">
        <f>SUM(monday!F80 - monday!E80)</f>
        <v/>
      </c>
      <c r="K80" s="9">
        <f>IF(monday!B80="ns day",monday!C80, IF(monday!C80 &lt;= 8 + reference!C4, 0, MIN(MAX(monday!C80 - 8, 0),IF(monday!J80 &lt;= reference!C4,0, monday!J80))))</f>
        <v/>
      </c>
    </row>
    <row r="81">
      <c r="A81" s="6" t="inlineStr">
        <is>
          <t>weeks, t</t>
        </is>
      </c>
      <c r="B81" s="10" t="inlineStr"/>
      <c r="C81" s="7" t="n">
        <v>13.07</v>
      </c>
      <c r="D81" s="7" t="n">
        <v>21.6</v>
      </c>
      <c r="E81" s="7" t="n">
        <v>16</v>
      </c>
      <c r="F81" s="7" t="n">
        <v>18</v>
      </c>
      <c r="G81" s="8" t="n">
        <v>913</v>
      </c>
      <c r="H81" s="7">
        <f>SUM(monday!F81 - monday!E81)</f>
        <v/>
      </c>
      <c r="I81" s="9">
        <f>IF(monday!B81 ="ns day", monday!C81, MAX(monday!C81 - 8, 0))</f>
        <v/>
      </c>
      <c r="J81" s="9">
        <f>SUM(monday!F81 - monday!E81)</f>
        <v/>
      </c>
      <c r="K81" s="9">
        <f>IF(monday!B81="ns day",monday!C81, IF(monday!C81 &lt;= 8 + reference!C4, 0, MIN(MAX(monday!C81 - 8, 0),IF(monday!J81 &lt;= reference!C4,0, monday!J81))))</f>
        <v/>
      </c>
    </row>
    <row r="82">
      <c r="A82" s="6" t="inlineStr">
        <is>
          <t>weyerman, t</t>
        </is>
      </c>
      <c r="B82" s="10" t="inlineStr"/>
      <c r="C82" s="7" t="n">
        <v>6.05</v>
      </c>
      <c r="D82" s="7" t="n">
        <v>14.06</v>
      </c>
      <c r="E82" s="7" t="inlineStr"/>
      <c r="F82" s="7" t="inlineStr"/>
      <c r="G82" s="8" t="inlineStr"/>
      <c r="H82" s="7">
        <f>SUM(monday!F82 - monday!E82)</f>
        <v/>
      </c>
      <c r="I82" s="9">
        <f>IF(monday!B82 ="ns day", monday!C82, MAX(monday!C82 - 8, 0))</f>
        <v/>
      </c>
      <c r="J82" s="9">
        <f>SUM(monday!F82 - monday!E82)</f>
        <v/>
      </c>
      <c r="K82" s="9">
        <f>IF(monday!B82="ns day",monday!C82, IF(monday!C82 &lt;= 8 + reference!C4, 0, MIN(MAX(monday!C82 - 8, 0),IF(monday!J82 &lt;= reference!C4,0, monday!J82))))</f>
        <v/>
      </c>
    </row>
    <row r="83">
      <c r="A83" s="6" t="inlineStr">
        <is>
          <t>wooten, c</t>
        </is>
      </c>
      <c r="B83" s="10" t="inlineStr"/>
      <c r="C83" s="7" t="n">
        <v>9.619999999999999</v>
      </c>
      <c r="D83" s="7" t="n">
        <v>18.06</v>
      </c>
      <c r="E83" s="7" t="inlineStr"/>
      <c r="F83" s="7" t="inlineStr"/>
      <c r="G83" s="8" t="inlineStr"/>
      <c r="H83" s="7">
        <f>SUM(monday!F83 - monday!E83)</f>
        <v/>
      </c>
      <c r="I83" s="9">
        <f>IF(monday!B83 ="ns day", monday!C83, MAX(monday!C83 - 8, 0))</f>
        <v/>
      </c>
      <c r="J83" s="9">
        <f>SUM(monday!F83 - monday!E83)</f>
        <v/>
      </c>
      <c r="K83" s="9">
        <f>IF(monday!B83="ns day",monday!C83, IF(monday!C83 &lt;= 8 + reference!C4, 0, MIN(MAX(monday!C83 - 8, 0),IF(monday!J83 &lt;= reference!C4,0, monday!J83))))</f>
        <v/>
      </c>
    </row>
    <row r="84">
      <c r="A84" s="6" t="inlineStr">
        <is>
          <t>yates, l</t>
        </is>
      </c>
      <c r="B84" s="7" t="n"/>
      <c r="C84" s="7" t="n"/>
      <c r="D84" s="7" t="n"/>
      <c r="E84" s="7" t="n"/>
      <c r="F84" s="7" t="n"/>
      <c r="G84" s="8" t="n"/>
      <c r="H84" s="7">
        <f>SUM(monday!F84 - monday!E84)</f>
        <v/>
      </c>
      <c r="I84" s="9">
        <f>IF(monday!B84 ="ns day", monday!C84, MAX(monday!C84 - 8, 0))</f>
        <v/>
      </c>
      <c r="J84" s="9">
        <f>SUM(monday!F84 - monday!E84)</f>
        <v/>
      </c>
      <c r="K84" s="9">
        <f>IF(monday!B84="ns day",monday!C84, IF(monday!C84 &lt;= 8 + reference!C4, 0, MIN(MAX(monday!C84 - 8, 0),IF(monday!J84 &lt;= reference!C4,0, monday!J84))))</f>
        <v/>
      </c>
    </row>
    <row r="86">
      <c r="J86" s="5" t="inlineStr">
        <is>
          <t>Total WAL Mandates</t>
        </is>
      </c>
      <c r="K86" s="9">
        <f>SUM(monday!K45:monday!K84)</f>
        <v/>
      </c>
    </row>
    <row r="88">
      <c r="J88" s="5" t="inlineStr">
        <is>
          <t>Total Mandates</t>
        </is>
      </c>
      <c r="K88" s="9">
        <f>SUM(monday!K86 + monday!K41)</f>
        <v/>
      </c>
    </row>
    <row r="90">
      <c r="A90" s="4" t="inlineStr">
        <is>
          <t>Overtime Desired List Carriers</t>
        </is>
      </c>
    </row>
    <row r="91">
      <c r="E91" s="5" t="inlineStr">
        <is>
          <t>Availability to:</t>
        </is>
      </c>
    </row>
    <row r="92">
      <c r="A92" s="5" t="inlineStr">
        <is>
          <t>Name</t>
        </is>
      </c>
      <c r="B92" s="5" t="inlineStr">
        <is>
          <t>note</t>
        </is>
      </c>
      <c r="C92" s="5" t="inlineStr">
        <is>
          <t>5200</t>
        </is>
      </c>
      <c r="D92" s="5" t="inlineStr">
        <is>
          <t>RS</t>
        </is>
      </c>
      <c r="E92" s="5" t="inlineStr">
        <is>
          <t>to 10</t>
        </is>
      </c>
      <c r="F92" s="5" t="inlineStr">
        <is>
          <t>to 12</t>
        </is>
      </c>
    </row>
    <row r="93">
      <c r="A93" s="6" t="inlineStr">
        <is>
          <t>barnett, j</t>
        </is>
      </c>
      <c r="B93" s="10" t="inlineStr"/>
      <c r="C93" s="7" t="n">
        <v>10.47</v>
      </c>
      <c r="D93" s="7" t="n">
        <v>18.98</v>
      </c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>
      <c r="A94" s="6" t="inlineStr">
        <is>
          <t>gross, j</t>
        </is>
      </c>
      <c r="B94" s="10" t="inlineStr"/>
      <c r="C94" s="7" t="n">
        <v>11.02</v>
      </c>
      <c r="D94" s="7" t="n">
        <v>18.27</v>
      </c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>
      <c r="A95" s="6" t="inlineStr">
        <is>
          <t>helmbold, a</t>
        </is>
      </c>
      <c r="B95" s="10" t="inlineStr"/>
      <c r="C95" s="7" t="n">
        <v>11.17</v>
      </c>
      <c r="D95" s="7" t="n">
        <v>19.64</v>
      </c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>
      <c r="A96" s="6" t="inlineStr">
        <is>
          <t>kitchen, d</t>
        </is>
      </c>
      <c r="B96" s="10" t="inlineStr"/>
      <c r="C96" s="7" t="n">
        <v>12.03</v>
      </c>
      <c r="D96" s="7" t="n">
        <v>20.45</v>
      </c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>
      <c r="A97" s="6" t="inlineStr">
        <is>
          <t>manibusan, p</t>
        </is>
      </c>
      <c r="B97" s="10" t="inlineStr"/>
      <c r="C97" s="7" t="n">
        <v>8</v>
      </c>
      <c r="D97" s="7" t="n">
        <v>16.49</v>
      </c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>
      <c r="A98" s="6" t="inlineStr">
        <is>
          <t>mariami, a</t>
        </is>
      </c>
      <c r="B98" s="10" t="inlineStr"/>
      <c r="C98" s="7" t="n">
        <v>11.32</v>
      </c>
      <c r="D98" s="7" t="n">
        <v>19.83</v>
      </c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>
      <c r="A99" s="6" t="inlineStr">
        <is>
          <t>nelson, g</t>
        </is>
      </c>
      <c r="B99" s="10" t="inlineStr">
        <is>
          <t>sick</t>
        </is>
      </c>
      <c r="C99" s="7" t="inlineStr"/>
      <c r="D99" s="7" t="n">
        <v>0</v>
      </c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>
      <c r="A100" s="6" t="inlineStr">
        <is>
          <t>yeung, q</t>
        </is>
      </c>
      <c r="B100" s="10" t="inlineStr"/>
      <c r="C100" s="7" t="n">
        <v>13</v>
      </c>
      <c r="D100" s="7" t="n">
        <v>21.29</v>
      </c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>
      <c r="A101" s="6" t="inlineStr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>
      <c r="A102" s="6" t="inlineStr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>
      <c r="A103" s="6" t="inlineStr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>
      <c r="A104" s="6" t="inlineStr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>
      <c r="A105" s="6" t="inlineStr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>
      <c r="A106" s="6" t="inlineStr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>
      <c r="A107" s="6" t="inlineStr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>
      <c r="A108" s="6" t="inlineStr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>
      <c r="A109" s="6" t="inlineStr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>
      <c r="A110" s="6" t="inlineStr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>
      <c r="A111" s="6" t="inlineStr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>
      <c r="A112" s="6" t="inlineStr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>
      <c r="A113" s="6" t="inlineStr"/>
      <c r="B113" s="7" t="n"/>
      <c r="C113" s="7" t="n"/>
      <c r="D113" s="7" t="n"/>
      <c r="E113" s="9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9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>
      <c r="A114" s="6" t="inlineStr"/>
      <c r="B114" s="7" t="n"/>
      <c r="C114" s="7" t="n"/>
      <c r="D114" s="7" t="n"/>
      <c r="E114" s="9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9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>
      <c r="A115" s="6" t="inlineStr"/>
      <c r="B115" s="7" t="n"/>
      <c r="C115" s="7" t="n"/>
      <c r="D115" s="7" t="n"/>
      <c r="E115" s="9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9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>
      <c r="A116" s="6" t="inlineStr"/>
      <c r="B116" s="7" t="n"/>
      <c r="C116" s="7" t="n"/>
      <c r="D116" s="7" t="n"/>
      <c r="E116" s="9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9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>
      <c r="A117" s="6" t="inlineStr"/>
      <c r="B117" s="7" t="n"/>
      <c r="C117" s="7" t="n"/>
      <c r="D117" s="7" t="n"/>
      <c r="E117" s="9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9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>
      <c r="A118" s="6" t="inlineStr"/>
      <c r="B118" s="7" t="n"/>
      <c r="C118" s="7" t="n"/>
      <c r="D118" s="7" t="n"/>
      <c r="E118" s="9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9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>
      <c r="A119" s="6" t="inlineStr"/>
      <c r="B119" s="7" t="n"/>
      <c r="C119" s="7" t="n"/>
      <c r="D119" s="7" t="n"/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>
      <c r="A120" s="6" t="inlineStr"/>
      <c r="B120" s="7" t="n"/>
      <c r="C120" s="7" t="n"/>
      <c r="D120" s="7" t="n"/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>
      <c r="A121" s="6" t="inlineStr"/>
      <c r="B121" s="7" t="n"/>
      <c r="C121" s="7" t="n"/>
      <c r="D121" s="7" t="n"/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>
      <c r="A122" s="6" t="inlineStr"/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4">
      <c r="D124" s="5" t="inlineStr">
        <is>
          <t>Total OTDL Availability</t>
        </is>
      </c>
      <c r="E124" s="9">
        <f>SUM(monday!E93:monday!E122)</f>
        <v/>
      </c>
      <c r="F124" s="9">
        <f>SUM(monday!F93:monday!F122)</f>
        <v/>
      </c>
    </row>
    <row r="126">
      <c r="A126" s="4" t="inlineStr">
        <is>
          <t>Auxiliary Assistance</t>
        </is>
      </c>
    </row>
    <row r="127">
      <c r="E127" s="5" t="inlineStr">
        <is>
          <t>Availability to:</t>
        </is>
      </c>
    </row>
    <row r="128">
      <c r="A128" s="5" t="inlineStr">
        <is>
          <t>Name</t>
        </is>
      </c>
      <c r="B128" s="5" t="inlineStr">
        <is>
          <t>note</t>
        </is>
      </c>
      <c r="C128" s="5" t="inlineStr">
        <is>
          <t>5200</t>
        </is>
      </c>
      <c r="D128" s="5" t="inlineStr">
        <is>
          <t>RS</t>
        </is>
      </c>
      <c r="E128" s="5" t="inlineStr">
        <is>
          <t>to 10</t>
        </is>
      </c>
      <c r="F128" s="5" t="inlineStr">
        <is>
          <t>to 11.5</t>
        </is>
      </c>
    </row>
    <row r="129">
      <c r="A129" s="6" t="inlineStr">
        <is>
          <t>dennis, j</t>
        </is>
      </c>
      <c r="B129" s="10" t="inlineStr"/>
      <c r="C129" s="7" t="n">
        <v>11.75</v>
      </c>
      <c r="D129" s="7" t="n">
        <v>20.84</v>
      </c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11.5 - reference!C5), 0, IF(monday!B129 = "no call", 11.5, IF(monday!C129 = 0, 0, MAX(11.5 - monday!C129, 0))))</f>
        <v/>
      </c>
    </row>
    <row r="130">
      <c r="A130" s="6" t="inlineStr">
        <is>
          <t>frank, p</t>
        </is>
      </c>
      <c r="B130" s="10" t="inlineStr"/>
      <c r="C130" s="7" t="n">
        <v>11.78</v>
      </c>
      <c r="D130" s="7" t="n">
        <v>0</v>
      </c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11.5 - reference!C5), 0, IF(monday!B130 = "no call", 11.5, IF(monday!C130 = 0, 0, MAX(11.5 - monday!C130, 0))))</f>
        <v/>
      </c>
    </row>
    <row r="131">
      <c r="A131" s="6" t="inlineStr">
        <is>
          <t>garczarek, p</t>
        </is>
      </c>
      <c r="B131" s="10" t="inlineStr"/>
      <c r="C131" s="7" t="n">
        <v>4.38</v>
      </c>
      <c r="D131" s="7" t="n">
        <v>0</v>
      </c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11.5 - reference!C5), 0, IF(monday!B131 = "no call", 11.5, IF(monday!C131 = 0, 0, MAX(11.5 - monday!C131, 0))))</f>
        <v/>
      </c>
    </row>
    <row r="132">
      <c r="A132" s="6" t="inlineStr">
        <is>
          <t>nelson, j</t>
        </is>
      </c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11.5 - reference!C5), 0, IF(monday!B132 = "no call", 11.5, IF(monday!C132 = 0, 0, MAX(11.5 - monday!C132, 0))))</f>
        <v/>
      </c>
    </row>
    <row r="133">
      <c r="A133" s="6" t="inlineStr">
        <is>
          <t>smith, n</t>
        </is>
      </c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11.5 - reference!C5), 0, IF(monday!B133 = "no call", 11.5, IF(monday!C133 = 0, 0, MAX(11.5 - monday!C133, 0))))</f>
        <v/>
      </c>
    </row>
    <row r="134">
      <c r="A134" s="6" t="inlineStr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>
      <c r="A135" s="6" t="inlineStr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>
      <c r="A136" s="6" t="inlineStr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>
      <c r="A137" s="6" t="inlineStr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>
      <c r="A138" s="6" t="inlineStr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>
      <c r="A139" s="6" t="inlineStr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>
      <c r="A140" s="6" t="inlineStr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>
      <c r="A141" s="6" t="inlineStr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>
      <c r="A142" s="6" t="inlineStr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>
      <c r="A143" s="6" t="inlineStr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>
      <c r="A144" s="6" t="inlineStr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>
      <c r="A145" s="6" t="inlineStr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>
      <c r="A146" s="6" t="inlineStr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>
      <c r="A147" s="6" t="inlineStr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>
      <c r="A148" s="6" t="inlineStr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>
      <c r="A149" s="6" t="inlineStr"/>
      <c r="B149" s="7" t="n"/>
      <c r="C149" s="7" t="n"/>
      <c r="D149" s="7" t="n"/>
      <c r="E149" s="9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9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>
      <c r="A150" s="6" t="inlineStr"/>
      <c r="B150" s="7" t="n"/>
      <c r="C150" s="7" t="n"/>
      <c r="D150" s="7" t="n"/>
      <c r="E150" s="9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9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>
      <c r="A151" s="6" t="inlineStr"/>
      <c r="B151" s="7" t="n"/>
      <c r="C151" s="7" t="n"/>
      <c r="D151" s="7" t="n"/>
      <c r="E151" s="9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9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>
      <c r="A152" s="6" t="inlineStr"/>
      <c r="B152" s="7" t="n"/>
      <c r="C152" s="7" t="n"/>
      <c r="D152" s="7" t="n"/>
      <c r="E152" s="9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9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>
      <c r="A153" s="6" t="inlineStr"/>
      <c r="B153" s="7" t="n"/>
      <c r="C153" s="7" t="n"/>
      <c r="D153" s="7" t="n"/>
      <c r="E153" s="9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9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>
      <c r="A154" s="6" t="inlineStr"/>
      <c r="B154" s="7" t="n"/>
      <c r="C154" s="7" t="n"/>
      <c r="D154" s="7" t="n"/>
      <c r="E154" s="9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9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>
      <c r="A155" s="6" t="inlineStr"/>
      <c r="B155" s="7" t="n"/>
      <c r="C155" s="7" t="n"/>
      <c r="D155" s="7" t="n"/>
      <c r="E155" s="9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9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6">
      <c r="A156" s="6" t="inlineStr"/>
      <c r="B156" s="7" t="n"/>
      <c r="C156" s="7" t="n"/>
      <c r="D156" s="7" t="n"/>
      <c r="E156" s="9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9">
        <f>IF(OR(monday!B156 = "light",monday!B156 = "excused", monday!B156 = "sch chg", monday!B156 = "annual", monday!B156 = "sick", monday!C156 &gt;= 12 - reference!C5), 0, IF(monday!B156 = "no call", 12, IF(monday!C156 = 0, 0, MAX(12 - monday!C156, 0))))</f>
        <v/>
      </c>
    </row>
    <row r="157">
      <c r="A157" s="6" t="inlineStr"/>
      <c r="B157" s="7" t="n"/>
      <c r="C157" s="7" t="n"/>
      <c r="D157" s="7" t="n"/>
      <c r="E157" s="9">
        <f>IF(OR(monday!B157 = "light",monday!B157 = "excused", monday!B157 = "sch chg", monday!B157 = "annual", monday!B157 = "sick", monday!C157 &gt;= 10 - reference!C5), 0, IF(monday!B157 = "no call", 10, IF(monday!C157 = 0, 0, MAX(10 - monday!C157, 0))))</f>
        <v/>
      </c>
      <c r="F157" s="9">
        <f>IF(OR(monday!B157 = "light",monday!B157 = "excused", monday!B157 = "sch chg", monday!B157 = "annual", monday!B157 = "sick", monday!C157 &gt;= 12 - reference!C5), 0, IF(monday!B157 = "no call", 12, IF(monday!C157 = 0, 0, MAX(12 - monday!C157, 0))))</f>
        <v/>
      </c>
    </row>
    <row r="158">
      <c r="A158" s="6" t="inlineStr"/>
      <c r="B158" s="7" t="n"/>
      <c r="C158" s="7" t="n"/>
      <c r="D158" s="7" t="n"/>
      <c r="E158" s="9">
        <f>IF(OR(monday!B158 = "light",monday!B158 = "excused", monday!B158 = "sch chg", monday!B158 = "annual", monday!B158 = "sick", monday!C158 &gt;= 10 - reference!C5), 0, IF(monday!B158 = "no call", 10, IF(monday!C158 = 0, 0, MAX(10 - monday!C158, 0))))</f>
        <v/>
      </c>
      <c r="F158" s="9">
        <f>IF(OR(monday!B158 = "light",monday!B158 = "excused", monday!B158 = "sch chg", monday!B158 = "annual", monday!B158 = "sick", monday!C158 &gt;= 12 - reference!C5), 0, IF(monday!B158 = "no call", 12, IF(monday!C158 = 0, 0, MAX(12 - monday!C158, 0))))</f>
        <v/>
      </c>
    </row>
    <row r="160">
      <c r="D160" s="5" t="inlineStr">
        <is>
          <t>Total AUX Availability</t>
        </is>
      </c>
      <c r="E160" s="9">
        <f>SUM(monday!E129:monday!E158)</f>
        <v/>
      </c>
      <c r="F160" s="9">
        <f>SUM(monday!F129:monday!F158)</f>
        <v/>
      </c>
    </row>
    <row r="162">
      <c r="D162" s="5" t="inlineStr">
        <is>
          <t>Total Availability</t>
        </is>
      </c>
      <c r="E162" s="9">
        <f>SUM(monday!E124 + monday!E160)</f>
        <v/>
      </c>
      <c r="F162" s="9">
        <f>SUM(monday!F124 + monday!F160)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89" min="0" max="16383" man="1"/>
    <brk id="125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Tuesday  01/07/20</t>
        </is>
      </c>
      <c r="E3" s="2" t="inlineStr">
        <is>
          <t xml:space="preserve">Pay Period:  </t>
        </is>
      </c>
      <c r="G3" s="3" t="inlineStr">
        <is>
          <t>2020-02-1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8.199999999999999</v>
      </c>
      <c r="D8" s="7" t="n">
        <v>16.83</v>
      </c>
      <c r="E8" s="7" t="inlineStr"/>
      <c r="F8" s="7" t="inlineStr"/>
      <c r="G8" s="8" t="inlineStr"/>
      <c r="H8" s="7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>
      <c r="A9" s="6" t="inlineStr">
        <is>
          <t>driste, m</t>
        </is>
      </c>
      <c r="B9" s="10" t="inlineStr"/>
      <c r="C9" s="7" t="n">
        <v>9.18</v>
      </c>
      <c r="D9" s="7" t="n">
        <v>18.11</v>
      </c>
      <c r="E9" s="7" t="inlineStr"/>
      <c r="F9" s="7" t="inlineStr"/>
      <c r="G9" s="8" t="inlineStr"/>
      <c r="H9" s="7">
        <f>SUM(tuesday!F9 - tuesday!E9)</f>
        <v/>
      </c>
      <c r="I9" s="9">
        <f>IF(tuesday!B9 ="ns day", tuesday!C9,IF(tuesday!C9 &lt;= 8+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>
      <c r="A10" s="6" t="inlineStr">
        <is>
          <t>edelman, c</t>
        </is>
      </c>
      <c r="B10" s="10" t="inlineStr"/>
      <c r="C10" s="7" t="n">
        <v>10.2</v>
      </c>
      <c r="D10" s="7" t="n">
        <v>18.71</v>
      </c>
      <c r="E10" s="7" t="inlineStr"/>
      <c r="F10" s="7" t="inlineStr"/>
      <c r="G10" s="8" t="inlineStr"/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>
      <c r="A11" s="6" t="inlineStr">
        <is>
          <t>elamen, a</t>
        </is>
      </c>
      <c r="B11" s="7" t="n"/>
      <c r="C11" s="7" t="n"/>
      <c r="D11" s="7" t="n"/>
      <c r="E11" s="7" t="n"/>
      <c r="F11" s="7" t="n"/>
      <c r="G11" s="8" t="n"/>
      <c r="H11" s="7">
        <f>SUM(tuesday!F11 - tuesday!E11)</f>
        <v/>
      </c>
      <c r="I11" s="9">
        <f>IF(tuesday!B11 ="ns day", tuesday!C11,IF(tuesday!C11 &lt;= 8 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>
      <c r="A12" s="6" t="inlineStr">
        <is>
          <t>foster, p</t>
        </is>
      </c>
      <c r="B12" s="10" t="inlineStr"/>
      <c r="C12" s="7" t="n">
        <v>9.32</v>
      </c>
      <c r="D12" s="7" t="n">
        <v>17.5</v>
      </c>
      <c r="E12" s="7" t="n">
        <v>8.26</v>
      </c>
      <c r="F12" s="7" t="n">
        <v>17.58</v>
      </c>
      <c r="G12" s="8" t="n">
        <v>1025</v>
      </c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>
      <c r="A13" s="6" t="inlineStr">
        <is>
          <t>henderson, j</t>
        </is>
      </c>
      <c r="B13" s="7" t="n"/>
      <c r="C13" s="7" t="n"/>
      <c r="D13" s="7" t="n"/>
      <c r="E13" s="7" t="n"/>
      <c r="F13" s="7" t="n"/>
      <c r="G13" s="8" t="n"/>
      <c r="H13" s="7">
        <f>SUM(tuesday!F13 - tuesday!E13)</f>
        <v/>
      </c>
      <c r="I13" s="9">
        <f>IF(tuesday!B13 ="ns day", tuesday!C13,IF(tuesday!C13 &lt;= 8 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>
      <c r="A14" s="6" t="inlineStr">
        <is>
          <t>landers, a</t>
        </is>
      </c>
      <c r="B14" s="10" t="inlineStr"/>
      <c r="C14" s="7" t="n">
        <v>11.11</v>
      </c>
      <c r="D14" s="7" t="n">
        <v>19</v>
      </c>
      <c r="E14" s="7" t="n">
        <v>16.37</v>
      </c>
      <c r="F14" s="7" t="n">
        <v>19</v>
      </c>
      <c r="G14" s="8" t="n">
        <v>1003</v>
      </c>
      <c r="H14" s="7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>
      <c r="A15" s="6" t="inlineStr">
        <is>
          <t>lopez, d</t>
        </is>
      </c>
      <c r="B15" s="7" t="n"/>
      <c r="C15" s="7" t="n"/>
      <c r="D15" s="7" t="n"/>
      <c r="E15" s="7" t="n"/>
      <c r="F15" s="7" t="n"/>
      <c r="G15" s="8" t="n"/>
      <c r="H15" s="7">
        <f>SUM(tuesday!F15 - tuesday!E15)</f>
        <v/>
      </c>
      <c r="I15" s="9">
        <f>IF(tuesday!B15 ="ns day", tuesday!C15,IF(tuesday!C15 &lt;= 8 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>
      <c r="A16" s="6" t="inlineStr">
        <is>
          <t>miller, b</t>
        </is>
      </c>
      <c r="B16" s="10" t="inlineStr"/>
      <c r="C16" s="7" t="n">
        <v>9.81</v>
      </c>
      <c r="D16" s="7" t="n">
        <v>18.43</v>
      </c>
      <c r="E16" s="7" t="n">
        <v>10.5</v>
      </c>
      <c r="F16" s="7" t="n">
        <v>12.5</v>
      </c>
      <c r="G16" s="8" t="n">
        <v>913</v>
      </c>
      <c r="H16" s="7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>
      <c r="A17" s="6" t="inlineStr">
        <is>
          <t>osei tutu, m</t>
        </is>
      </c>
      <c r="B17" s="10" t="inlineStr"/>
      <c r="C17" s="7" t="n">
        <v>11.45</v>
      </c>
      <c r="D17" s="7" t="n">
        <v>19.84</v>
      </c>
      <c r="E17" s="7" t="n">
        <v>7.93</v>
      </c>
      <c r="F17" s="7" t="n">
        <v>9.33</v>
      </c>
      <c r="G17" s="8" t="n">
        <v>916</v>
      </c>
      <c r="H17" s="7">
        <f>SUM(tuesday!F17 - tuesday!E17)</f>
        <v/>
      </c>
      <c r="I17" s="9">
        <f>IF(tuesday!B17 ="ns day", tuesday!C17,IF(tuesday!C17 &lt;= 8+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>
      <c r="A18" s="6" t="inlineStr">
        <is>
          <t>robertson, c</t>
        </is>
      </c>
      <c r="B18" s="10" t="inlineStr"/>
      <c r="C18" s="7" t="n">
        <v>8</v>
      </c>
      <c r="D18" s="7" t="n">
        <v>0</v>
      </c>
      <c r="E18" s="7" t="n">
        <v>14.75</v>
      </c>
      <c r="F18" s="7" t="n">
        <v>16.17</v>
      </c>
      <c r="G18" s="8" t="n">
        <v>1045</v>
      </c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>
      <c r="A19" s="6" t="inlineStr">
        <is>
          <t>rodriquez, j</t>
        </is>
      </c>
      <c r="B19" s="10" t="inlineStr"/>
      <c r="C19" s="7" t="n">
        <v>10.35</v>
      </c>
      <c r="D19" s="7" t="n">
        <v>18.83</v>
      </c>
      <c r="E19" s="7" t="n">
        <v>16.55</v>
      </c>
      <c r="F19" s="7" t="n">
        <v>18.83</v>
      </c>
      <c r="G19" s="8" t="n">
        <v>1005</v>
      </c>
      <c r="H19" s="7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>
      <c r="A20" s="6" t="inlineStr">
        <is>
          <t>segers, d</t>
        </is>
      </c>
      <c r="B20" s="10" t="inlineStr">
        <is>
          <t>ns day</t>
        </is>
      </c>
      <c r="C20" s="7" t="n">
        <v>9.83</v>
      </c>
      <c r="D20" s="7" t="n">
        <v>18.21</v>
      </c>
      <c r="E20" s="7" t="inlineStr"/>
      <c r="F20" s="7" t="inlineStr"/>
      <c r="G20" s="8" t="inlineStr"/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>
      <c r="A21" s="6" t="inlineStr">
        <is>
          <t>stubbs, t</t>
        </is>
      </c>
      <c r="B21" s="10" t="inlineStr"/>
      <c r="C21" s="7" t="n">
        <v>9.109999999999999</v>
      </c>
      <c r="D21" s="7" t="n">
        <v>0</v>
      </c>
      <c r="E21" s="7" t="inlineStr"/>
      <c r="F21" s="7" t="inlineStr"/>
      <c r="G21" s="8" t="inlineStr"/>
      <c r="H21" s="7">
        <f>SUM(tuesday!F21 - tuesday!E21)</f>
        <v/>
      </c>
      <c r="I21" s="9">
        <f>IF(tuesday!B21 ="ns day", tuesday!C21,IF(tuesday!C21 &lt;= 8+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>
      <c r="A22" s="6" t="inlineStr">
        <is>
          <t>torpey, m</t>
        </is>
      </c>
      <c r="B22" s="7" t="n"/>
      <c r="C22" s="7" t="n"/>
      <c r="D22" s="7" t="n"/>
      <c r="E22" s="7" t="n"/>
      <c r="F22" s="7" t="n"/>
      <c r="G22" s="8" t="n"/>
      <c r="H22" s="7">
        <f>SUM(tuesday!F22 - tuesday!E22)</f>
        <v/>
      </c>
      <c r="I22" s="9">
        <f>IF(tuesday!B22 ="ns day", tuesday!C22,IF(tuesday!C22 &lt;= 8 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>
      <c r="A23" s="6" t="inlineStr">
        <is>
          <t>trujillo, s</t>
        </is>
      </c>
      <c r="B23" s="10" t="inlineStr"/>
      <c r="C23" s="7" t="n">
        <v>8.51</v>
      </c>
      <c r="D23" s="7" t="n">
        <v>16.95</v>
      </c>
      <c r="E23" s="7" t="inlineStr"/>
      <c r="F23" s="7" t="inlineStr"/>
      <c r="G23" s="8" t="inlineStr"/>
      <c r="H23" s="7">
        <f>SUM(tuesday!F23 - tuesday!E23)</f>
        <v/>
      </c>
      <c r="I23" s="9">
        <f>IF(tuesday!B23 ="ns day", tuesday!C23,IF(tuesday!C23 &lt;= 8+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>
      <c r="A24" s="6" t="inlineStr">
        <is>
          <t>welch, t</t>
        </is>
      </c>
      <c r="B24" s="7" t="n"/>
      <c r="C24" s="7" t="n"/>
      <c r="D24" s="7" t="n"/>
      <c r="E24" s="7" t="n"/>
      <c r="F24" s="7" t="n"/>
      <c r="G24" s="8" t="n"/>
      <c r="H24" s="7">
        <f>SUM(tuesday!F24 - tuesday!E24)</f>
        <v/>
      </c>
      <c r="I24" s="9">
        <f>IF(tuesday!B24 ="ns day", tuesday!C24,IF(tuesday!C24 &lt;= 8 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>
      <c r="A25" s="6" t="inlineStr">
        <is>
          <t>williams, l</t>
        </is>
      </c>
      <c r="B25" s="7" t="n"/>
      <c r="C25" s="7" t="n"/>
      <c r="D25" s="7" t="n"/>
      <c r="E25" s="7" t="n"/>
      <c r="F25" s="7" t="n"/>
      <c r="G25" s="8" t="n"/>
      <c r="H25" s="7">
        <f>SUM(tuesday!F25 - tuesday!E25)</f>
        <v/>
      </c>
      <c r="I25" s="9">
        <f>IF(tuesday!B25 ="ns day", tuesday!C25,IF(tuesday!C25 &lt;= 8 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>
      <c r="A26" s="6" t="inlineStr"/>
      <c r="B26" s="7" t="n"/>
      <c r="C26" s="7" t="n"/>
      <c r="D26" s="7" t="n"/>
      <c r="E26" s="7" t="n"/>
      <c r="F26" s="7" t="n"/>
      <c r="G26" s="8" t="n"/>
      <c r="H26" s="7">
        <f>SUM(tuesday!F26 - tuesday!E26)</f>
        <v/>
      </c>
      <c r="I26" s="9">
        <f>IF(tuesday!B26 ="ns day", tuesday!C26,IF(tuesday!C26 &lt;= 8 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>
      <c r="A27" s="6" t="inlineStr"/>
      <c r="B27" s="7" t="n"/>
      <c r="C27" s="7" t="n"/>
      <c r="D27" s="7" t="n"/>
      <c r="E27" s="7" t="n"/>
      <c r="F27" s="7" t="n"/>
      <c r="G27" s="8" t="n"/>
      <c r="H27" s="7">
        <f>SUM(tuesday!F27 - tuesday!E27)</f>
        <v/>
      </c>
      <c r="I27" s="9">
        <f>IF(tuesday!B27 ="ns day", tuesday!C27,IF(tuesday!C27 &lt;= 8 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>
      <c r="A28" s="6" t="inlineStr"/>
      <c r="B28" s="7" t="n"/>
      <c r="C28" s="7" t="n"/>
      <c r="D28" s="7" t="n"/>
      <c r="E28" s="7" t="n"/>
      <c r="F28" s="7" t="n"/>
      <c r="G28" s="8" t="n"/>
      <c r="H28" s="7">
        <f>SUM(tuesday!F28 - tuesday!E28)</f>
        <v/>
      </c>
      <c r="I28" s="9">
        <f>IF(tuesday!B28 ="ns day", tuesday!C28,IF(tuesday!C28 &lt;= 8 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SUM(tuesday!F29 - tuesday!E29)</f>
        <v/>
      </c>
      <c r="I29" s="9">
        <f>IF(tuesday!B29 ="ns day", tuesday!C29,IF(tuesday!C29 &lt;= 8 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SUM(tuesday!F33 - tuesday!E33)</f>
        <v/>
      </c>
      <c r="I33" s="9">
        <f>IF(tuesday!B33 ="ns day", tuesday!C33,IF(tuesday!C33 &lt;= 8 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SUM(tuesday!F34 - tuesday!E34)</f>
        <v/>
      </c>
      <c r="I34" s="9">
        <f>IF(tuesday!B34 ="ns day", tuesday!C34,IF(tuesday!C34 &lt;= 8 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SUM(tuesday!F35 - tuesday!E35)</f>
        <v/>
      </c>
      <c r="I35" s="9">
        <f>IF(tuesday!B35 ="ns day", tuesday!C35,IF(tuesday!C35 &lt;= 8 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9">
      <c r="H39" s="5" t="inlineStr">
        <is>
          <t>Total NL Overtime</t>
        </is>
      </c>
      <c r="I39" s="9">
        <f>SUM(tuesday!I8:tuesday!I37)</f>
        <v/>
      </c>
    </row>
    <row r="41">
      <c r="J41" s="5" t="inlineStr">
        <is>
          <t>Total NL Mandates</t>
        </is>
      </c>
      <c r="K41" s="9">
        <f>SUM(tuesday!K8:tuesday!K37)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10" t="inlineStr">
        <is>
          <t>ns day</t>
        </is>
      </c>
      <c r="C45" s="7" t="n">
        <v>9.35</v>
      </c>
      <c r="D45" s="7" t="n">
        <v>17.93</v>
      </c>
      <c r="E45" s="7" t="inlineStr"/>
      <c r="F45" s="7" t="inlineStr"/>
      <c r="G45" s="8" t="inlineStr"/>
      <c r="H45" s="7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>
      <c r="A46" s="6" t="inlineStr">
        <is>
          <t>an, j</t>
        </is>
      </c>
      <c r="B46" s="10" t="inlineStr"/>
      <c r="C46" s="7" t="n">
        <v>10</v>
      </c>
      <c r="D46" s="7" t="n">
        <v>18.5</v>
      </c>
      <c r="E46" s="7" t="inlineStr"/>
      <c r="F46" s="7" t="inlineStr"/>
      <c r="G46" s="8" t="inlineStr"/>
      <c r="H46" s="7">
        <f>SUM(tuesday!F46 - tuesday!E46)</f>
        <v/>
      </c>
      <c r="I46" s="9">
        <f>IF(tuesday!B46 ="ns day", tuesday!C46, MAX(tuesday!C46 - 8, 0))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>
      <c r="A47" s="6" t="inlineStr">
        <is>
          <t>aquino, s</t>
        </is>
      </c>
      <c r="B47" s="10" t="inlineStr"/>
      <c r="C47" s="7" t="n">
        <v>11.5</v>
      </c>
      <c r="D47" s="7" t="n">
        <v>19.95</v>
      </c>
      <c r="E47" s="7" t="n">
        <v>8.17</v>
      </c>
      <c r="F47" s="7" t="n">
        <v>20.07</v>
      </c>
      <c r="G47" s="8" t="n">
        <v>903</v>
      </c>
      <c r="H47" s="7">
        <f>SUM(tuesday!F47 - tuesday!E47)</f>
        <v/>
      </c>
      <c r="I47" s="9">
        <f>IF(tuesday!B47 ="ns day", tuesday!C47, MAX(tuesday!C47 - 8, 0))</f>
        <v/>
      </c>
      <c r="J47" s="9">
        <f>SUM(tuesday!F47 - tuesday!E47)</f>
        <v/>
      </c>
      <c r="K47" s="9">
        <f>IF(tuesday!B47="ns day",tuesday!C47, IF(tuesday!C47 &lt;= 8 + reference!C4, 0, MIN(MAX(tuesday!C47 - 8, 0),IF(tuesday!J47 &lt;= reference!C4,0, tuesday!J47))))</f>
        <v/>
      </c>
    </row>
    <row r="48">
      <c r="A48" s="6" t="inlineStr">
        <is>
          <t>babinskiy, m</t>
        </is>
      </c>
      <c r="B48" s="10" t="inlineStr"/>
      <c r="C48" s="7" t="n">
        <v>9.77</v>
      </c>
      <c r="D48" s="7" t="n">
        <v>18.37</v>
      </c>
      <c r="E48" s="7" t="n">
        <v>17.45</v>
      </c>
      <c r="F48" s="7" t="n">
        <v>18.37</v>
      </c>
      <c r="G48" s="8" t="n">
        <v>1003</v>
      </c>
      <c r="H48" s="7">
        <f>SUM(tuesday!F48 - tuesday!E48)</f>
        <v/>
      </c>
      <c r="I48" s="9">
        <f>IF(tuesday!B48 ="ns day", tuesday!C48, MAX(tuesday!C48 - 8, 0))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>
      <c r="A49" s="6" t="inlineStr">
        <is>
          <t>bassa, e</t>
        </is>
      </c>
      <c r="B49" s="10" t="inlineStr"/>
      <c r="C49" s="7" t="n">
        <v>10.61</v>
      </c>
      <c r="D49" s="7" t="n">
        <v>19</v>
      </c>
      <c r="E49" s="7" t="n">
        <v>17.49</v>
      </c>
      <c r="F49" s="7" t="n">
        <v>19</v>
      </c>
      <c r="G49" s="8" t="n">
        <v>950</v>
      </c>
      <c r="H49" s="7">
        <f>SUM(tuesday!F49 - tuesday!E49)</f>
        <v/>
      </c>
      <c r="I49" s="9">
        <f>IF(tuesday!B49 ="ns day", tuesday!C49, MAX(tuesday!C49 - 8, 0))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>
      <c r="A50" s="6" t="inlineStr">
        <is>
          <t>benlmaloua, m</t>
        </is>
      </c>
      <c r="B50" s="10" t="inlineStr">
        <is>
          <t>ns day</t>
        </is>
      </c>
      <c r="C50" s="7" t="n">
        <v>11.9</v>
      </c>
      <c r="D50" s="7" t="n">
        <v>19.84</v>
      </c>
      <c r="E50" s="10" t="inlineStr">
        <is>
          <t>*</t>
        </is>
      </c>
      <c r="F50" s="10" t="inlineStr">
        <is>
          <t>*</t>
        </is>
      </c>
      <c r="G50" s="10" t="inlineStr">
        <is>
          <t>*</t>
        </is>
      </c>
      <c r="H50" s="7">
        <f>SUM(tuesday!H52:tuesday!H51)</f>
        <v/>
      </c>
      <c r="I50" s="9">
        <f>IF(tuesday!B50 ="ns day", tuesday!C50, MAX(tuesday!C50 - 8, 0))</f>
        <v/>
      </c>
      <c r="J50" s="9">
        <f>tuesday!H50</f>
        <v/>
      </c>
      <c r="K50" s="9">
        <f>IF(tuesday!B50="ns day",tuesday!C50, IF(tuesday!C50 &lt;= 8 + reference!C4, 0, MIN(MAX(tuesday!C50 - 8, 0),IF(tuesday!J50 &lt;= reference!C4,0, tuesday!J50))))</f>
        <v/>
      </c>
    </row>
    <row r="51">
      <c r="E51" s="7" t="n">
        <v>8</v>
      </c>
      <c r="F51" s="7" t="n">
        <v>9.08</v>
      </c>
      <c r="G51" s="8" t="n">
        <v>1036</v>
      </c>
      <c r="H51" s="7">
        <f>SUM(tuesday!F51 - tuesday!E51)</f>
        <v/>
      </c>
    </row>
    <row r="52">
      <c r="E52" s="7" t="n">
        <v>9.5</v>
      </c>
      <c r="F52" s="7" t="n">
        <v>20.04</v>
      </c>
      <c r="G52" s="8" t="n">
        <v>1036</v>
      </c>
      <c r="H52" s="7">
        <f>SUM(tuesday!F52 - tuesday!E52)</f>
        <v/>
      </c>
    </row>
    <row r="53">
      <c r="A53" s="6" t="inlineStr">
        <is>
          <t>bonilla, g</t>
        </is>
      </c>
      <c r="B53" s="10" t="inlineStr"/>
      <c r="C53" s="7" t="n">
        <v>11.64</v>
      </c>
      <c r="D53" s="7" t="n">
        <v>20.36</v>
      </c>
      <c r="E53" s="7" t="n">
        <v>17.75</v>
      </c>
      <c r="F53" s="7" t="n">
        <v>20.36</v>
      </c>
      <c r="G53" s="8" t="n">
        <v>1072</v>
      </c>
      <c r="H53" s="7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>
      <c r="A54" s="6" t="inlineStr">
        <is>
          <t>bustos, h</t>
        </is>
      </c>
      <c r="B54" s="10" t="inlineStr"/>
      <c r="C54" s="7" t="n">
        <v>8.82</v>
      </c>
      <c r="D54" s="7" t="n">
        <v>0</v>
      </c>
      <c r="E54" s="7" t="inlineStr"/>
      <c r="F54" s="7" t="inlineStr"/>
      <c r="G54" s="8" t="inlineStr"/>
      <c r="H54" s="7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>
      <c r="A55" s="6" t="inlineStr">
        <is>
          <t>chung, b</t>
        </is>
      </c>
      <c r="B55" s="10" t="inlineStr"/>
      <c r="C55" s="7" t="n">
        <v>10.6</v>
      </c>
      <c r="D55" s="7" t="n">
        <v>19.03</v>
      </c>
      <c r="E55" s="7" t="n">
        <v>9.99</v>
      </c>
      <c r="F55" s="7" t="n">
        <v>11.08</v>
      </c>
      <c r="G55" s="8" t="n">
        <v>950</v>
      </c>
      <c r="H55" s="7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>
      <c r="A56" s="6" t="inlineStr">
        <is>
          <t>custodio, t</t>
        </is>
      </c>
      <c r="B56" s="10" t="inlineStr"/>
      <c r="C56" s="7" t="n">
        <v>11.06</v>
      </c>
      <c r="D56" s="7" t="n">
        <v>19.47</v>
      </c>
      <c r="E56" s="7" t="n">
        <v>18.08</v>
      </c>
      <c r="F56" s="7" t="n">
        <v>19.47</v>
      </c>
      <c r="G56" s="8" t="n">
        <v>950</v>
      </c>
      <c r="H56" s="7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>
      <c r="A57" s="6" t="inlineStr">
        <is>
          <t>dejesus vasquez, l</t>
        </is>
      </c>
      <c r="B57" s="10" t="inlineStr"/>
      <c r="C57" s="7" t="n">
        <v>8.5</v>
      </c>
      <c r="D57" s="7" t="n">
        <v>17</v>
      </c>
      <c r="E57" s="7" t="inlineStr"/>
      <c r="F57" s="7" t="inlineStr"/>
      <c r="G57" s="8" t="inlineStr"/>
      <c r="H57" s="7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>
      <c r="A58" s="6" t="inlineStr">
        <is>
          <t>fisher, c</t>
        </is>
      </c>
      <c r="B58" s="10" t="inlineStr"/>
      <c r="C58" s="7" t="n">
        <v>11.74</v>
      </c>
      <c r="D58" s="7" t="n">
        <v>20.2</v>
      </c>
      <c r="E58" s="7" t="n">
        <v>17</v>
      </c>
      <c r="F58" s="7" t="n">
        <v>20.2</v>
      </c>
      <c r="G58" s="8" t="n">
        <v>941</v>
      </c>
      <c r="H58" s="7">
        <f>SUM(tuesday!F58 - tuesday!E58)</f>
        <v/>
      </c>
      <c r="I58" s="9">
        <f>IF(tuesday!B58 ="ns day", tuesday!C58, MAX(tuesday!C58 - 8, 0))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>
      <c r="A59" s="6" t="inlineStr">
        <is>
          <t>flaig, b</t>
        </is>
      </c>
      <c r="B59" s="7" t="n"/>
      <c r="C59" s="7" t="n"/>
      <c r="D59" s="7" t="n"/>
      <c r="E59" s="7" t="n"/>
      <c r="F59" s="7" t="n"/>
      <c r="G59" s="8" t="n"/>
      <c r="H59" s="7">
        <f>SUM(tuesday!F59 - tuesday!E59)</f>
        <v/>
      </c>
      <c r="I59" s="9">
        <f>IF(tuesday!B59 ="ns day", tuesday!C59, MAX(tuesday!C59 - 8, 0))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>
      <c r="A60" s="6" t="inlineStr">
        <is>
          <t>geffrso, t</t>
        </is>
      </c>
      <c r="B60" s="7" t="n"/>
      <c r="C60" s="7" t="n"/>
      <c r="D60" s="7" t="n"/>
      <c r="E60" s="7" t="n"/>
      <c r="F60" s="7" t="n"/>
      <c r="G60" s="8" t="n"/>
      <c r="H60" s="7">
        <f>SUM(tuesday!F60 - tuesday!E60)</f>
        <v/>
      </c>
      <c r="I60" s="9">
        <f>IF(tuesday!B60 ="ns day", tuesday!C60, MAX(tuesday!C60 - 8, 0))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>
      <c r="A61" s="6" t="inlineStr">
        <is>
          <t>l huillier jr, w</t>
        </is>
      </c>
      <c r="B61" s="10" t="inlineStr"/>
      <c r="C61" s="7" t="n">
        <v>8</v>
      </c>
      <c r="D61" s="7" t="n">
        <v>16.31</v>
      </c>
      <c r="E61" s="7" t="inlineStr"/>
      <c r="F61" s="7" t="inlineStr"/>
      <c r="G61" s="8" t="inlineStr"/>
      <c r="H61" s="7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>
      <c r="A62" s="6" t="inlineStr">
        <is>
          <t>la, s</t>
        </is>
      </c>
      <c r="B62" s="10" t="inlineStr"/>
      <c r="C62" s="7" t="n">
        <v>11.11</v>
      </c>
      <c r="D62" s="7" t="n">
        <v>19.55</v>
      </c>
      <c r="E62" s="7" t="n">
        <v>12</v>
      </c>
      <c r="F62" s="7" t="n">
        <v>14.2</v>
      </c>
      <c r="G62" s="8" t="n">
        <v>1072</v>
      </c>
      <c r="H62" s="7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>
      <c r="A63" s="6" t="inlineStr">
        <is>
          <t>martines, j</t>
        </is>
      </c>
      <c r="B63" s="10" t="inlineStr"/>
      <c r="C63" s="7" t="n">
        <v>9.539999999999999</v>
      </c>
      <c r="D63" s="7" t="n">
        <v>18.33</v>
      </c>
      <c r="E63" s="7" t="n">
        <v>16.5</v>
      </c>
      <c r="F63" s="7" t="n">
        <v>18.33</v>
      </c>
      <c r="G63" s="8" t="n">
        <v>932</v>
      </c>
      <c r="H63" s="7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>
      <c r="A64" s="6" t="inlineStr">
        <is>
          <t>mccoumb, s</t>
        </is>
      </c>
      <c r="B64" s="10" t="inlineStr">
        <is>
          <t>ns day</t>
        </is>
      </c>
      <c r="C64" s="7" t="n">
        <v>8.140000000000001</v>
      </c>
      <c r="D64" s="7" t="n">
        <v>19.6</v>
      </c>
      <c r="E64" s="7" t="inlineStr"/>
      <c r="F64" s="7" t="inlineStr"/>
      <c r="G64" s="8" t="inlineStr"/>
      <c r="H64" s="7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>
      <c r="A65" s="6" t="inlineStr">
        <is>
          <t>mcdonald, n</t>
        </is>
      </c>
      <c r="B65" s="7" t="n"/>
      <c r="C65" s="7" t="n"/>
      <c r="D65" s="7" t="n"/>
      <c r="E65" s="7" t="n"/>
      <c r="F65" s="7" t="n"/>
      <c r="G65" s="8" t="n"/>
      <c r="H65" s="7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>
      <c r="A66" s="6" t="inlineStr">
        <is>
          <t>mcmains, t</t>
        </is>
      </c>
      <c r="B66" s="10" t="inlineStr"/>
      <c r="C66" s="7" t="n">
        <v>8.6</v>
      </c>
      <c r="D66" s="7" t="n">
        <v>17.04</v>
      </c>
      <c r="E66" s="7" t="inlineStr"/>
      <c r="F66" s="7" t="inlineStr"/>
      <c r="G66" s="8" t="inlineStr"/>
      <c r="H66" s="7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>
      <c r="A67" s="6" t="inlineStr">
        <is>
          <t>moody, k</t>
        </is>
      </c>
      <c r="B67" s="10" t="inlineStr"/>
      <c r="C67" s="7" t="n">
        <v>5.01</v>
      </c>
      <c r="D67" s="7" t="n">
        <v>11.89</v>
      </c>
      <c r="E67" s="7" t="n">
        <v>7.51</v>
      </c>
      <c r="F67" s="7" t="n">
        <v>11.88</v>
      </c>
      <c r="G67" s="8" t="n">
        <v>1033</v>
      </c>
      <c r="H67" s="7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>
      <c r="A68" s="6" t="inlineStr">
        <is>
          <t>mudesir sr, h</t>
        </is>
      </c>
      <c r="B68" s="10" t="inlineStr"/>
      <c r="C68" s="7" t="n">
        <v>10.96</v>
      </c>
      <c r="D68" s="7" t="n">
        <v>18.92</v>
      </c>
      <c r="E68" s="7" t="n">
        <v>16.3</v>
      </c>
      <c r="F68" s="7" t="n">
        <v>18.92</v>
      </c>
      <c r="G68" s="8" t="n">
        <v>132</v>
      </c>
      <c r="H68" s="7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>
      <c r="A69" s="6" t="inlineStr">
        <is>
          <t>murray, k</t>
        </is>
      </c>
      <c r="B69" s="10" t="inlineStr"/>
      <c r="C69" s="7" t="n">
        <v>10.81</v>
      </c>
      <c r="D69" s="7" t="n">
        <v>19.19</v>
      </c>
      <c r="E69" s="7" t="n">
        <v>17</v>
      </c>
      <c r="F69" s="7" t="n">
        <v>19.19</v>
      </c>
      <c r="G69" s="8" t="n">
        <v>1045</v>
      </c>
      <c r="H69" s="7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>
      <c r="A70" s="6" t="inlineStr">
        <is>
          <t>nguyen, d</t>
        </is>
      </c>
      <c r="B70" s="10" t="inlineStr"/>
      <c r="C70" s="7" t="n">
        <v>9.08</v>
      </c>
      <c r="D70" s="7" t="n">
        <v>17.57</v>
      </c>
      <c r="E70" s="7" t="inlineStr"/>
      <c r="F70" s="7" t="inlineStr"/>
      <c r="G70" s="8" t="inlineStr"/>
      <c r="H70" s="7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>
      <c r="A71" s="6" t="inlineStr">
        <is>
          <t>pang, d</t>
        </is>
      </c>
      <c r="B71" s="10" t="inlineStr"/>
      <c r="C71" s="7" t="n">
        <v>11.95</v>
      </c>
      <c r="D71" s="7" t="n">
        <v>19.95</v>
      </c>
      <c r="E71" s="7" t="n">
        <v>18.42</v>
      </c>
      <c r="F71" s="7" t="n">
        <v>19.95</v>
      </c>
      <c r="G71" s="8" t="n">
        <v>1045</v>
      </c>
      <c r="H71" s="7">
        <f>SUM(tuesday!F71 - tuesday!E71)</f>
        <v/>
      </c>
      <c r="I71" s="9">
        <f>IF(tuesday!B71 ="ns day", tuesday!C71, MAX(tuesday!C71 - 8, 0))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>
      <c r="A72" s="6" t="inlineStr">
        <is>
          <t>rockwood, j</t>
        </is>
      </c>
      <c r="B72" s="10" t="inlineStr">
        <is>
          <t>ns day</t>
        </is>
      </c>
      <c r="C72" s="7" t="n">
        <v>9.06</v>
      </c>
      <c r="D72" s="7" t="n">
        <v>17.58</v>
      </c>
      <c r="E72" s="7" t="inlineStr"/>
      <c r="F72" s="7" t="inlineStr"/>
      <c r="G72" s="8" t="inlineStr"/>
      <c r="H72" s="7">
        <f>SUM(tuesday!F72 - tuesday!E72)</f>
        <v/>
      </c>
      <c r="I72" s="9">
        <f>IF(tuesday!B72 ="ns day", tuesday!C72, MAX(tuesday!C72 - 8, 0))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>
      <c r="A73" s="6" t="inlineStr">
        <is>
          <t>rose jr, a</t>
        </is>
      </c>
      <c r="B73" s="10" t="inlineStr"/>
      <c r="C73" s="7" t="n">
        <v>8.109999999999999</v>
      </c>
      <c r="D73" s="7" t="n">
        <v>17.29</v>
      </c>
      <c r="E73" s="7" t="inlineStr"/>
      <c r="F73" s="7" t="inlineStr"/>
      <c r="G73" s="8" t="inlineStr"/>
      <c r="H73" s="7">
        <f>SUM(tuesday!F73 - tuesday!E73)</f>
        <v/>
      </c>
      <c r="I73" s="9">
        <f>IF(tuesday!B73 ="ns day", tuesday!C73, MAX(tuesday!C73 - 8, 0))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>
      <c r="A74" s="6" t="inlineStr">
        <is>
          <t>salih-mohamed, s</t>
        </is>
      </c>
      <c r="B74" s="10" t="inlineStr"/>
      <c r="C74" s="7" t="n">
        <v>9.99</v>
      </c>
      <c r="D74" s="7" t="n">
        <v>18.36</v>
      </c>
      <c r="E74" s="7" t="inlineStr"/>
      <c r="F74" s="7" t="inlineStr"/>
      <c r="G74" s="8" t="inlineStr"/>
      <c r="H74" s="7">
        <f>SUM(tuesday!F74 - tuesday!E74)</f>
        <v/>
      </c>
      <c r="I74" s="9">
        <f>IF(tuesday!B74 ="ns day", tuesday!C74, MAX(tuesday!C74 - 8, 0))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5">
      <c r="A75" s="6" t="inlineStr">
        <is>
          <t>sanchez, p</t>
        </is>
      </c>
      <c r="B75" s="10" t="inlineStr"/>
      <c r="C75" s="7" t="n">
        <v>9.34</v>
      </c>
      <c r="D75" s="7" t="n">
        <v>17.78</v>
      </c>
      <c r="E75" s="7" t="inlineStr"/>
      <c r="F75" s="7" t="inlineStr"/>
      <c r="G75" s="8" t="inlineStr"/>
      <c r="H75" s="7">
        <f>SUM(tuesday!F75 - tuesday!E75)</f>
        <v/>
      </c>
      <c r="I75" s="9">
        <f>IF(tuesday!B75 ="ns day", tuesday!C75, MAX(tuesday!C75 - 8, 0))</f>
        <v/>
      </c>
      <c r="J75" s="9">
        <f>SUM(tuesday!F75 - tuesday!E75)</f>
        <v/>
      </c>
      <c r="K75" s="9">
        <f>IF(tuesday!B75="ns day",tuesday!C75, IF(tuesday!C75 &lt;= 8 + reference!C4, 0, MIN(MAX(tuesday!C75 - 8, 0),IF(tuesday!J75 &lt;= reference!C4,0, tuesday!J75))))</f>
        <v/>
      </c>
    </row>
    <row r="76">
      <c r="A76" s="6" t="inlineStr">
        <is>
          <t>shrestha, p</t>
        </is>
      </c>
      <c r="B76" s="10" t="inlineStr"/>
      <c r="C76" s="7" t="n">
        <v>9.02</v>
      </c>
      <c r="D76" s="7" t="n">
        <v>16.96</v>
      </c>
      <c r="E76" s="7" t="inlineStr"/>
      <c r="F76" s="7" t="inlineStr"/>
      <c r="G76" s="8" t="inlineStr"/>
      <c r="H76" s="7">
        <f>SUM(tuesday!F76 - tuesday!E76)</f>
        <v/>
      </c>
      <c r="I76" s="9">
        <f>IF(tuesday!B76 ="ns day", tuesday!C76, MAX(tuesday!C76 - 8, 0))</f>
        <v/>
      </c>
      <c r="J76" s="9">
        <f>SUM(tuesday!F76 - tuesday!E76)</f>
        <v/>
      </c>
      <c r="K76" s="9">
        <f>IF(tuesday!B76="ns day",tuesday!C76, IF(tuesday!C76 &lt;= 8 + reference!C4, 0, MIN(MAX(tuesday!C76 - 8, 0),IF(tuesday!J76 &lt;= reference!C4,0, tuesday!J76))))</f>
        <v/>
      </c>
    </row>
    <row r="77">
      <c r="A77" s="6" t="inlineStr">
        <is>
          <t>steinke, s</t>
        </is>
      </c>
      <c r="B77" s="10" t="inlineStr"/>
      <c r="C77" s="7" t="n">
        <v>9.960000000000001</v>
      </c>
      <c r="D77" s="7" t="n">
        <v>17.89</v>
      </c>
      <c r="E77" s="7" t="inlineStr"/>
      <c r="F77" s="7" t="inlineStr"/>
      <c r="G77" s="8" t="inlineStr"/>
      <c r="H77" s="7">
        <f>SUM(tuesday!F77 - tuesday!E77)</f>
        <v/>
      </c>
      <c r="I77" s="9">
        <f>IF(tuesday!B77 ="ns day", tuesday!C77, MAX(tuesday!C77 - 8, 0))</f>
        <v/>
      </c>
      <c r="J77" s="9">
        <f>SUM(tuesday!F77 - tuesday!E77)</f>
        <v/>
      </c>
      <c r="K77" s="9">
        <f>IF(tuesday!B77="ns day",tuesday!C77, IF(tuesday!C77 &lt;= 8 + reference!C4, 0, MIN(MAX(tuesday!C77 - 8, 0),IF(tuesday!J77 &lt;= reference!C4,0, tuesday!J77))))</f>
        <v/>
      </c>
    </row>
    <row r="78">
      <c r="A78" s="6" t="inlineStr">
        <is>
          <t>stevens, a</t>
        </is>
      </c>
      <c r="B78" s="10" t="inlineStr"/>
      <c r="C78" s="7" t="n">
        <v>10.44</v>
      </c>
      <c r="D78" s="7" t="n">
        <v>18.38</v>
      </c>
      <c r="E78" s="7" t="n">
        <v>16.58</v>
      </c>
      <c r="F78" s="7" t="n">
        <v>18.38</v>
      </c>
      <c r="G78" s="8" t="n">
        <v>932</v>
      </c>
      <c r="H78" s="7">
        <f>SUM(tuesday!F78 - tuesday!E78)</f>
        <v/>
      </c>
      <c r="I78" s="9">
        <f>IF(tuesday!B78 ="ns day", tuesday!C78, MAX(tuesday!C78 - 8, 0))</f>
        <v/>
      </c>
      <c r="J78" s="9">
        <f>SUM(tuesday!F78 - tuesday!E78)</f>
        <v/>
      </c>
      <c r="K78" s="9">
        <f>IF(tuesday!B78="ns day",tuesday!C78, IF(tuesday!C78 &lt;= 8 + reference!C4, 0, MIN(MAX(tuesday!C78 - 8, 0),IF(tuesday!J78 &lt;= reference!C4,0, tuesday!J78))))</f>
        <v/>
      </c>
    </row>
    <row r="79">
      <c r="A79" s="6" t="inlineStr">
        <is>
          <t>symons, s</t>
        </is>
      </c>
      <c r="B79" s="10" t="inlineStr"/>
      <c r="C79" s="7" t="n">
        <v>9.279999999999999</v>
      </c>
      <c r="D79" s="7" t="n">
        <v>17.86</v>
      </c>
      <c r="E79" s="7" t="inlineStr"/>
      <c r="F79" s="7" t="inlineStr"/>
      <c r="G79" s="8" t="inlineStr"/>
      <c r="H79" s="7">
        <f>SUM(tuesday!F79 - tuesday!E79)</f>
        <v/>
      </c>
      <c r="I79" s="9">
        <f>IF(tuesday!B79 ="ns day", tuesday!C79, MAX(tuesday!C79 - 8, 0))</f>
        <v/>
      </c>
      <c r="J79" s="9">
        <f>SUM(tuesday!F79 - tuesday!E79)</f>
        <v/>
      </c>
      <c r="K79" s="9">
        <f>IF(tuesday!B79="ns day",tuesday!C79, IF(tuesday!C79 &lt;= 8 + reference!C4, 0, MIN(MAX(tuesday!C79 - 8, 0),IF(tuesday!J79 &lt;= reference!C4,0, tuesday!J79))))</f>
        <v/>
      </c>
    </row>
    <row r="80">
      <c r="A80" s="6" t="inlineStr">
        <is>
          <t>walker, c</t>
        </is>
      </c>
      <c r="B80" s="10" t="inlineStr"/>
      <c r="C80" s="7" t="n">
        <v>9.4</v>
      </c>
      <c r="D80" s="7" t="n">
        <v>18.35</v>
      </c>
      <c r="E80" s="7" t="inlineStr"/>
      <c r="F80" s="7" t="inlineStr"/>
      <c r="G80" s="8" t="inlineStr"/>
      <c r="H80" s="7">
        <f>SUM(tuesday!F80 - tuesday!E80)</f>
        <v/>
      </c>
      <c r="I80" s="9">
        <f>IF(tuesday!B80 ="ns day", tuesday!C80, MAX(tuesday!C80 - 8, 0))</f>
        <v/>
      </c>
      <c r="J80" s="9">
        <f>SUM(tuesday!F80 - tuesday!E80)</f>
        <v/>
      </c>
      <c r="K80" s="9">
        <f>IF(tuesday!B80="ns day",tuesday!C80, IF(tuesday!C80 &lt;= 8 + reference!C4, 0, MIN(MAX(tuesday!C80 - 8, 0),IF(tuesday!J80 &lt;= reference!C4,0, tuesday!J80))))</f>
        <v/>
      </c>
    </row>
    <row r="81">
      <c r="A81" s="6" t="inlineStr">
        <is>
          <t>weeks, t</t>
        </is>
      </c>
      <c r="B81" s="10" t="inlineStr"/>
      <c r="C81" s="7" t="n">
        <v>12.15</v>
      </c>
      <c r="D81" s="7" t="n">
        <v>20.5</v>
      </c>
      <c r="E81" s="10" t="inlineStr">
        <is>
          <t>*</t>
        </is>
      </c>
      <c r="F81" s="10" t="inlineStr">
        <is>
          <t>*</t>
        </is>
      </c>
      <c r="G81" s="10" t="inlineStr">
        <is>
          <t>*</t>
        </is>
      </c>
      <c r="H81" s="7">
        <f>SUM(tuesday!H83:tuesday!H82)</f>
        <v/>
      </c>
      <c r="I81" s="9">
        <f>IF(tuesday!B81 ="ns day", tuesday!C81, MAX(tuesday!C81 - 8, 0))</f>
        <v/>
      </c>
      <c r="J81" s="9">
        <f>tuesday!H81</f>
        <v/>
      </c>
      <c r="K81" s="9">
        <f>IF(tuesday!B81="ns day",tuesday!C81, IF(tuesday!C81 &lt;= 8 + reference!C4, 0, MIN(MAX(tuesday!C81 - 8, 0),IF(tuesday!J81 &lt;= reference!C4,0, tuesday!J81))))</f>
        <v/>
      </c>
    </row>
    <row r="82">
      <c r="E82" s="7" t="n">
        <v>13.74</v>
      </c>
      <c r="F82" s="7" t="n">
        <v>15.75</v>
      </c>
      <c r="G82" s="8" t="n">
        <v>1005</v>
      </c>
      <c r="H82" s="7">
        <f>SUM(tuesday!F82 - tuesday!E82)</f>
        <v/>
      </c>
    </row>
    <row r="83">
      <c r="E83" s="7" t="n">
        <v>16.75</v>
      </c>
      <c r="F83" s="7" t="n">
        <v>17.25</v>
      </c>
      <c r="G83" s="8" t="n">
        <v>1005</v>
      </c>
      <c r="H83" s="7">
        <f>SUM(tuesday!F83 - tuesday!E83)</f>
        <v/>
      </c>
    </row>
    <row r="84">
      <c r="A84" s="6" t="inlineStr">
        <is>
          <t>weyerman, t</t>
        </is>
      </c>
      <c r="B84" s="10" t="inlineStr"/>
      <c r="C84" s="7" t="n">
        <v>11.13</v>
      </c>
      <c r="D84" s="7" t="n">
        <v>19.49</v>
      </c>
      <c r="E84" s="7" t="n">
        <v>17.5</v>
      </c>
      <c r="F84" s="7" t="n">
        <v>19.49</v>
      </c>
      <c r="G84" s="8" t="n">
        <v>941</v>
      </c>
      <c r="H84" s="7">
        <f>SUM(tuesday!F84 - tuesday!E84)</f>
        <v/>
      </c>
      <c r="I84" s="9">
        <f>IF(tuesday!B84 ="ns day", tuesday!C84, MAX(tuesday!C84 - 8, 0))</f>
        <v/>
      </c>
      <c r="J84" s="9">
        <f>SUM(tuesday!F84 - tuesday!E84)</f>
        <v/>
      </c>
      <c r="K84" s="9">
        <f>IF(tuesday!B84="ns day",tuesday!C84, IF(tuesday!C84 &lt;= 8 + reference!C4, 0, MIN(MAX(tuesday!C84 - 8, 0),IF(tuesday!J84 &lt;= reference!C4,0, tuesday!J84))))</f>
        <v/>
      </c>
    </row>
    <row r="85">
      <c r="A85" s="6" t="inlineStr">
        <is>
          <t>wooten, c</t>
        </is>
      </c>
      <c r="B85" s="10" t="inlineStr"/>
      <c r="C85" s="7" t="n">
        <v>9.58</v>
      </c>
      <c r="D85" s="7" t="n">
        <v>18.02</v>
      </c>
      <c r="E85" s="7" t="inlineStr"/>
      <c r="F85" s="7" t="inlineStr"/>
      <c r="G85" s="8" t="inlineStr"/>
      <c r="H85" s="7">
        <f>SUM(tuesday!F85 - tuesday!E85)</f>
        <v/>
      </c>
      <c r="I85" s="9">
        <f>IF(tuesday!B85 ="ns day", tuesday!C85, MAX(tuesday!C85 - 8, 0))</f>
        <v/>
      </c>
      <c r="J85" s="9">
        <f>SUM(tuesday!F85 - tuesday!E85)</f>
        <v/>
      </c>
      <c r="K85" s="9">
        <f>IF(tuesday!B85="ns day",tuesday!C85, IF(tuesday!C85 &lt;= 8 + reference!C4, 0, MIN(MAX(tuesday!C85 - 8, 0),IF(tuesday!J85 &lt;= reference!C4,0, tuesday!J85))))</f>
        <v/>
      </c>
    </row>
    <row r="86">
      <c r="A86" s="6" t="inlineStr">
        <is>
          <t>yates, l</t>
        </is>
      </c>
      <c r="B86" s="7" t="n"/>
      <c r="C86" s="7" t="n"/>
      <c r="D86" s="7" t="n"/>
      <c r="E86" s="7" t="n"/>
      <c r="F86" s="7" t="n"/>
      <c r="G86" s="8" t="n"/>
      <c r="H86" s="7">
        <f>SUM(tuesday!F86 - tuesday!E86)</f>
        <v/>
      </c>
      <c r="I86" s="9">
        <f>IF(tuesday!B86 ="ns day", tuesday!C86, MAX(tuesday!C86 - 8, 0))</f>
        <v/>
      </c>
      <c r="J86" s="9">
        <f>SUM(tuesday!F86 - tuesday!E86)</f>
        <v/>
      </c>
      <c r="K86" s="9">
        <f>IF(tuesday!B86="ns day",tuesday!C86, IF(tuesday!C86 &lt;= 8 + reference!C4, 0, MIN(MAX(tuesday!C86 - 8, 0),IF(tuesday!J86 &lt;= reference!C4,0, tuesday!J86))))</f>
        <v/>
      </c>
    </row>
    <row r="88">
      <c r="J88" s="5" t="inlineStr">
        <is>
          <t>Total WAL Mandates</t>
        </is>
      </c>
      <c r="K88" s="9">
        <f>SUM(tuesday!K45:tuesday!K86)</f>
        <v/>
      </c>
    </row>
    <row r="90">
      <c r="J90" s="5" t="inlineStr">
        <is>
          <t>Total Mandates</t>
        </is>
      </c>
      <c r="K90" s="9">
        <f>SUM(tuesday!K88 + tuesday!K41)</f>
        <v/>
      </c>
    </row>
    <row r="92">
      <c r="A92" s="4" t="inlineStr">
        <is>
          <t>Overtime Desired List Carriers</t>
        </is>
      </c>
    </row>
    <row r="93">
      <c r="E93" s="5" t="inlineStr">
        <is>
          <t>Availability to:</t>
        </is>
      </c>
    </row>
    <row r="94">
      <c r="A94" s="5" t="inlineStr">
        <is>
          <t>Name</t>
        </is>
      </c>
      <c r="B94" s="5" t="inlineStr">
        <is>
          <t>note</t>
        </is>
      </c>
      <c r="C94" s="5" t="inlineStr">
        <is>
          <t>5200</t>
        </is>
      </c>
      <c r="D94" s="5" t="inlineStr">
        <is>
          <t>RS</t>
        </is>
      </c>
      <c r="E94" s="5" t="inlineStr">
        <is>
          <t>to 10</t>
        </is>
      </c>
      <c r="F94" s="5" t="inlineStr">
        <is>
          <t>to 12</t>
        </is>
      </c>
    </row>
    <row r="95">
      <c r="A95" s="6" t="inlineStr">
        <is>
          <t>barnett, j</t>
        </is>
      </c>
      <c r="B95" s="10" t="inlineStr"/>
      <c r="C95" s="7" t="n">
        <v>12.2</v>
      </c>
      <c r="D95" s="7" t="n">
        <v>19.9</v>
      </c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>
      <c r="A96" s="6" t="inlineStr">
        <is>
          <t>gross, j</t>
        </is>
      </c>
      <c r="B96" s="10" t="inlineStr"/>
      <c r="C96" s="7" t="n">
        <v>10.85</v>
      </c>
      <c r="D96" s="7" t="n">
        <v>18.61</v>
      </c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>
      <c r="A97" s="6" t="inlineStr">
        <is>
          <t>helmbold, a</t>
        </is>
      </c>
      <c r="B97" s="10" t="inlineStr"/>
      <c r="C97" s="7" t="n">
        <v>10.43</v>
      </c>
      <c r="D97" s="7" t="n">
        <v>19.06</v>
      </c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>
      <c r="A98" s="6" t="inlineStr">
        <is>
          <t>kitchen, d</t>
        </is>
      </c>
      <c r="B98" s="10" t="inlineStr"/>
      <c r="C98" s="7" t="n">
        <v>11.62</v>
      </c>
      <c r="D98" s="7" t="n">
        <v>20.22</v>
      </c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>
      <c r="A99" s="6" t="inlineStr">
        <is>
          <t>manibusan, p</t>
        </is>
      </c>
      <c r="B99" s="10" t="inlineStr"/>
      <c r="C99" s="7" t="n">
        <v>11.49</v>
      </c>
      <c r="D99" s="7" t="n">
        <v>19.49</v>
      </c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>
      <c r="A100" s="6" t="inlineStr">
        <is>
          <t>mariami, a</t>
        </is>
      </c>
      <c r="B100" s="10" t="inlineStr"/>
      <c r="C100" s="7" t="n">
        <v>11.64</v>
      </c>
      <c r="D100" s="7" t="n">
        <v>20.14</v>
      </c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>
      <c r="A101" s="6" t="inlineStr">
        <is>
          <t>nelson, g</t>
        </is>
      </c>
      <c r="B101" s="10" t="inlineStr"/>
      <c r="C101" s="7" t="n">
        <v>11.47</v>
      </c>
      <c r="D101" s="7" t="n">
        <v>19.44</v>
      </c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>
      <c r="A102" s="6" t="inlineStr">
        <is>
          <t>yeung, q</t>
        </is>
      </c>
      <c r="B102" s="10" t="inlineStr"/>
      <c r="C102" s="7" t="n">
        <v>12.43</v>
      </c>
      <c r="D102" s="7" t="n">
        <v>20.92</v>
      </c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>
      <c r="A103" s="6" t="inlineStr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>
      <c r="A104" s="6" t="inlineStr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>
      <c r="A105" s="6" t="inlineStr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>
      <c r="A106" s="6" t="inlineStr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>
      <c r="A107" s="6" t="inlineStr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>
      <c r="A108" s="6" t="inlineStr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>
      <c r="A109" s="6" t="inlineStr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>
      <c r="A110" s="6" t="inlineStr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>
      <c r="A111" s="6" t="inlineStr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>
      <c r="A112" s="6" t="inlineStr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>
      <c r="A113" s="6" t="inlineStr"/>
      <c r="B113" s="7" t="n"/>
      <c r="C113" s="7" t="n"/>
      <c r="D113" s="7" t="n"/>
      <c r="E113" s="9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9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>
      <c r="A114" s="6" t="inlineStr"/>
      <c r="B114" s="7" t="n"/>
      <c r="C114" s="7" t="n"/>
      <c r="D114" s="7" t="n"/>
      <c r="E114" s="9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9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>
      <c r="A115" s="6" t="inlineStr"/>
      <c r="B115" s="7" t="n"/>
      <c r="C115" s="7" t="n"/>
      <c r="D115" s="7" t="n"/>
      <c r="E115" s="9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9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>
      <c r="A116" s="6" t="inlineStr"/>
      <c r="B116" s="7" t="n"/>
      <c r="C116" s="7" t="n"/>
      <c r="D116" s="7" t="n"/>
      <c r="E116" s="9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9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>
      <c r="A117" s="6" t="inlineStr"/>
      <c r="B117" s="7" t="n"/>
      <c r="C117" s="7" t="n"/>
      <c r="D117" s="7" t="n"/>
      <c r="E117" s="9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9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>
      <c r="A118" s="6" t="inlineStr"/>
      <c r="B118" s="7" t="n"/>
      <c r="C118" s="7" t="n"/>
      <c r="D118" s="7" t="n"/>
      <c r="E118" s="9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9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>
      <c r="A119" s="6" t="inlineStr"/>
      <c r="B119" s="7" t="n"/>
      <c r="C119" s="7" t="n"/>
      <c r="D119" s="7" t="n"/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>
      <c r="A120" s="6" t="inlineStr"/>
      <c r="B120" s="7" t="n"/>
      <c r="C120" s="7" t="n"/>
      <c r="D120" s="7" t="n"/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>
      <c r="A121" s="6" t="inlineStr"/>
      <c r="B121" s="7" t="n"/>
      <c r="C121" s="7" t="n"/>
      <c r="D121" s="7" t="n"/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>
      <c r="A122" s="6" t="inlineStr"/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>
      <c r="A123" s="6" t="inlineStr"/>
      <c r="B123" s="7" t="n"/>
      <c r="C123" s="7" t="n"/>
      <c r="D123" s="7" t="n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>
      <c r="A124" s="6" t="inlineStr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6">
      <c r="D126" s="5" t="inlineStr">
        <is>
          <t>Total OTDL Availability</t>
        </is>
      </c>
      <c r="E126" s="9">
        <f>SUM(tuesday!E95:tuesday!E124)</f>
        <v/>
      </c>
      <c r="F126" s="9">
        <f>SUM(tuesday!F95:tuesday!F124)</f>
        <v/>
      </c>
    </row>
    <row r="128">
      <c r="A128" s="4" t="inlineStr">
        <is>
          <t>Auxiliary Assistance</t>
        </is>
      </c>
    </row>
    <row r="129">
      <c r="E129" s="5" t="inlineStr">
        <is>
          <t>Availability to:</t>
        </is>
      </c>
    </row>
    <row r="130">
      <c r="A130" s="5" t="inlineStr">
        <is>
          <t>Name</t>
        </is>
      </c>
      <c r="B130" s="5" t="inlineStr">
        <is>
          <t>note</t>
        </is>
      </c>
      <c r="C130" s="5" t="inlineStr">
        <is>
          <t>5200</t>
        </is>
      </c>
      <c r="D130" s="5" t="inlineStr">
        <is>
          <t>RS</t>
        </is>
      </c>
      <c r="E130" s="5" t="inlineStr">
        <is>
          <t>to 10</t>
        </is>
      </c>
      <c r="F130" s="5" t="inlineStr">
        <is>
          <t>to 11.5</t>
        </is>
      </c>
    </row>
    <row r="131">
      <c r="A131" s="6" t="inlineStr">
        <is>
          <t>dennis, j</t>
        </is>
      </c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11.5 - reference!C5), 0, IF(tuesday!B131 = "no call", 11.5, IF(tuesday!C131 = 0, 0, MAX(11.5 - tuesday!C131, 0))))</f>
        <v/>
      </c>
    </row>
    <row r="132">
      <c r="A132" s="6" t="inlineStr">
        <is>
          <t>frank, p</t>
        </is>
      </c>
      <c r="B132" s="10" t="inlineStr"/>
      <c r="C132" s="7" t="n">
        <v>13.21</v>
      </c>
      <c r="D132" s="7" t="n">
        <v>21.75</v>
      </c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11.5 - reference!C5), 0, IF(tuesday!B132 = "no call", 11.5, IF(tuesday!C132 = 0, 0, MAX(11.5 - tuesday!C132, 0))))</f>
        <v/>
      </c>
    </row>
    <row r="133">
      <c r="A133" s="6" t="inlineStr">
        <is>
          <t>garczarek, p</t>
        </is>
      </c>
      <c r="B133" s="10" t="inlineStr"/>
      <c r="C133" s="7" t="n">
        <v>13.39</v>
      </c>
      <c r="D133" s="7" t="n">
        <v>0</v>
      </c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11.5 - reference!C5), 0, IF(tuesday!B133 = "no call", 11.5, IF(tuesday!C133 = 0, 0, MAX(11.5 - tuesday!C133, 0))))</f>
        <v/>
      </c>
    </row>
    <row r="134">
      <c r="A134" s="6" t="inlineStr">
        <is>
          <t>nelson, j</t>
        </is>
      </c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11.5 - reference!C5), 0, IF(tuesday!B134 = "no call", 11.5, IF(tuesday!C134 = 0, 0, MAX(11.5 - tuesday!C134, 0))))</f>
        <v/>
      </c>
    </row>
    <row r="135">
      <c r="A135" s="6" t="inlineStr">
        <is>
          <t>smith, n</t>
        </is>
      </c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11.5 - reference!C5), 0, IF(tuesday!B135 = "no call", 11.5, IF(tuesday!C135 = 0, 0, MAX(11.5 - tuesday!C135, 0))))</f>
        <v/>
      </c>
    </row>
    <row r="136">
      <c r="A136" s="6" t="inlineStr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>
      <c r="A137" s="6" t="inlineStr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>
      <c r="A138" s="6" t="inlineStr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>
      <c r="A139" s="6" t="inlineStr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>
      <c r="A140" s="6" t="inlineStr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>
      <c r="A141" s="6" t="inlineStr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>
      <c r="A142" s="6" t="inlineStr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>
      <c r="A143" s="6" t="inlineStr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>
      <c r="A144" s="6" t="inlineStr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>
      <c r="A145" s="6" t="inlineStr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>
      <c r="A146" s="6" t="inlineStr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>
      <c r="A147" s="6" t="inlineStr"/>
      <c r="B147" s="7" t="n"/>
      <c r="C147" s="7" t="n"/>
      <c r="D147" s="7" t="n"/>
      <c r="E147" s="9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9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>
      <c r="A148" s="6" t="inlineStr"/>
      <c r="B148" s="7" t="n"/>
      <c r="C148" s="7" t="n"/>
      <c r="D148" s="7" t="n"/>
      <c r="E148" s="9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9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>
      <c r="A149" s="6" t="inlineStr"/>
      <c r="B149" s="7" t="n"/>
      <c r="C149" s="7" t="n"/>
      <c r="D149" s="7" t="n"/>
      <c r="E149" s="9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9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>
      <c r="A150" s="6" t="inlineStr"/>
      <c r="B150" s="7" t="n"/>
      <c r="C150" s="7" t="n"/>
      <c r="D150" s="7" t="n"/>
      <c r="E150" s="9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9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>
      <c r="A151" s="6" t="inlineStr"/>
      <c r="B151" s="7" t="n"/>
      <c r="C151" s="7" t="n"/>
      <c r="D151" s="7" t="n"/>
      <c r="E151" s="9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9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>
      <c r="A152" s="6" t="inlineStr"/>
      <c r="B152" s="7" t="n"/>
      <c r="C152" s="7" t="n"/>
      <c r="D152" s="7" t="n"/>
      <c r="E152" s="9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9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>
      <c r="A153" s="6" t="inlineStr"/>
      <c r="B153" s="7" t="n"/>
      <c r="C153" s="7" t="n"/>
      <c r="D153" s="7" t="n"/>
      <c r="E153" s="9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9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>
      <c r="A154" s="6" t="inlineStr"/>
      <c r="B154" s="7" t="n"/>
      <c r="C154" s="7" t="n"/>
      <c r="D154" s="7" t="n"/>
      <c r="E154" s="9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9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>
      <c r="A155" s="6" t="inlineStr"/>
      <c r="B155" s="7" t="n"/>
      <c r="C155" s="7" t="n"/>
      <c r="D155" s="7" t="n"/>
      <c r="E155" s="9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9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>
      <c r="A156" s="6" t="inlineStr"/>
      <c r="B156" s="7" t="n"/>
      <c r="C156" s="7" t="n"/>
      <c r="D156" s="7" t="n"/>
      <c r="E156" s="9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9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7">
      <c r="A157" s="6" t="inlineStr"/>
      <c r="B157" s="7" t="n"/>
      <c r="C157" s="7" t="n"/>
      <c r="D157" s="7" t="n"/>
      <c r="E157" s="9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9">
        <f>IF(OR(tuesday!B157 = "light",tuesday!B157 = "excused", tuesday!B157 = "sch chg", tuesday!B157 = "annual", tuesday!B157 = "sick", tuesday!C157 &gt;= 12 - reference!C5), 0, IF(tuesday!B157 = "no call", 12, IF(tuesday!C157 = 0, 0, MAX(12 - tuesday!C157, 0))))</f>
        <v/>
      </c>
    </row>
    <row r="158">
      <c r="A158" s="6" t="inlineStr"/>
      <c r="B158" s="7" t="n"/>
      <c r="C158" s="7" t="n"/>
      <c r="D158" s="7" t="n"/>
      <c r="E158" s="9">
        <f>IF(OR(tuesday!B158 = "light",tuesday!B158 = "excused", tuesday!B158 = "sch chg", tuesday!B158 = "annual", tuesday!B158 = "sick", tuesday!C158 &gt;= 10 - reference!C5), 0, IF(tuesday!B158 = "no call", 10, IF(tuesday!C158 = 0, 0, MAX(10 - tuesday!C158, 0))))</f>
        <v/>
      </c>
      <c r="F158" s="9">
        <f>IF(OR(tuesday!B158 = "light",tuesday!B158 = "excused", tuesday!B158 = "sch chg", tuesday!B158 = "annual", tuesday!B158 = "sick", tuesday!C158 &gt;= 12 - reference!C5), 0, IF(tuesday!B158 = "no call", 12, IF(tuesday!C158 = 0, 0, MAX(12 - tuesday!C158, 0))))</f>
        <v/>
      </c>
    </row>
    <row r="159">
      <c r="A159" s="6" t="inlineStr"/>
      <c r="B159" s="7" t="n"/>
      <c r="C159" s="7" t="n"/>
      <c r="D159" s="7" t="n"/>
      <c r="E159" s="9">
        <f>IF(OR(tuesday!B159 = "light",tuesday!B159 = "excused", tuesday!B159 = "sch chg", tuesday!B159 = "annual", tuesday!B159 = "sick", tuesday!C159 &gt;= 10 - reference!C5), 0, IF(tuesday!B159 = "no call", 10, IF(tuesday!C159 = 0, 0, MAX(10 - tuesday!C159, 0))))</f>
        <v/>
      </c>
      <c r="F159" s="9">
        <f>IF(OR(tuesday!B159 = "light",tuesday!B159 = "excused", tuesday!B159 = "sch chg", tuesday!B159 = "annual", tuesday!B159 = "sick", tuesday!C159 &gt;= 12 - reference!C5), 0, IF(tuesday!B159 = "no call", 12, IF(tuesday!C159 = 0, 0, MAX(12 - tuesday!C159, 0))))</f>
        <v/>
      </c>
    </row>
    <row r="160">
      <c r="A160" s="6" t="inlineStr"/>
      <c r="B160" s="7" t="n"/>
      <c r="C160" s="7" t="n"/>
      <c r="D160" s="7" t="n"/>
      <c r="E160" s="9">
        <f>IF(OR(tuesday!B160 = "light",tuesday!B160 = "excused", tuesday!B160 = "sch chg", tuesday!B160 = "annual", tuesday!B160 = "sick", tuesday!C160 &gt;= 10 - reference!C5), 0, IF(tuesday!B160 = "no call", 10, IF(tuesday!C160 = 0, 0, MAX(10 - tuesday!C160, 0))))</f>
        <v/>
      </c>
      <c r="F160" s="9">
        <f>IF(OR(tuesday!B160 = "light",tuesday!B160 = "excused", tuesday!B160 = "sch chg", tuesday!B160 = "annual", tuesday!B160 = "sick", tuesday!C160 &gt;= 12 - reference!C5), 0, IF(tuesday!B160 = "no call", 12, IF(tuesday!C160 = 0, 0, MAX(12 - tuesday!C160, 0))))</f>
        <v/>
      </c>
    </row>
    <row r="162">
      <c r="D162" s="5" t="inlineStr">
        <is>
          <t>Total AUX Availability</t>
        </is>
      </c>
      <c r="E162" s="9">
        <f>SUM(tuesday!E131:tuesday!E160)</f>
        <v/>
      </c>
      <c r="F162" s="9">
        <f>SUM(tuesday!F131:tuesday!F160)</f>
        <v/>
      </c>
    </row>
    <row r="164">
      <c r="D164" s="5" t="inlineStr">
        <is>
          <t>Total Availability</t>
        </is>
      </c>
      <c r="E164" s="9">
        <f>SUM(tuesday!E126 + tuesday!E162)</f>
        <v/>
      </c>
      <c r="F164" s="9">
        <f>SUM(tuesday!F126 + tuesday!F162)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91" min="0" max="16383" man="1"/>
    <brk id="127" min="0" max="16383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Wednesday  01/08/20</t>
        </is>
      </c>
      <c r="E3" s="2" t="inlineStr">
        <is>
          <t xml:space="preserve">Pay Period:  </t>
        </is>
      </c>
      <c r="G3" s="3" t="inlineStr">
        <is>
          <t>2020-02-1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n"/>
      <c r="C8" s="7" t="n"/>
      <c r="D8" s="7" t="n"/>
      <c r="E8" s="7" t="n"/>
      <c r="F8" s="7" t="n"/>
      <c r="G8" s="8" t="n"/>
      <c r="H8" s="7">
        <f>SUM(wednesday!F8 - wednesday!E8)</f>
        <v/>
      </c>
      <c r="I8" s="9">
        <f>IF(wednesday!B8 ="ns day", wednesday!C8,IF(wednesday!C8 &lt;= 8 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>
      <c r="A9" s="6" t="inlineStr">
        <is>
          <t>driste, m</t>
        </is>
      </c>
      <c r="B9" s="7" t="n"/>
      <c r="C9" s="7" t="n"/>
      <c r="D9" s="7" t="n"/>
      <c r="E9" s="7" t="n"/>
      <c r="F9" s="7" t="n"/>
      <c r="G9" s="8" t="n"/>
      <c r="H9" s="7">
        <f>SUM(wednesday!F9 - wednesday!E9)</f>
        <v/>
      </c>
      <c r="I9" s="9">
        <f>IF(wednesday!B9 ="ns day", wednesday!C9,IF(wednesday!C9 &lt;= 8 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>
      <c r="A10" s="6" t="inlineStr">
        <is>
          <t>edelman, c</t>
        </is>
      </c>
      <c r="B10" s="10" t="inlineStr"/>
      <c r="C10" s="7" t="n">
        <v>8.33</v>
      </c>
      <c r="D10" s="7" t="n">
        <v>9.210000000000001</v>
      </c>
      <c r="E10" s="7" t="inlineStr"/>
      <c r="F10" s="7" t="inlineStr"/>
      <c r="G10" s="8" t="inlineStr"/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>
      <c r="A11" s="6" t="inlineStr">
        <is>
          <t>elamen, a</t>
        </is>
      </c>
      <c r="B11" s="10" t="inlineStr"/>
      <c r="C11" s="7" t="n">
        <v>12.26</v>
      </c>
      <c r="D11" s="7" t="n">
        <v>19.75</v>
      </c>
      <c r="E11" s="7" t="inlineStr"/>
      <c r="F11" s="7" t="inlineStr"/>
      <c r="G11" s="8" t="inlineStr"/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>
      <c r="A12" s="6" t="inlineStr">
        <is>
          <t>foster, p</t>
        </is>
      </c>
      <c r="B12" s="7" t="n"/>
      <c r="C12" s="7" t="n"/>
      <c r="D12" s="7" t="n"/>
      <c r="E12" s="7" t="n"/>
      <c r="F12" s="7" t="n"/>
      <c r="G12" s="8" t="n"/>
      <c r="H12" s="7">
        <f>SUM(wednesday!F12 - wednesday!E12)</f>
        <v/>
      </c>
      <c r="I12" s="9">
        <f>IF(wednesday!B12 ="ns day", wednesday!C12,IF(wednesday!C12 &lt;= 8 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>
      <c r="A13" s="6" t="inlineStr">
        <is>
          <t>henderson, j</t>
        </is>
      </c>
      <c r="B13" s="10" t="inlineStr"/>
      <c r="C13" s="7" t="n">
        <v>8.199999999999999</v>
      </c>
      <c r="D13" s="7" t="n">
        <v>0</v>
      </c>
      <c r="E13" s="7" t="inlineStr"/>
      <c r="F13" s="7" t="inlineStr"/>
      <c r="G13" s="8" t="inlineStr"/>
      <c r="H13" s="7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>
      <c r="A14" s="6" t="inlineStr">
        <is>
          <t>landers, a</t>
        </is>
      </c>
      <c r="B14" s="10" t="inlineStr">
        <is>
          <t>ns day</t>
        </is>
      </c>
      <c r="C14" s="7" t="n">
        <v>9.9</v>
      </c>
      <c r="D14" s="7" t="n">
        <v>17.91</v>
      </c>
      <c r="E14" s="7" t="n">
        <v>16.83</v>
      </c>
      <c r="F14" s="7" t="n">
        <v>17.91</v>
      </c>
      <c r="G14" s="8" t="n">
        <v>1005</v>
      </c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>
      <c r="A15" s="6" t="inlineStr">
        <is>
          <t>lopez, d</t>
        </is>
      </c>
      <c r="B15" s="10" t="inlineStr"/>
      <c r="C15" s="7" t="n">
        <v>8</v>
      </c>
      <c r="D15" s="7" t="n">
        <v>16.51</v>
      </c>
      <c r="E15" s="7" t="inlineStr"/>
      <c r="F15" s="7" t="inlineStr"/>
      <c r="G15" s="8" t="inlineStr"/>
      <c r="H15" s="7">
        <f>SUM(wednesday!F15 - wednesday!E15)</f>
        <v/>
      </c>
      <c r="I15" s="9">
        <f>IF(wednesday!B15 ="ns day", wednesday!C15,IF(wednesday!C15 &lt;= 8+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>
      <c r="A16" s="6" t="inlineStr">
        <is>
          <t>miller, b</t>
        </is>
      </c>
      <c r="B16" s="7" t="n"/>
      <c r="C16" s="7" t="n"/>
      <c r="D16" s="7" t="n"/>
      <c r="E16" s="7" t="n"/>
      <c r="F16" s="7" t="n"/>
      <c r="G16" s="8" t="n"/>
      <c r="H16" s="7">
        <f>SUM(wednesday!F16 - wednesday!E16)</f>
        <v/>
      </c>
      <c r="I16" s="9">
        <f>IF(wednesday!B16 ="ns day", wednesday!C16,IF(wednesday!C16 &lt;= 8 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>
      <c r="A17" s="6" t="inlineStr">
        <is>
          <t>osei tutu, m</t>
        </is>
      </c>
      <c r="B17" s="10" t="inlineStr">
        <is>
          <t>ns day</t>
        </is>
      </c>
      <c r="C17" s="7" t="n">
        <v>11.54</v>
      </c>
      <c r="D17" s="7" t="n">
        <v>19.84</v>
      </c>
      <c r="E17" s="7" t="n">
        <v>8.27</v>
      </c>
      <c r="F17" s="7" t="n">
        <v>10.32</v>
      </c>
      <c r="G17" s="8" t="n">
        <v>916</v>
      </c>
      <c r="H17" s="7">
        <f>SUM(wednesday!F17 - wednesday!E17)</f>
        <v/>
      </c>
      <c r="I17" s="9">
        <f>IF(wednesday!B17 ="ns day", wednesday!C17,IF(wednesday!C17 &lt;= 8+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>
      <c r="A18" s="6" t="inlineStr">
        <is>
          <t>robertson, c</t>
        </is>
      </c>
      <c r="B18" s="10" t="inlineStr"/>
      <c r="C18" s="7" t="n">
        <v>8</v>
      </c>
      <c r="D18" s="7" t="n">
        <v>0</v>
      </c>
      <c r="E18" s="7" t="inlineStr"/>
      <c r="F18" s="7" t="inlineStr"/>
      <c r="G18" s="8" t="inlineStr"/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>
      <c r="A19" s="6" t="inlineStr">
        <is>
          <t>rodriquez, j</t>
        </is>
      </c>
      <c r="B19" s="10" t="inlineStr"/>
      <c r="C19" s="7" t="n">
        <v>9.66</v>
      </c>
      <c r="D19" s="7" t="n">
        <v>17.52</v>
      </c>
      <c r="E19" s="7" t="n">
        <v>15.49</v>
      </c>
      <c r="F19" s="7" t="n">
        <v>17.52</v>
      </c>
      <c r="G19" s="8" t="n">
        <v>1072</v>
      </c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>
      <c r="A20" s="6" t="inlineStr">
        <is>
          <t>segers, d</t>
        </is>
      </c>
      <c r="B20" s="10" t="inlineStr"/>
      <c r="C20" s="7" t="n">
        <v>9.26</v>
      </c>
      <c r="D20" s="7" t="n">
        <v>17.71</v>
      </c>
      <c r="E20" s="7" t="inlineStr"/>
      <c r="F20" s="7" t="inlineStr"/>
      <c r="G20" s="8" t="inlineStr"/>
      <c r="H20" s="7">
        <f>SUM(wednesday!F20 - wednesday!E20)</f>
        <v/>
      </c>
      <c r="I20" s="9">
        <f>IF(wednesday!B20 ="ns day", wednesday!C20,IF(wednesday!C20 &lt;= 8+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>
      <c r="A21" s="6" t="inlineStr">
        <is>
          <t>stubbs, t</t>
        </is>
      </c>
      <c r="B21" s="10" t="inlineStr"/>
      <c r="C21" s="7" t="n">
        <v>9.109999999999999</v>
      </c>
      <c r="D21" s="7" t="n">
        <v>0</v>
      </c>
      <c r="E21" s="7" t="n">
        <v>16.75</v>
      </c>
      <c r="F21" s="7" t="n">
        <v>17.61</v>
      </c>
      <c r="G21" s="8" t="n">
        <v>911</v>
      </c>
      <c r="H21" s="7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>
      <c r="A22" s="6" t="inlineStr">
        <is>
          <t>torpey, m</t>
        </is>
      </c>
      <c r="B22" s="7" t="n"/>
      <c r="C22" s="7" t="n"/>
      <c r="D22" s="7" t="n"/>
      <c r="E22" s="7" t="n"/>
      <c r="F22" s="7" t="n"/>
      <c r="G22" s="8" t="n"/>
      <c r="H22" s="7">
        <f>SUM(wednesday!F22 - wednesday!E22)</f>
        <v/>
      </c>
      <c r="I22" s="9">
        <f>IF(wednesday!B22 ="ns day", wednesday!C22,IF(wednesday!C22 &lt;= 8 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>
      <c r="A23" s="6" t="inlineStr">
        <is>
          <t>trujillo, s</t>
        </is>
      </c>
      <c r="B23" s="10" t="inlineStr"/>
      <c r="C23" s="7" t="n">
        <v>8</v>
      </c>
      <c r="D23" s="7" t="n">
        <v>0</v>
      </c>
      <c r="E23" s="7" t="inlineStr"/>
      <c r="F23" s="7" t="inlineStr"/>
      <c r="G23" s="8" t="inlineStr"/>
      <c r="H23" s="7">
        <f>SUM(wednesday!F23 - wednesday!E23)</f>
        <v/>
      </c>
      <c r="I23" s="9">
        <f>IF(wednesday!B23 ="ns day", wednesday!C23,IF(wednesday!C23 &lt;= 8+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>
      <c r="A24" s="6" t="inlineStr">
        <is>
          <t>welch, t</t>
        </is>
      </c>
      <c r="B24" s="7" t="n"/>
      <c r="C24" s="7" t="n"/>
      <c r="D24" s="7" t="n"/>
      <c r="E24" s="7" t="n"/>
      <c r="F24" s="7" t="n"/>
      <c r="G24" s="8" t="n"/>
      <c r="H24" s="7">
        <f>SUM(wednesday!F24 - wednesday!E24)</f>
        <v/>
      </c>
      <c r="I24" s="9">
        <f>IF(wednesday!B24 ="ns day", wednesday!C24,IF(wednesday!C24 &lt;= 8 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>
      <c r="A25" s="6" t="inlineStr">
        <is>
          <t>williams, l</t>
        </is>
      </c>
      <c r="B25" s="10" t="inlineStr"/>
      <c r="C25" s="7" t="n">
        <v>8.140000000000001</v>
      </c>
      <c r="D25" s="7" t="n">
        <v>19.35</v>
      </c>
      <c r="E25" s="7" t="inlineStr"/>
      <c r="F25" s="7" t="inlineStr"/>
      <c r="G25" s="8" t="inlineStr"/>
      <c r="H25" s="7">
        <f>SUM(wednesday!F25 - wednesday!E25)</f>
        <v/>
      </c>
      <c r="I25" s="9">
        <f>IF(wednesday!B25 ="ns day", wednesday!C25,IF(wednesday!C25 &lt;= 8+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>
      <c r="A26" s="6" t="inlineStr"/>
      <c r="B26" s="7" t="n"/>
      <c r="C26" s="7" t="n"/>
      <c r="D26" s="7" t="n"/>
      <c r="E26" s="7" t="n"/>
      <c r="F26" s="7" t="n"/>
      <c r="G26" s="8" t="n"/>
      <c r="H26" s="7">
        <f>SUM(wednesday!F26 - wednesday!E26)</f>
        <v/>
      </c>
      <c r="I26" s="9">
        <f>IF(wednesday!B26 ="ns day", wednesday!C26,IF(wednesday!C26 &lt;= 8 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>
      <c r="A27" s="6" t="inlineStr"/>
      <c r="B27" s="7" t="n"/>
      <c r="C27" s="7" t="n"/>
      <c r="D27" s="7" t="n"/>
      <c r="E27" s="7" t="n"/>
      <c r="F27" s="7" t="n"/>
      <c r="G27" s="8" t="n"/>
      <c r="H27" s="7">
        <f>SUM(wednesday!F27 - wednesday!E27)</f>
        <v/>
      </c>
      <c r="I27" s="9">
        <f>IF(wednesday!B27 ="ns day", wednesday!C27,IF(wednesday!C27 &lt;= 8 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>
      <c r="A28" s="6" t="inlineStr"/>
      <c r="B28" s="7" t="n"/>
      <c r="C28" s="7" t="n"/>
      <c r="D28" s="7" t="n"/>
      <c r="E28" s="7" t="n"/>
      <c r="F28" s="7" t="n"/>
      <c r="G28" s="8" t="n"/>
      <c r="H28" s="7">
        <f>SUM(wednesday!F28 - wednesday!E28)</f>
        <v/>
      </c>
      <c r="I28" s="9">
        <f>IF(wednesday!B28 ="ns day", wednesday!C28,IF(wednesday!C28 &lt;= 8 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SUM(wednesday!F29 - wednesday!E29)</f>
        <v/>
      </c>
      <c r="I29" s="9">
        <f>IF(wednesday!B29 ="ns day", wednesday!C29,IF(wednesday!C29 &lt;= 8 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SUM(wednesday!F32 - wednesday!E32)</f>
        <v/>
      </c>
      <c r="I32" s="9">
        <f>IF(wednesday!B32 ="ns day", wednesday!C32,IF(wednesday!C32 &lt;= 8 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SUM(wednesday!F33 - wednesday!E33)</f>
        <v/>
      </c>
      <c r="I33" s="9">
        <f>IF(wednesday!B33 ="ns day", wednesday!C33,IF(wednesday!C33 &lt;= 8 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SUM(wednesday!F35 - wednesday!E35)</f>
        <v/>
      </c>
      <c r="I35" s="9">
        <f>IF(wednesday!B35 ="ns day", wednesday!C35,IF(wednesday!C35 &lt;= 8 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SUM(wednesday!F37 - wednesday!E37)</f>
        <v/>
      </c>
      <c r="I37" s="9">
        <f>IF(wednesday!B37 ="ns day", wednesday!C37,IF(wednesday!C37 &lt;= 8 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9">
      <c r="H39" s="5" t="inlineStr">
        <is>
          <t>Total NL Overtime</t>
        </is>
      </c>
      <c r="I39" s="9">
        <f>SUM(wednesday!I8:wednesday!I37)</f>
        <v/>
      </c>
    </row>
    <row r="41">
      <c r="J41" s="5" t="inlineStr">
        <is>
          <t>Total NL Mandates</t>
        </is>
      </c>
      <c r="K41" s="9">
        <f>SUM(wednesday!K8:wednesday!K37)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10" t="inlineStr"/>
      <c r="C45" s="7" t="n">
        <v>11.41</v>
      </c>
      <c r="D45" s="7" t="n">
        <v>19.84</v>
      </c>
      <c r="E45" s="7" t="n">
        <v>16.5</v>
      </c>
      <c r="F45" s="7" t="n">
        <v>19.84</v>
      </c>
      <c r="G45" s="8" t="n">
        <v>938</v>
      </c>
      <c r="H45" s="7">
        <f>SUM(wednesday!F45 - wednesday!E45)</f>
        <v/>
      </c>
      <c r="I45" s="9">
        <f>IF(wednesday!B45 ="ns day", wednesday!C45, MAX(wednesday!C45 - 8, 0))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>
      <c r="A46" s="6" t="inlineStr">
        <is>
          <t>an, j</t>
        </is>
      </c>
      <c r="B46" s="10" t="inlineStr">
        <is>
          <t>ns day</t>
        </is>
      </c>
      <c r="C46" s="7" t="n">
        <v>8</v>
      </c>
      <c r="D46" s="7" t="n">
        <v>16.38</v>
      </c>
      <c r="E46" s="7" t="inlineStr"/>
      <c r="F46" s="7" t="inlineStr"/>
      <c r="G46" s="8" t="inlineStr"/>
      <c r="H46" s="7">
        <f>SUM(wednesday!F46 - wednesday!E46)</f>
        <v/>
      </c>
      <c r="I46" s="9">
        <f>IF(wednesday!B46 ="ns day", wednesday!C46, MAX(wednesday!C46 - 8, 0))</f>
        <v/>
      </c>
      <c r="J46" s="9">
        <f>SUM(wednesday!F46 - wednesday!E46)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>
      <c r="A47" s="6" t="inlineStr">
        <is>
          <t>aquino, s</t>
        </is>
      </c>
      <c r="B47" s="10" t="inlineStr"/>
      <c r="C47" s="7" t="n">
        <v>11.11</v>
      </c>
      <c r="D47" s="7" t="n">
        <v>19.51</v>
      </c>
      <c r="E47" s="7" t="n">
        <v>8.17</v>
      </c>
      <c r="F47" s="7" t="n">
        <v>19.61</v>
      </c>
      <c r="G47" s="8" t="n">
        <v>903</v>
      </c>
      <c r="H47" s="7">
        <f>SUM(wednesday!F47 - wednesday!E47)</f>
        <v/>
      </c>
      <c r="I47" s="9">
        <f>IF(wednesday!B47 ="ns day", wednesday!C47, MAX(wednesday!C47 - 8, 0))</f>
        <v/>
      </c>
      <c r="J47" s="9">
        <f>SUM(wednesday!F47 - wednesday!E47)</f>
        <v/>
      </c>
      <c r="K47" s="9">
        <f>IF(wednesday!B47="ns day",wednesday!C47, IF(wednesday!C47 &lt;= 8 + reference!C4, 0, MIN(MAX(wednesday!C47 - 8, 0),IF(wednesday!J47 &lt;= reference!C4,0, wednesday!J47))))</f>
        <v/>
      </c>
    </row>
    <row r="48">
      <c r="A48" s="6" t="inlineStr">
        <is>
          <t>babinskiy, m</t>
        </is>
      </c>
      <c r="B48" s="10" t="inlineStr"/>
      <c r="C48" s="7" t="n">
        <v>9.91</v>
      </c>
      <c r="D48" s="7" t="n">
        <v>20.37</v>
      </c>
      <c r="E48" s="7" t="inlineStr"/>
      <c r="F48" s="7" t="inlineStr"/>
      <c r="G48" s="8" t="inlineStr"/>
      <c r="H48" s="7">
        <f>SUM(wednesday!F48 - wednesday!E48)</f>
        <v/>
      </c>
      <c r="I48" s="9">
        <f>IF(wednesday!B48 ="ns day", wednesday!C48, MAX(wednesday!C48 - 8, 0))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>
      <c r="A49" s="6" t="inlineStr">
        <is>
          <t>bassa, e</t>
        </is>
      </c>
      <c r="B49" s="10" t="inlineStr"/>
      <c r="C49" s="7" t="n">
        <v>10.63</v>
      </c>
      <c r="D49" s="7" t="n">
        <v>18.99</v>
      </c>
      <c r="E49" s="7" t="n">
        <v>16.49</v>
      </c>
      <c r="F49" s="7" t="n">
        <v>18.99</v>
      </c>
      <c r="G49" s="8" t="n">
        <v>916</v>
      </c>
      <c r="H49" s="7">
        <f>SUM(wednesday!F49 - wednesday!E49)</f>
        <v/>
      </c>
      <c r="I49" s="9">
        <f>IF(wednesday!B49 ="ns day", wednesday!C49, MAX(wednesday!C49 - 8, 0))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>
      <c r="A50" s="6" t="inlineStr">
        <is>
          <t>benlmaloua, m</t>
        </is>
      </c>
      <c r="B50" s="10" t="inlineStr"/>
      <c r="C50" s="7" t="n">
        <v>13.06</v>
      </c>
      <c r="D50" s="7" t="n">
        <v>20.67</v>
      </c>
      <c r="E50" s="7" t="n">
        <v>17</v>
      </c>
      <c r="F50" s="7" t="n">
        <v>20.67</v>
      </c>
      <c r="G50" s="8" t="n">
        <v>1025</v>
      </c>
      <c r="H50" s="7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>
      <c r="A51" s="6" t="inlineStr">
        <is>
          <t>bonilla, g</t>
        </is>
      </c>
      <c r="B51" s="10" t="inlineStr"/>
      <c r="C51" s="7" t="n">
        <v>9.630000000000001</v>
      </c>
      <c r="D51" s="7" t="n">
        <v>16.98</v>
      </c>
      <c r="E51" s="7" t="n">
        <v>7.5</v>
      </c>
      <c r="F51" s="7" t="n">
        <v>8.859999999999999</v>
      </c>
      <c r="G51" s="8" t="n">
        <v>0</v>
      </c>
      <c r="H51" s="7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>
      <c r="A52" s="6" t="inlineStr">
        <is>
          <t>bustos, h</t>
        </is>
      </c>
      <c r="B52" s="10" t="inlineStr"/>
      <c r="C52" s="7" t="n">
        <v>10.77</v>
      </c>
      <c r="D52" s="7" t="n">
        <v>19.19</v>
      </c>
      <c r="E52" s="7" t="n">
        <v>17</v>
      </c>
      <c r="F52" s="7" t="n">
        <v>19.19</v>
      </c>
      <c r="G52" s="8" t="n">
        <v>911</v>
      </c>
      <c r="H52" s="7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>
      <c r="A53" s="6" t="inlineStr">
        <is>
          <t>chung, b</t>
        </is>
      </c>
      <c r="B53" s="10" t="inlineStr"/>
      <c r="C53" s="7" t="n">
        <v>10.76</v>
      </c>
      <c r="D53" s="7" t="n">
        <v>19.15</v>
      </c>
      <c r="E53" s="7" t="n">
        <v>17.12</v>
      </c>
      <c r="F53" s="7" t="n">
        <v>19.26</v>
      </c>
      <c r="G53" s="8" t="n">
        <v>911</v>
      </c>
      <c r="H53" s="7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>
      <c r="A54" s="6" t="inlineStr">
        <is>
          <t>custodio, t</t>
        </is>
      </c>
      <c r="B54" s="10" t="inlineStr"/>
      <c r="C54" s="7" t="n">
        <v>13.06</v>
      </c>
      <c r="D54" s="7" t="n">
        <v>21.42</v>
      </c>
      <c r="E54" s="7" t="n">
        <v>18.75</v>
      </c>
      <c r="F54" s="7" t="n">
        <v>21.42</v>
      </c>
      <c r="G54" s="8" t="n">
        <v>913</v>
      </c>
      <c r="H54" s="7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>
      <c r="A55" s="6" t="inlineStr">
        <is>
          <t>dejesus vasquez, l</t>
        </is>
      </c>
      <c r="B55" s="10" t="inlineStr">
        <is>
          <t>ns day</t>
        </is>
      </c>
      <c r="C55" s="7" t="n">
        <v>8.390000000000001</v>
      </c>
      <c r="D55" s="7" t="n">
        <v>16.85</v>
      </c>
      <c r="E55" s="7" t="inlineStr"/>
      <c r="F55" s="7" t="inlineStr"/>
      <c r="G55" s="8" t="inlineStr"/>
      <c r="H55" s="7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>
      <c r="A56" s="6" t="inlineStr">
        <is>
          <t>fisher, c</t>
        </is>
      </c>
      <c r="B56" s="10" t="inlineStr"/>
      <c r="C56" s="7" t="n">
        <v>11.43</v>
      </c>
      <c r="D56" s="7" t="n">
        <v>19.8</v>
      </c>
      <c r="E56" s="10" t="inlineStr">
        <is>
          <t>*</t>
        </is>
      </c>
      <c r="F56" s="10" t="inlineStr">
        <is>
          <t>*</t>
        </is>
      </c>
      <c r="G56" s="10" t="inlineStr">
        <is>
          <t>*</t>
        </is>
      </c>
      <c r="H56" s="7">
        <f>SUM(wednesday!H58:wednesday!H57)</f>
        <v/>
      </c>
      <c r="I56" s="9">
        <f>IF(wednesday!B56 ="ns day", wednesday!C56, MAX(wednesday!C56 - 8, 0))</f>
        <v/>
      </c>
      <c r="J56" s="9">
        <f>wednesday!H56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>
      <c r="E57" s="7" t="n">
        <v>14.37</v>
      </c>
      <c r="F57" s="7" t="n">
        <v>15.93</v>
      </c>
      <c r="G57" s="8" t="n">
        <v>938</v>
      </c>
      <c r="H57" s="7">
        <f>SUM(wednesday!F57 - wednesday!E57)</f>
        <v/>
      </c>
    </row>
    <row r="58">
      <c r="E58" s="7" t="n">
        <v>18.57</v>
      </c>
      <c r="F58" s="7" t="n">
        <v>19.8</v>
      </c>
      <c r="G58" s="8" t="n">
        <v>938</v>
      </c>
      <c r="H58" s="7">
        <f>SUM(wednesday!F58 - wednesday!E58)</f>
        <v/>
      </c>
    </row>
    <row r="59">
      <c r="A59" s="6" t="inlineStr">
        <is>
          <t>flaig, b</t>
        </is>
      </c>
      <c r="B59" s="7" t="n"/>
      <c r="C59" s="7" t="n"/>
      <c r="D59" s="7" t="n"/>
      <c r="E59" s="7" t="n"/>
      <c r="F59" s="7" t="n"/>
      <c r="G59" s="8" t="n"/>
      <c r="H59" s="7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>
      <c r="A60" s="6" t="inlineStr">
        <is>
          <t>geffrso, t</t>
        </is>
      </c>
      <c r="B60" s="10" t="inlineStr"/>
      <c r="C60" s="7" t="n">
        <v>11.13</v>
      </c>
      <c r="D60" s="7" t="n">
        <v>18.99</v>
      </c>
      <c r="E60" s="7" t="n">
        <v>16.35</v>
      </c>
      <c r="F60" s="7" t="n">
        <v>18.99</v>
      </c>
      <c r="G60" s="8" t="n">
        <v>950</v>
      </c>
      <c r="H60" s="7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>
      <c r="A61" s="6" t="inlineStr">
        <is>
          <t>l huillier jr, w</t>
        </is>
      </c>
      <c r="B61" s="10" t="inlineStr"/>
      <c r="C61" s="7" t="n">
        <v>8.99</v>
      </c>
      <c r="D61" s="7" t="n">
        <v>16.55</v>
      </c>
      <c r="E61" s="7" t="inlineStr"/>
      <c r="F61" s="7" t="inlineStr"/>
      <c r="G61" s="8" t="inlineStr"/>
      <c r="H61" s="7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>
      <c r="A62" s="6" t="inlineStr">
        <is>
          <t>la, s</t>
        </is>
      </c>
      <c r="B62" s="10" t="inlineStr"/>
      <c r="C62" s="7" t="n">
        <v>10.83</v>
      </c>
      <c r="D62" s="7" t="n">
        <v>19.29</v>
      </c>
      <c r="E62" s="7" t="n">
        <v>11.75</v>
      </c>
      <c r="F62" s="7" t="n">
        <v>13.85</v>
      </c>
      <c r="G62" s="8" t="n">
        <v>1005</v>
      </c>
      <c r="H62" s="7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>
      <c r="A63" s="6" t="inlineStr">
        <is>
          <t>martines, j</t>
        </is>
      </c>
      <c r="B63" s="10" t="inlineStr"/>
      <c r="C63" s="7" t="n">
        <v>10.09</v>
      </c>
      <c r="D63" s="7" t="n">
        <v>18.43</v>
      </c>
      <c r="E63" s="7" t="n">
        <v>16.5</v>
      </c>
      <c r="F63" s="7" t="n">
        <v>18.43</v>
      </c>
      <c r="G63" s="8" t="n">
        <v>936</v>
      </c>
      <c r="H63" s="7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>
      <c r="A64" s="6" t="inlineStr">
        <is>
          <t>mccoumb, s</t>
        </is>
      </c>
      <c r="B64" s="10" t="inlineStr"/>
      <c r="C64" s="7" t="n">
        <v>10.78</v>
      </c>
      <c r="D64" s="7" t="n">
        <v>19.11</v>
      </c>
      <c r="E64" s="7" t="n">
        <v>18</v>
      </c>
      <c r="F64" s="7" t="n">
        <v>19.11</v>
      </c>
      <c r="G64" s="8" t="n">
        <v>1025</v>
      </c>
      <c r="H64" s="7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>
      <c r="A65" s="6" t="inlineStr">
        <is>
          <t>mcdonald, n</t>
        </is>
      </c>
      <c r="B65" s="10" t="inlineStr"/>
      <c r="C65" s="7" t="n">
        <v>9.93</v>
      </c>
      <c r="D65" s="7" t="n">
        <v>18.34</v>
      </c>
      <c r="E65" s="7" t="n">
        <v>15.43</v>
      </c>
      <c r="F65" s="7" t="n">
        <v>16.77</v>
      </c>
      <c r="G65" s="8" t="n">
        <v>916</v>
      </c>
      <c r="H65" s="7">
        <f>SUM(wednesday!F65 - wednesday!E65)</f>
        <v/>
      </c>
      <c r="I65" s="9">
        <f>IF(wednesday!B65 ="ns day", wednesday!C65, MAX(wednesday!C65 - 8, 0))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>
      <c r="A66" s="6" t="inlineStr">
        <is>
          <t>mcmains, t</t>
        </is>
      </c>
      <c r="B66" s="10" t="inlineStr"/>
      <c r="C66" s="7" t="n">
        <v>10.38</v>
      </c>
      <c r="D66" s="7" t="n">
        <v>18.85</v>
      </c>
      <c r="E66" s="7" t="n">
        <v>8.380000000000001</v>
      </c>
      <c r="F66" s="7" t="n">
        <v>10.15</v>
      </c>
      <c r="G66" s="8" t="n">
        <v>936</v>
      </c>
      <c r="H66" s="7">
        <f>SUM(wednesday!F66 - wednesday!E66)</f>
        <v/>
      </c>
      <c r="I66" s="9">
        <f>IF(wednesday!B66 ="ns day", wednesday!C66, MAX(wednesday!C66 - 8, 0))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>
      <c r="A67" s="6" t="inlineStr">
        <is>
          <t>moody, k</t>
        </is>
      </c>
      <c r="B67" s="7" t="n"/>
      <c r="C67" s="7" t="n"/>
      <c r="D67" s="7" t="n"/>
      <c r="E67" s="7" t="n"/>
      <c r="F67" s="7" t="n"/>
      <c r="G67" s="8" t="n"/>
      <c r="H67" s="7">
        <f>SUM(wednesday!F67 - wednesday!E67)</f>
        <v/>
      </c>
      <c r="I67" s="9">
        <f>IF(wednesday!B67 ="ns day", wednesday!C67, MAX(wednesday!C67 - 8, 0))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>
      <c r="A68" s="6" t="inlineStr">
        <is>
          <t>mudesir sr, h</t>
        </is>
      </c>
      <c r="B68" s="10" t="inlineStr"/>
      <c r="C68" s="7" t="n">
        <v>11.11</v>
      </c>
      <c r="D68" s="7" t="n">
        <v>18.97</v>
      </c>
      <c r="E68" s="7" t="n">
        <v>16.36</v>
      </c>
      <c r="F68" s="7" t="n">
        <v>18.97</v>
      </c>
      <c r="G68" s="8" t="n">
        <v>950</v>
      </c>
      <c r="H68" s="7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>
      <c r="A69" s="6" t="inlineStr">
        <is>
          <t>murray, k</t>
        </is>
      </c>
      <c r="B69" s="10" t="inlineStr"/>
      <c r="C69" s="7" t="n">
        <v>10.22</v>
      </c>
      <c r="D69" s="7" t="n">
        <v>18.25</v>
      </c>
      <c r="E69" s="7" t="n">
        <v>17</v>
      </c>
      <c r="F69" s="7" t="n">
        <v>18.25</v>
      </c>
      <c r="G69" s="8" t="n">
        <v>1033</v>
      </c>
      <c r="H69" s="7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>
      <c r="A70" s="6" t="inlineStr">
        <is>
          <t>nguyen, d</t>
        </is>
      </c>
      <c r="B70" s="7" t="n"/>
      <c r="C70" s="7" t="n"/>
      <c r="D70" s="7" t="n"/>
      <c r="E70" s="7" t="n"/>
      <c r="F70" s="7" t="n"/>
      <c r="G70" s="8" t="n"/>
      <c r="H70" s="7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>
      <c r="A71" s="6" t="inlineStr">
        <is>
          <t>pang, d</t>
        </is>
      </c>
      <c r="B71" s="10" t="inlineStr"/>
      <c r="C71" s="7" t="n">
        <v>13.59</v>
      </c>
      <c r="D71" s="7" t="n">
        <v>20.93</v>
      </c>
      <c r="E71" s="10" t="inlineStr">
        <is>
          <t>*</t>
        </is>
      </c>
      <c r="F71" s="10" t="inlineStr">
        <is>
          <t>*</t>
        </is>
      </c>
      <c r="G71" s="10" t="inlineStr">
        <is>
          <t>*</t>
        </is>
      </c>
      <c r="H71" s="7">
        <f>SUM(wednesday!H73:wednesday!H72)</f>
        <v/>
      </c>
      <c r="I71" s="9">
        <f>IF(wednesday!B71 ="ns day", wednesday!C71, MAX(wednesday!C71 - 8, 0))</f>
        <v/>
      </c>
      <c r="J71" s="9">
        <f>wednesday!H71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>
      <c r="E72" s="7" t="n">
        <v>8.130000000000001</v>
      </c>
      <c r="F72" s="7" t="n">
        <v>9.57</v>
      </c>
      <c r="G72" s="8" t="n">
        <v>1072</v>
      </c>
      <c r="H72" s="7">
        <f>SUM(wednesday!F72 - wednesday!E72)</f>
        <v/>
      </c>
    </row>
    <row r="73">
      <c r="E73" s="7" t="n">
        <v>19.47</v>
      </c>
      <c r="F73" s="7" t="n">
        <v>20.93</v>
      </c>
      <c r="G73" s="8" t="n">
        <v>911</v>
      </c>
      <c r="H73" s="7">
        <f>SUM(wednesday!F73 - wednesday!E73)</f>
        <v/>
      </c>
    </row>
    <row r="74">
      <c r="A74" s="6" t="inlineStr">
        <is>
          <t>rockwood, j</t>
        </is>
      </c>
      <c r="B74" s="10" t="inlineStr"/>
      <c r="C74" s="7" t="n">
        <v>9.17</v>
      </c>
      <c r="D74" s="7" t="n">
        <v>17.69</v>
      </c>
      <c r="E74" s="7" t="n">
        <v>16</v>
      </c>
      <c r="F74" s="7" t="n">
        <v>17.69</v>
      </c>
      <c r="G74" s="8" t="n">
        <v>1025</v>
      </c>
      <c r="H74" s="7">
        <f>SUM(wednesday!F74 - wednesday!E74)</f>
        <v/>
      </c>
      <c r="I74" s="9">
        <f>IF(wednesday!B74 ="ns day", wednesday!C74, MAX(wednesday!C74 - 8, 0))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5">
      <c r="A75" s="6" t="inlineStr">
        <is>
          <t>rose jr, a</t>
        </is>
      </c>
      <c r="B75" s="10" t="inlineStr"/>
      <c r="C75" s="7" t="n">
        <v>9.470000000000001</v>
      </c>
      <c r="D75" s="7" t="n">
        <v>18.43</v>
      </c>
      <c r="E75" s="7" t="inlineStr"/>
      <c r="F75" s="7" t="inlineStr"/>
      <c r="G75" s="8" t="inlineStr"/>
      <c r="H75" s="7">
        <f>SUM(wednesday!F75 - wednesday!E75)</f>
        <v/>
      </c>
      <c r="I75" s="9">
        <f>IF(wednesday!B75 ="ns day", wednesday!C75, MAX(wednesday!C75 - 8, 0))</f>
        <v/>
      </c>
      <c r="J75" s="9">
        <f>SUM(wednesday!F75 - wednesday!E75)</f>
        <v/>
      </c>
      <c r="K75" s="9">
        <f>IF(wednesday!B75="ns day",wednesday!C75, IF(wednesday!C75 &lt;= 8 + reference!C4, 0, MIN(MAX(wednesday!C75 - 8, 0),IF(wednesday!J75 &lt;= reference!C4,0, wednesday!J75))))</f>
        <v/>
      </c>
    </row>
    <row r="76">
      <c r="A76" s="6" t="inlineStr">
        <is>
          <t>salih-mohamed, s</t>
        </is>
      </c>
      <c r="B76" s="10" t="inlineStr"/>
      <c r="C76" s="7" t="n">
        <v>9</v>
      </c>
      <c r="D76" s="7" t="n">
        <v>17.48</v>
      </c>
      <c r="E76" s="7" t="inlineStr"/>
      <c r="F76" s="7" t="inlineStr"/>
      <c r="G76" s="8" t="inlineStr"/>
      <c r="H76" s="7">
        <f>SUM(wednesday!F76 - wednesday!E76)</f>
        <v/>
      </c>
      <c r="I76" s="9">
        <f>IF(wednesday!B76 ="ns day", wednesday!C76, MAX(wednesday!C76 - 8, 0))</f>
        <v/>
      </c>
      <c r="J76" s="9">
        <f>SUM(wednesday!F76 - wednesday!E76)</f>
        <v/>
      </c>
      <c r="K76" s="9">
        <f>IF(wednesday!B76="ns day",wednesday!C76, IF(wednesday!C76 &lt;= 8 + reference!C4, 0, MIN(MAX(wednesday!C76 - 8, 0),IF(wednesday!J76 &lt;= reference!C4,0, wednesday!J76))))</f>
        <v/>
      </c>
    </row>
    <row r="77">
      <c r="A77" s="6" t="inlineStr">
        <is>
          <t>sanchez, p</t>
        </is>
      </c>
      <c r="B77" s="10" t="inlineStr"/>
      <c r="C77" s="7" t="n">
        <v>9.369999999999999</v>
      </c>
      <c r="D77" s="7" t="n">
        <v>17.79</v>
      </c>
      <c r="E77" s="7" t="inlineStr"/>
      <c r="F77" s="7" t="inlineStr"/>
      <c r="G77" s="8" t="inlineStr"/>
      <c r="H77" s="7">
        <f>SUM(wednesday!F77 - wednesday!E77)</f>
        <v/>
      </c>
      <c r="I77" s="9">
        <f>IF(wednesday!B77 ="ns day", wednesday!C77, MAX(wednesday!C77 - 8, 0))</f>
        <v/>
      </c>
      <c r="J77" s="9">
        <f>SUM(wednesday!F77 - wednesday!E77)</f>
        <v/>
      </c>
      <c r="K77" s="9">
        <f>IF(wednesday!B77="ns day",wednesday!C77, IF(wednesday!C77 &lt;= 8 + reference!C4, 0, MIN(MAX(wednesday!C77 - 8, 0),IF(wednesday!J77 &lt;= reference!C4,0, wednesday!J77))))</f>
        <v/>
      </c>
    </row>
    <row r="78">
      <c r="A78" s="6" t="inlineStr">
        <is>
          <t>shrestha, p</t>
        </is>
      </c>
      <c r="B78" s="10" t="inlineStr">
        <is>
          <t>ns day</t>
        </is>
      </c>
      <c r="C78" s="7" t="n">
        <v>8.75</v>
      </c>
      <c r="D78" s="7" t="n">
        <v>17.19</v>
      </c>
      <c r="E78" s="7" t="inlineStr"/>
      <c r="F78" s="7" t="inlineStr"/>
      <c r="G78" s="8" t="inlineStr"/>
      <c r="H78" s="7">
        <f>SUM(wednesday!F78 - wednesday!E78)</f>
        <v/>
      </c>
      <c r="I78" s="9">
        <f>IF(wednesday!B78 ="ns day", wednesday!C78, MAX(wednesday!C78 - 8, 0))</f>
        <v/>
      </c>
      <c r="J78" s="9">
        <f>SUM(wednesday!F78 - wednesday!E78)</f>
        <v/>
      </c>
      <c r="K78" s="9">
        <f>IF(wednesday!B78="ns day",wednesday!C78, IF(wednesday!C78 &lt;= 8 + reference!C4, 0, MIN(MAX(wednesday!C78 - 8, 0),IF(wednesday!J78 &lt;= reference!C4,0, wednesday!J78))))</f>
        <v/>
      </c>
    </row>
    <row r="79">
      <c r="A79" s="6" t="inlineStr">
        <is>
          <t>steinke, s</t>
        </is>
      </c>
      <c r="B79" s="10" t="inlineStr"/>
      <c r="C79" s="7" t="n">
        <v>8</v>
      </c>
      <c r="D79" s="7" t="n">
        <v>15.93</v>
      </c>
      <c r="E79" s="7" t="inlineStr"/>
      <c r="F79" s="7" t="inlineStr"/>
      <c r="G79" s="8" t="inlineStr"/>
      <c r="H79" s="7">
        <f>SUM(wednesday!F79 - wednesday!E79)</f>
        <v/>
      </c>
      <c r="I79" s="9">
        <f>IF(wednesday!B79 ="ns day", wednesday!C79, MAX(wednesday!C79 - 8, 0))</f>
        <v/>
      </c>
      <c r="J79" s="9">
        <f>SUM(wednesday!F79 - wednesday!E79)</f>
        <v/>
      </c>
      <c r="K79" s="9">
        <f>IF(wednesday!B79="ns day",wednesday!C79, IF(wednesday!C79 &lt;= 8 + reference!C4, 0, MIN(MAX(wednesday!C79 - 8, 0),IF(wednesday!J79 &lt;= reference!C4,0, wednesday!J79))))</f>
        <v/>
      </c>
    </row>
    <row r="80">
      <c r="A80" s="6" t="inlineStr">
        <is>
          <t>stevens, a</t>
        </is>
      </c>
      <c r="B80" s="10" t="inlineStr"/>
      <c r="C80" s="7" t="n">
        <v>10.69</v>
      </c>
      <c r="D80" s="7" t="n">
        <v>18.59</v>
      </c>
      <c r="E80" s="7" t="n">
        <v>16.59</v>
      </c>
      <c r="F80" s="7" t="n">
        <v>18.59</v>
      </c>
      <c r="G80" s="8" t="n">
        <v>936</v>
      </c>
      <c r="H80" s="7">
        <f>SUM(wednesday!F80 - wednesday!E80)</f>
        <v/>
      </c>
      <c r="I80" s="9">
        <f>IF(wednesday!B80 ="ns day", wednesday!C80, MAX(wednesday!C80 - 8, 0))</f>
        <v/>
      </c>
      <c r="J80" s="9">
        <f>SUM(wednesday!F80 - wednesday!E80)</f>
        <v/>
      </c>
      <c r="K80" s="9">
        <f>IF(wednesday!B80="ns day",wednesday!C80, IF(wednesday!C80 &lt;= 8 + reference!C4, 0, MIN(MAX(wednesday!C80 - 8, 0),IF(wednesday!J80 &lt;= reference!C4,0, wednesday!J80))))</f>
        <v/>
      </c>
    </row>
    <row r="81">
      <c r="A81" s="6" t="inlineStr">
        <is>
          <t>symons, s</t>
        </is>
      </c>
      <c r="B81" s="10" t="inlineStr"/>
      <c r="C81" s="7" t="n">
        <v>11</v>
      </c>
      <c r="D81" s="7" t="n">
        <v>19.5</v>
      </c>
      <c r="E81" s="7" t="n">
        <v>17</v>
      </c>
      <c r="F81" s="7" t="n">
        <v>19.5</v>
      </c>
      <c r="G81" s="8" t="n">
        <v>936</v>
      </c>
      <c r="H81" s="7">
        <f>SUM(wednesday!F81 - wednesday!E81)</f>
        <v/>
      </c>
      <c r="I81" s="9">
        <f>IF(wednesday!B81 ="ns day", wednesday!C81, MAX(wednesday!C81 - 8, 0))</f>
        <v/>
      </c>
      <c r="J81" s="9">
        <f>SUM(wednesday!F81 - wednesday!E81)</f>
        <v/>
      </c>
      <c r="K81" s="9">
        <f>IF(wednesday!B81="ns day",wednesday!C81, IF(wednesday!C81 &lt;= 8 + reference!C4, 0, MIN(MAX(wednesday!C81 - 8, 0),IF(wednesday!J81 &lt;= reference!C4,0, wednesday!J81))))</f>
        <v/>
      </c>
    </row>
    <row r="82">
      <c r="A82" s="6" t="inlineStr">
        <is>
          <t>walker, c</t>
        </is>
      </c>
      <c r="B82" s="7" t="n"/>
      <c r="C82" s="7" t="n"/>
      <c r="D82" s="7" t="n"/>
      <c r="E82" s="7" t="n"/>
      <c r="F82" s="7" t="n"/>
      <c r="G82" s="8" t="n"/>
      <c r="H82" s="7">
        <f>SUM(wednesday!F82 - wednesday!E82)</f>
        <v/>
      </c>
      <c r="I82" s="9">
        <f>IF(wednesday!B82 ="ns day", wednesday!C82, MAX(wednesday!C82 - 8, 0))</f>
        <v/>
      </c>
      <c r="J82" s="9">
        <f>SUM(wednesday!F82 - wednesday!E82)</f>
        <v/>
      </c>
      <c r="K82" s="9">
        <f>IF(wednesday!B82="ns day",wednesday!C82, IF(wednesday!C82 &lt;= 8 + reference!C4, 0, MIN(MAX(wednesday!C82 - 8, 0),IF(wednesday!J82 &lt;= reference!C4,0, wednesday!J82))))</f>
        <v/>
      </c>
    </row>
    <row r="83">
      <c r="A83" s="6" t="inlineStr">
        <is>
          <t>weeks, t</t>
        </is>
      </c>
      <c r="B83" s="10" t="inlineStr"/>
      <c r="C83" s="7" t="n">
        <v>12.02</v>
      </c>
      <c r="D83" s="7" t="n">
        <v>19.4</v>
      </c>
      <c r="E83" s="7" t="n">
        <v>17.86</v>
      </c>
      <c r="F83" s="7" t="n">
        <v>19.4</v>
      </c>
      <c r="G83" s="8" t="n">
        <v>1033</v>
      </c>
      <c r="H83" s="7">
        <f>SUM(wednesday!F83 - wednesday!E83)</f>
        <v/>
      </c>
      <c r="I83" s="9">
        <f>IF(wednesday!B83 ="ns day", wednesday!C83, MAX(wednesday!C83 - 8, 0))</f>
        <v/>
      </c>
      <c r="J83" s="9">
        <f>SUM(wednesday!F83 - wednesday!E83)</f>
        <v/>
      </c>
      <c r="K83" s="9">
        <f>IF(wednesday!B83="ns day",wednesday!C83, IF(wednesday!C83 &lt;= 8 + reference!C4, 0, MIN(MAX(wednesday!C83 - 8, 0),IF(wednesday!J83 &lt;= reference!C4,0, wednesday!J83))))</f>
        <v/>
      </c>
    </row>
    <row r="84">
      <c r="A84" s="6" t="inlineStr">
        <is>
          <t>weyerman, t</t>
        </is>
      </c>
      <c r="B84" s="10" t="inlineStr"/>
      <c r="C84" s="7" t="n">
        <v>10.18</v>
      </c>
      <c r="D84" s="7" t="n">
        <v>18.45</v>
      </c>
      <c r="E84" s="7" t="n">
        <v>17</v>
      </c>
      <c r="F84" s="7" t="n">
        <v>18.45</v>
      </c>
      <c r="G84" s="8" t="n">
        <v>938</v>
      </c>
      <c r="H84" s="7">
        <f>SUM(wednesday!F84 - wednesday!E84)</f>
        <v/>
      </c>
      <c r="I84" s="9">
        <f>IF(wednesday!B84 ="ns day", wednesday!C84, MAX(wednesday!C84 - 8, 0))</f>
        <v/>
      </c>
      <c r="J84" s="9">
        <f>SUM(wednesday!F84 - wednesday!E84)</f>
        <v/>
      </c>
      <c r="K84" s="9">
        <f>IF(wednesday!B84="ns day",wednesday!C84, IF(wednesday!C84 &lt;= 8 + reference!C4, 0, MIN(MAX(wednesday!C84 - 8, 0),IF(wednesday!J84 &lt;= reference!C4,0, wednesday!J84))))</f>
        <v/>
      </c>
    </row>
    <row r="85">
      <c r="A85" s="6" t="inlineStr">
        <is>
          <t>wooten, c</t>
        </is>
      </c>
      <c r="B85" s="10" t="inlineStr"/>
      <c r="C85" s="7" t="n">
        <v>9</v>
      </c>
      <c r="D85" s="7" t="n">
        <v>17.38</v>
      </c>
      <c r="E85" s="7" t="inlineStr"/>
      <c r="F85" s="7" t="inlineStr"/>
      <c r="G85" s="8" t="inlineStr"/>
      <c r="H85" s="7">
        <f>SUM(wednesday!F85 - wednesday!E85)</f>
        <v/>
      </c>
      <c r="I85" s="9">
        <f>IF(wednesday!B85 ="ns day", wednesday!C85, MAX(wednesday!C85 - 8, 0))</f>
        <v/>
      </c>
      <c r="J85" s="9">
        <f>SUM(wednesday!F85 - wednesday!E85)</f>
        <v/>
      </c>
      <c r="K85" s="9">
        <f>IF(wednesday!B85="ns day",wednesday!C85, IF(wednesday!C85 &lt;= 8 + reference!C4, 0, MIN(MAX(wednesday!C85 - 8, 0),IF(wednesday!J85 &lt;= reference!C4,0, wednesday!J85))))</f>
        <v/>
      </c>
    </row>
    <row r="86">
      <c r="A86" s="6" t="inlineStr">
        <is>
          <t>yates, l</t>
        </is>
      </c>
      <c r="B86" s="10" t="inlineStr">
        <is>
          <t>ns day</t>
        </is>
      </c>
      <c r="C86" s="7" t="n">
        <v>11.83</v>
      </c>
      <c r="D86" s="7" t="n">
        <v>20.07</v>
      </c>
      <c r="E86" s="7" t="n">
        <v>17.54</v>
      </c>
      <c r="F86" s="7" t="n">
        <v>20.07</v>
      </c>
      <c r="G86" s="8" t="n">
        <v>938</v>
      </c>
      <c r="H86" s="7">
        <f>SUM(wednesday!F86 - wednesday!E86)</f>
        <v/>
      </c>
      <c r="I86" s="9">
        <f>IF(wednesday!B86 ="ns day", wednesday!C86, MAX(wednesday!C86 - 8, 0))</f>
        <v/>
      </c>
      <c r="J86" s="9">
        <f>SUM(wednesday!F86 - wednesday!E86)</f>
        <v/>
      </c>
      <c r="K86" s="9">
        <f>IF(wednesday!B86="ns day",wednesday!C86, IF(wednesday!C86 &lt;= 8 + reference!C4, 0, MIN(MAX(wednesday!C86 - 8, 0),IF(wednesday!J86 &lt;= reference!C4,0, wednesday!J86))))</f>
        <v/>
      </c>
    </row>
    <row r="88">
      <c r="J88" s="5" t="inlineStr">
        <is>
          <t>Total WAL Mandates</t>
        </is>
      </c>
      <c r="K88" s="9">
        <f>SUM(wednesday!K45:wednesday!K86)</f>
        <v/>
      </c>
    </row>
    <row r="90">
      <c r="J90" s="5" t="inlineStr">
        <is>
          <t>Total Mandates</t>
        </is>
      </c>
      <c r="K90" s="9">
        <f>SUM(wednesday!K88 + wednesday!K41)</f>
        <v/>
      </c>
    </row>
    <row r="92">
      <c r="A92" s="4" t="inlineStr">
        <is>
          <t>Overtime Desired List Carriers</t>
        </is>
      </c>
    </row>
    <row r="93">
      <c r="E93" s="5" t="inlineStr">
        <is>
          <t>Availability to:</t>
        </is>
      </c>
    </row>
    <row r="94">
      <c r="A94" s="5" t="inlineStr">
        <is>
          <t>Name</t>
        </is>
      </c>
      <c r="B94" s="5" t="inlineStr">
        <is>
          <t>note</t>
        </is>
      </c>
      <c r="C94" s="5" t="inlineStr">
        <is>
          <t>5200</t>
        </is>
      </c>
      <c r="D94" s="5" t="inlineStr">
        <is>
          <t>RS</t>
        </is>
      </c>
      <c r="E94" s="5" t="inlineStr">
        <is>
          <t>to 10</t>
        </is>
      </c>
      <c r="F94" s="5" t="inlineStr">
        <is>
          <t>to 12</t>
        </is>
      </c>
    </row>
    <row r="95">
      <c r="A95" s="6" t="inlineStr">
        <is>
          <t>barnett, j</t>
        </is>
      </c>
      <c r="B95" s="10" t="inlineStr"/>
      <c r="C95" s="7" t="n">
        <v>12.41</v>
      </c>
      <c r="D95" s="7" t="n">
        <v>20.03</v>
      </c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>
      <c r="A96" s="6" t="inlineStr">
        <is>
          <t>gross, j</t>
        </is>
      </c>
      <c r="B96" s="10" t="inlineStr"/>
      <c r="C96" s="7" t="n">
        <v>12.08</v>
      </c>
      <c r="D96" s="7" t="n">
        <v>19.43</v>
      </c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>
      <c r="A97" s="6" t="inlineStr">
        <is>
          <t>helmbold, a</t>
        </is>
      </c>
      <c r="B97" s="10" t="inlineStr"/>
      <c r="C97" s="7" t="n">
        <v>8</v>
      </c>
      <c r="D97" s="7" t="n">
        <v>18.73</v>
      </c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>
      <c r="A98" s="6" t="inlineStr">
        <is>
          <t>kitchen, d</t>
        </is>
      </c>
      <c r="B98" s="10" t="inlineStr"/>
      <c r="C98" s="7" t="n">
        <v>13.21</v>
      </c>
      <c r="D98" s="7" t="n">
        <v>21.58</v>
      </c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>
      <c r="A99" s="6" t="inlineStr">
        <is>
          <t>manibusan, p</t>
        </is>
      </c>
      <c r="B99" s="10" t="inlineStr">
        <is>
          <t>sick</t>
        </is>
      </c>
      <c r="C99" s="7" t="inlineStr"/>
      <c r="D99" s="7" t="n">
        <v>0</v>
      </c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>
      <c r="A100" s="6" t="inlineStr">
        <is>
          <t>mariami, a</t>
        </is>
      </c>
      <c r="B100" s="10" t="inlineStr"/>
      <c r="C100" s="7" t="n">
        <v>12.37</v>
      </c>
      <c r="D100" s="7" t="n">
        <v>20.87</v>
      </c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>
      <c r="A101" s="6" t="inlineStr">
        <is>
          <t>nelson, g</t>
        </is>
      </c>
      <c r="B101" s="10" t="inlineStr"/>
      <c r="C101" s="7" t="n">
        <v>12.7</v>
      </c>
      <c r="D101" s="7" t="n">
        <v>20.5</v>
      </c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>
      <c r="A102" s="6" t="inlineStr">
        <is>
          <t>yeung, q</t>
        </is>
      </c>
      <c r="B102" s="10" t="inlineStr"/>
      <c r="C102" s="7" t="n">
        <v>12.81</v>
      </c>
      <c r="D102" s="7" t="n">
        <v>20.92</v>
      </c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>
      <c r="A103" s="6" t="inlineStr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>
      <c r="A104" s="6" t="inlineStr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>
      <c r="A105" s="6" t="inlineStr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>
      <c r="A106" s="6" t="inlineStr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>
      <c r="A107" s="6" t="inlineStr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>
      <c r="A108" s="6" t="inlineStr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>
      <c r="A109" s="6" t="inlineStr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>
      <c r="A110" s="6" t="inlineStr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>
      <c r="A111" s="6" t="inlineStr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>
      <c r="A112" s="6" t="inlineStr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>
      <c r="A113" s="6" t="inlineStr"/>
      <c r="B113" s="7" t="n"/>
      <c r="C113" s="7" t="n"/>
      <c r="D113" s="7" t="n"/>
      <c r="E113" s="9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9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>
      <c r="A114" s="6" t="inlineStr"/>
      <c r="B114" s="7" t="n"/>
      <c r="C114" s="7" t="n"/>
      <c r="D114" s="7" t="n"/>
      <c r="E114" s="9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9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>
      <c r="A115" s="6" t="inlineStr"/>
      <c r="B115" s="7" t="n"/>
      <c r="C115" s="7" t="n"/>
      <c r="D115" s="7" t="n"/>
      <c r="E115" s="9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9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>
      <c r="A116" s="6" t="inlineStr"/>
      <c r="B116" s="7" t="n"/>
      <c r="C116" s="7" t="n"/>
      <c r="D116" s="7" t="n"/>
      <c r="E116" s="9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9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>
      <c r="A117" s="6" t="inlineStr"/>
      <c r="B117" s="7" t="n"/>
      <c r="C117" s="7" t="n"/>
      <c r="D117" s="7" t="n"/>
      <c r="E117" s="9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9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>
      <c r="A118" s="6" t="inlineStr"/>
      <c r="B118" s="7" t="n"/>
      <c r="C118" s="7" t="n"/>
      <c r="D118" s="7" t="n"/>
      <c r="E118" s="9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9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>
      <c r="A119" s="6" t="inlineStr"/>
      <c r="B119" s="7" t="n"/>
      <c r="C119" s="7" t="n"/>
      <c r="D119" s="7" t="n"/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>
      <c r="A120" s="6" t="inlineStr"/>
      <c r="B120" s="7" t="n"/>
      <c r="C120" s="7" t="n"/>
      <c r="D120" s="7" t="n"/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>
      <c r="A121" s="6" t="inlineStr"/>
      <c r="B121" s="7" t="n"/>
      <c r="C121" s="7" t="n"/>
      <c r="D121" s="7" t="n"/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>
      <c r="A122" s="6" t="inlineStr"/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>
      <c r="A123" s="6" t="inlineStr"/>
      <c r="B123" s="7" t="n"/>
      <c r="C123" s="7" t="n"/>
      <c r="D123" s="7" t="n"/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>
      <c r="A124" s="6" t="inlineStr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6">
      <c r="D126" s="5" t="inlineStr">
        <is>
          <t>Total OTDL Availability</t>
        </is>
      </c>
      <c r="E126" s="9">
        <f>SUM(wednesday!E95:wednesday!E124)</f>
        <v/>
      </c>
      <c r="F126" s="9">
        <f>SUM(wednesday!F95:wednesday!F124)</f>
        <v/>
      </c>
    </row>
    <row r="128">
      <c r="A128" s="4" t="inlineStr">
        <is>
          <t>Auxiliary Assistance</t>
        </is>
      </c>
    </row>
    <row r="129">
      <c r="E129" s="5" t="inlineStr">
        <is>
          <t>Availability to:</t>
        </is>
      </c>
    </row>
    <row r="130">
      <c r="A130" s="5" t="inlineStr">
        <is>
          <t>Name</t>
        </is>
      </c>
      <c r="B130" s="5" t="inlineStr">
        <is>
          <t>note</t>
        </is>
      </c>
      <c r="C130" s="5" t="inlineStr">
        <is>
          <t>5200</t>
        </is>
      </c>
      <c r="D130" s="5" t="inlineStr">
        <is>
          <t>RS</t>
        </is>
      </c>
      <c r="E130" s="5" t="inlineStr">
        <is>
          <t>to 10</t>
        </is>
      </c>
      <c r="F130" s="5" t="inlineStr">
        <is>
          <t>to 11.5</t>
        </is>
      </c>
    </row>
    <row r="131">
      <c r="A131" s="6" t="inlineStr">
        <is>
          <t>dennis, j</t>
        </is>
      </c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11.5 - reference!C5), 0, IF(wednesday!B131 = "no call", 11.5, IF(wednesday!C131 = 0, 0, MAX(11.5 - wednesday!C131, 0))))</f>
        <v/>
      </c>
    </row>
    <row r="132">
      <c r="A132" s="6" t="inlineStr">
        <is>
          <t>frank, p</t>
        </is>
      </c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11.5 - reference!C5), 0, IF(wednesday!B132 = "no call", 11.5, IF(wednesday!C132 = 0, 0, MAX(11.5 - wednesday!C132, 0))))</f>
        <v/>
      </c>
    </row>
    <row r="133">
      <c r="A133" s="6" t="inlineStr">
        <is>
          <t>garczarek, p</t>
        </is>
      </c>
      <c r="B133" s="10" t="inlineStr"/>
      <c r="C133" s="7" t="n">
        <v>13.89</v>
      </c>
      <c r="D133" s="7" t="n">
        <v>21.79</v>
      </c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11.5 - reference!C5), 0, IF(wednesday!B133 = "no call", 11.5, IF(wednesday!C133 = 0, 0, MAX(11.5 - wednesday!C133, 0))))</f>
        <v/>
      </c>
    </row>
    <row r="134">
      <c r="A134" s="6" t="inlineStr">
        <is>
          <t>nelson, j</t>
        </is>
      </c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11.5 - reference!C5), 0, IF(wednesday!B134 = "no call", 11.5, IF(wednesday!C134 = 0, 0, MAX(11.5 - wednesday!C134, 0))))</f>
        <v/>
      </c>
    </row>
    <row r="135">
      <c r="A135" s="6" t="inlineStr">
        <is>
          <t>smith, n</t>
        </is>
      </c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11.5 - reference!C5), 0, IF(wednesday!B135 = "no call", 11.5, IF(wednesday!C135 = 0, 0, MAX(11.5 - wednesday!C135, 0))))</f>
        <v/>
      </c>
    </row>
    <row r="136">
      <c r="A136" s="6" t="inlineStr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>
      <c r="A137" s="6" t="inlineStr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>
      <c r="A138" s="6" t="inlineStr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>
      <c r="A139" s="6" t="inlineStr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>
      <c r="A140" s="6" t="inlineStr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>
      <c r="A141" s="6" t="inlineStr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>
      <c r="A142" s="6" t="inlineStr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>
      <c r="A143" s="6" t="inlineStr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>
      <c r="A144" s="6" t="inlineStr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>
      <c r="A145" s="6" t="inlineStr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>
      <c r="A146" s="6" t="inlineStr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>
      <c r="A147" s="6" t="inlineStr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>
      <c r="A148" s="6" t="inlineStr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>
      <c r="A149" s="6" t="inlineStr"/>
      <c r="B149" s="7" t="n"/>
      <c r="C149" s="7" t="n"/>
      <c r="D149" s="7" t="n"/>
      <c r="E149" s="9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9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>
      <c r="A150" s="6" t="inlineStr"/>
      <c r="B150" s="7" t="n"/>
      <c r="C150" s="7" t="n"/>
      <c r="D150" s="7" t="n"/>
      <c r="E150" s="9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9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>
      <c r="A151" s="6" t="inlineStr"/>
      <c r="B151" s="7" t="n"/>
      <c r="C151" s="7" t="n"/>
      <c r="D151" s="7" t="n"/>
      <c r="E151" s="9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9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>
      <c r="A152" s="6" t="inlineStr"/>
      <c r="B152" s="7" t="n"/>
      <c r="C152" s="7" t="n"/>
      <c r="D152" s="7" t="n"/>
      <c r="E152" s="9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9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>
      <c r="A153" s="6" t="inlineStr"/>
      <c r="B153" s="7" t="n"/>
      <c r="C153" s="7" t="n"/>
      <c r="D153" s="7" t="n"/>
      <c r="E153" s="9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9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>
      <c r="A154" s="6" t="inlineStr"/>
      <c r="B154" s="7" t="n"/>
      <c r="C154" s="7" t="n"/>
      <c r="D154" s="7" t="n"/>
      <c r="E154" s="9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9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>
      <c r="A155" s="6" t="inlineStr"/>
      <c r="B155" s="7" t="n"/>
      <c r="C155" s="7" t="n"/>
      <c r="D155" s="7" t="n"/>
      <c r="E155" s="9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9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>
      <c r="A156" s="6" t="inlineStr"/>
      <c r="B156" s="7" t="n"/>
      <c r="C156" s="7" t="n"/>
      <c r="D156" s="7" t="n"/>
      <c r="E156" s="9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9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7">
      <c r="A157" s="6" t="inlineStr"/>
      <c r="B157" s="7" t="n"/>
      <c r="C157" s="7" t="n"/>
      <c r="D157" s="7" t="n"/>
      <c r="E157" s="9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9">
        <f>IF(OR(wednesday!B157 = "light",wednesday!B157 = "excused", wednesday!B157 = "sch chg", wednesday!B157 = "annual", wednesday!B157 = "sick", wednesday!C157 &gt;= 12 - reference!C5), 0, IF(wednesday!B157 = "no call", 12, IF(wednesday!C157 = 0, 0, MAX(12 - wednesday!C157, 0))))</f>
        <v/>
      </c>
    </row>
    <row r="158">
      <c r="A158" s="6" t="inlineStr"/>
      <c r="B158" s="7" t="n"/>
      <c r="C158" s="7" t="n"/>
      <c r="D158" s="7" t="n"/>
      <c r="E158" s="9">
        <f>IF(OR(wednesday!B158 = "light",wednesday!B158 = "excused", wednesday!B158 = "sch chg", wednesday!B158 = "annual", wednesday!B158 = "sick", wednesday!C158 &gt;= 10 - reference!C5), 0, IF(wednesday!B158 = "no call", 10, IF(wednesday!C158 = 0, 0, MAX(10 - wednesday!C158, 0))))</f>
        <v/>
      </c>
      <c r="F158" s="9">
        <f>IF(OR(wednesday!B158 = "light",wednesday!B158 = "excused", wednesday!B158 = "sch chg", wednesday!B158 = "annual", wednesday!B158 = "sick", wednesday!C158 &gt;= 12 - reference!C5), 0, IF(wednesday!B158 = "no call", 12, IF(wednesday!C158 = 0, 0, MAX(12 - wednesday!C158, 0))))</f>
        <v/>
      </c>
    </row>
    <row r="159">
      <c r="A159" s="6" t="inlineStr"/>
      <c r="B159" s="7" t="n"/>
      <c r="C159" s="7" t="n"/>
      <c r="D159" s="7" t="n"/>
      <c r="E159" s="9">
        <f>IF(OR(wednesday!B159 = "light",wednesday!B159 = "excused", wednesday!B159 = "sch chg", wednesday!B159 = "annual", wednesday!B159 = "sick", wednesday!C159 &gt;= 10 - reference!C5), 0, IF(wednesday!B159 = "no call", 10, IF(wednesday!C159 = 0, 0, MAX(10 - wednesday!C159, 0))))</f>
        <v/>
      </c>
      <c r="F159" s="9">
        <f>IF(OR(wednesday!B159 = "light",wednesday!B159 = "excused", wednesday!B159 = "sch chg", wednesday!B159 = "annual", wednesday!B159 = "sick", wednesday!C159 &gt;= 12 - reference!C5), 0, IF(wednesday!B159 = "no call", 12, IF(wednesday!C159 = 0, 0, MAX(12 - wednesday!C159, 0))))</f>
        <v/>
      </c>
    </row>
    <row r="160">
      <c r="A160" s="6" t="inlineStr"/>
      <c r="B160" s="7" t="n"/>
      <c r="C160" s="7" t="n"/>
      <c r="D160" s="7" t="n"/>
      <c r="E160" s="9">
        <f>IF(OR(wednesday!B160 = "light",wednesday!B160 = "excused", wednesday!B160 = "sch chg", wednesday!B160 = "annual", wednesday!B160 = "sick", wednesday!C160 &gt;= 10 - reference!C5), 0, IF(wednesday!B160 = "no call", 10, IF(wednesday!C160 = 0, 0, MAX(10 - wednesday!C160, 0))))</f>
        <v/>
      </c>
      <c r="F160" s="9">
        <f>IF(OR(wednesday!B160 = "light",wednesday!B160 = "excused", wednesday!B160 = "sch chg", wednesday!B160 = "annual", wednesday!B160 = "sick", wednesday!C160 &gt;= 12 - reference!C5), 0, IF(wednesday!B160 = "no call", 12, IF(wednesday!C160 = 0, 0, MAX(12 - wednesday!C160, 0))))</f>
        <v/>
      </c>
    </row>
    <row r="162">
      <c r="D162" s="5" t="inlineStr">
        <is>
          <t>Total AUX Availability</t>
        </is>
      </c>
      <c r="E162" s="9">
        <f>SUM(wednesday!E131:wednesday!E160)</f>
        <v/>
      </c>
      <c r="F162" s="9">
        <f>SUM(wednesday!F131:wednesday!F160)</f>
        <v/>
      </c>
    </row>
    <row r="164">
      <c r="D164" s="5" t="inlineStr">
        <is>
          <t>Total Availability</t>
        </is>
      </c>
      <c r="E164" s="9">
        <f>SUM(wednesday!E126 + wednesday!E162)</f>
        <v/>
      </c>
      <c r="F164" s="9">
        <f>SUM(wednesday!F126 + wednesday!F162)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91" min="0" max="16383" man="1"/>
    <brk id="127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Thursday  01/09/20</t>
        </is>
      </c>
      <c r="E3" s="2" t="inlineStr">
        <is>
          <t xml:space="preserve">Pay Period:  </t>
        </is>
      </c>
      <c r="G3" s="3" t="inlineStr">
        <is>
          <t>2020-02-1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7.62</v>
      </c>
      <c r="D8" s="7" t="n">
        <v>16.36</v>
      </c>
      <c r="E8" s="7" t="inlineStr"/>
      <c r="F8" s="7" t="inlineStr"/>
      <c r="G8" s="8" t="inlineStr"/>
      <c r="H8" s="7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>
      <c r="A9" s="6" t="inlineStr">
        <is>
          <t>driste, m</t>
        </is>
      </c>
      <c r="B9" s="10" t="inlineStr"/>
      <c r="C9" s="7" t="n">
        <v>8.41</v>
      </c>
      <c r="D9" s="7" t="n">
        <v>17.39</v>
      </c>
      <c r="E9" s="7" t="inlineStr"/>
      <c r="F9" s="7" t="inlineStr"/>
      <c r="G9" s="8" t="inlineStr"/>
      <c r="H9" s="7">
        <f>SUM(thursday!F9 - thursday!E9)</f>
        <v/>
      </c>
      <c r="I9" s="9">
        <f>IF(thursday!B9 ="ns day", thursday!C9,IF(thursday!C9 &lt;= 8+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>
      <c r="A10" s="6" t="inlineStr">
        <is>
          <t>edelman, c</t>
        </is>
      </c>
      <c r="B10" s="10" t="inlineStr"/>
      <c r="C10" s="7" t="n">
        <v>8.699999999999999</v>
      </c>
      <c r="D10" s="7" t="n">
        <v>17.26</v>
      </c>
      <c r="E10" s="7" t="inlineStr"/>
      <c r="F10" s="7" t="inlineStr"/>
      <c r="G10" s="8" t="inlineStr"/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>
      <c r="A11" s="6" t="inlineStr">
        <is>
          <t>elamen, a</t>
        </is>
      </c>
      <c r="B11" s="10" t="inlineStr"/>
      <c r="C11" s="7" t="n">
        <v>11.11</v>
      </c>
      <c r="D11" s="7" t="n">
        <v>19.49</v>
      </c>
      <c r="E11" s="7" t="inlineStr"/>
      <c r="F11" s="7" t="inlineStr"/>
      <c r="G11" s="8" t="inlineStr"/>
      <c r="H11" s="7">
        <f>SUM(thursday!F11 - thursday!E11)</f>
        <v/>
      </c>
      <c r="I11" s="9">
        <f>IF(thursday!B11 ="ns day", thursday!C11,IF(thursday!C11 &lt;= 8+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>
      <c r="A12" s="6" t="inlineStr">
        <is>
          <t>foster, p</t>
        </is>
      </c>
      <c r="B12" s="10" t="inlineStr"/>
      <c r="C12" s="7" t="n">
        <v>9.07</v>
      </c>
      <c r="D12" s="7" t="n">
        <v>17.28</v>
      </c>
      <c r="E12" s="7" t="n">
        <v>8.289999999999999</v>
      </c>
      <c r="F12" s="7" t="n">
        <v>8.289999999999999</v>
      </c>
      <c r="G12" s="8" t="n">
        <v>1025</v>
      </c>
      <c r="H12" s="7">
        <f>SUM(thursday!F12 - thursday!E12)</f>
        <v/>
      </c>
      <c r="I12" s="9">
        <f>IF(thursday!B12 ="ns day", thursday!C12,IF(thursday!C12 &lt;= 8+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>
      <c r="A13" s="6" t="inlineStr">
        <is>
          <t>henderson, j</t>
        </is>
      </c>
      <c r="B13" s="10" t="inlineStr"/>
      <c r="C13" s="7" t="n">
        <v>7.59</v>
      </c>
      <c r="D13" s="7" t="n">
        <v>0</v>
      </c>
      <c r="E13" s="7" t="inlineStr"/>
      <c r="F13" s="7" t="inlineStr"/>
      <c r="G13" s="8" t="inlineStr"/>
      <c r="H13" s="7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>
      <c r="A14" s="6" t="inlineStr">
        <is>
          <t>landers, a</t>
        </is>
      </c>
      <c r="B14" s="10" t="inlineStr"/>
      <c r="C14" s="7" t="n">
        <v>9.460000000000001</v>
      </c>
      <c r="D14" s="7" t="n">
        <v>0</v>
      </c>
      <c r="E14" s="7" t="inlineStr"/>
      <c r="F14" s="7" t="inlineStr"/>
      <c r="G14" s="8" t="inlineStr"/>
      <c r="H14" s="7">
        <f>SUM(thursday!F14 - thursday!E14)</f>
        <v/>
      </c>
      <c r="I14" s="9">
        <f>IF(thursday!B14 ="ns day", thursday!C14,IF(thursday!C14 &lt;= 8+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>
      <c r="A15" s="6" t="inlineStr">
        <is>
          <t>lopez, d</t>
        </is>
      </c>
      <c r="B15" s="10" t="inlineStr"/>
      <c r="C15" s="7" t="n">
        <v>8</v>
      </c>
      <c r="D15" s="7" t="n">
        <v>16.42</v>
      </c>
      <c r="E15" s="7" t="inlineStr"/>
      <c r="F15" s="7" t="inlineStr"/>
      <c r="G15" s="8" t="inlineStr"/>
      <c r="H15" s="7">
        <f>SUM(thursday!F15 - thursday!E15)</f>
        <v/>
      </c>
      <c r="I15" s="9">
        <f>IF(thursday!B15 ="ns day", thursday!C15,IF(thursday!C15 &lt;= 8+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>
      <c r="A16" s="6" t="inlineStr">
        <is>
          <t>miller, b</t>
        </is>
      </c>
      <c r="B16" s="10" t="inlineStr"/>
      <c r="C16" s="7" t="n">
        <v>9.01</v>
      </c>
      <c r="D16" s="7" t="n">
        <v>17.51</v>
      </c>
      <c r="E16" s="7" t="n">
        <v>14.5</v>
      </c>
      <c r="F16" s="7" t="n">
        <v>15.75</v>
      </c>
      <c r="G16" s="8" t="n">
        <v>916</v>
      </c>
      <c r="H16" s="7">
        <f>SUM(thursday!F16 - thursday!E16)</f>
        <v/>
      </c>
      <c r="I16" s="9">
        <f>IF(thursday!B16 ="ns day", thursday!C16,IF(thursday!C16 &lt;= 8+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>
      <c r="A17" s="6" t="inlineStr">
        <is>
          <t>osei tutu, m</t>
        </is>
      </c>
      <c r="B17" s="10" t="inlineStr"/>
      <c r="C17" s="7" t="n">
        <v>9.69</v>
      </c>
      <c r="D17" s="7" t="n">
        <v>18.19</v>
      </c>
      <c r="E17" s="7" t="inlineStr"/>
      <c r="F17" s="7" t="inlineStr"/>
      <c r="G17" s="8" t="inlineStr"/>
      <c r="H17" s="7">
        <f>SUM(thursday!F17 - thursday!E17)</f>
        <v/>
      </c>
      <c r="I17" s="9">
        <f>IF(thursday!B17 ="ns day", thursday!C17,IF(thursday!C17 &lt;= 8+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>
      <c r="A18" s="6" t="inlineStr">
        <is>
          <t>robertson, c</t>
        </is>
      </c>
      <c r="B18" s="10" t="inlineStr">
        <is>
          <t>ns day</t>
        </is>
      </c>
      <c r="C18" s="7" t="n">
        <v>8.029999999999999</v>
      </c>
      <c r="D18" s="7" t="n">
        <v>15.96</v>
      </c>
      <c r="E18" s="7" t="inlineStr"/>
      <c r="F18" s="7" t="inlineStr"/>
      <c r="G18" s="8" t="inlineStr"/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>
      <c r="A19" s="6" t="inlineStr">
        <is>
          <t>rodriquez, j</t>
        </is>
      </c>
      <c r="B19" s="10" t="inlineStr">
        <is>
          <t>ns day</t>
        </is>
      </c>
      <c r="C19" s="7" t="n">
        <v>7.94</v>
      </c>
      <c r="D19" s="7" t="n">
        <v>15.93</v>
      </c>
      <c r="E19" s="7" t="n">
        <v>8.050000000000001</v>
      </c>
      <c r="F19" s="7" t="n">
        <v>15.97</v>
      </c>
      <c r="G19" s="8" t="n">
        <v>1072</v>
      </c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>
      <c r="A20" s="6" t="inlineStr">
        <is>
          <t>segers, d</t>
        </is>
      </c>
      <c r="B20" s="10" t="inlineStr"/>
      <c r="C20" s="7" t="n">
        <v>9.94</v>
      </c>
      <c r="D20" s="7" t="n">
        <v>18.42</v>
      </c>
      <c r="E20" s="7" t="inlineStr"/>
      <c r="F20" s="7" t="inlineStr"/>
      <c r="G20" s="8" t="inlineStr"/>
      <c r="H20" s="7">
        <f>SUM(thursday!F20 - thursday!E20)</f>
        <v/>
      </c>
      <c r="I20" s="9">
        <f>IF(thursday!B20 ="ns day", thursday!C20,IF(thursday!C20 &lt;= 8+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>
      <c r="A21" s="6" t="inlineStr">
        <is>
          <t>stubbs, t</t>
        </is>
      </c>
      <c r="B21" s="10" t="inlineStr">
        <is>
          <t>ns day</t>
        </is>
      </c>
      <c r="C21" s="7" t="n">
        <v>5.85</v>
      </c>
      <c r="D21" s="7" t="n">
        <v>0</v>
      </c>
      <c r="E21" s="7" t="inlineStr"/>
      <c r="F21" s="7" t="inlineStr"/>
      <c r="G21" s="8" t="inlineStr"/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>
      <c r="A22" s="6" t="inlineStr">
        <is>
          <t>torpey, m</t>
        </is>
      </c>
      <c r="B22" s="10" t="inlineStr"/>
      <c r="C22" s="7" t="n">
        <v>7.91</v>
      </c>
      <c r="D22" s="7" t="n">
        <v>15.99</v>
      </c>
      <c r="E22" s="7" t="inlineStr"/>
      <c r="F22" s="7" t="inlineStr"/>
      <c r="G22" s="8" t="inlineStr"/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>
      <c r="A23" s="6" t="inlineStr">
        <is>
          <t>trujillo, s</t>
        </is>
      </c>
      <c r="B23" s="10" t="inlineStr"/>
      <c r="C23" s="7" t="n">
        <v>8</v>
      </c>
      <c r="D23" s="7" t="n">
        <v>0</v>
      </c>
      <c r="E23" s="7" t="inlineStr"/>
      <c r="F23" s="7" t="inlineStr"/>
      <c r="G23" s="8" t="inlineStr"/>
      <c r="H23" s="7">
        <f>SUM(thursday!F23 - thursday!E23)</f>
        <v/>
      </c>
      <c r="I23" s="9">
        <f>IF(thursday!B23 ="ns day", thursday!C23,IF(thursday!C23 &lt;= 8+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>
      <c r="A24" s="6" t="inlineStr">
        <is>
          <t>welch, t</t>
        </is>
      </c>
      <c r="B24" s="7" t="n"/>
      <c r="C24" s="7" t="n"/>
      <c r="D24" s="7" t="n"/>
      <c r="E24" s="7" t="n"/>
      <c r="F24" s="7" t="n"/>
      <c r="G24" s="8" t="n"/>
      <c r="H24" s="7">
        <f>SUM(thursday!F24 - thursday!E24)</f>
        <v/>
      </c>
      <c r="I24" s="9">
        <f>IF(thursday!B24 ="ns day", thursday!C24,IF(thursday!C24 &lt;= 8 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>
      <c r="A25" s="6" t="inlineStr">
        <is>
          <t>williams, l</t>
        </is>
      </c>
      <c r="B25" s="10" t="inlineStr"/>
      <c r="C25" s="7" t="n">
        <v>8</v>
      </c>
      <c r="D25" s="7" t="n">
        <v>15.34</v>
      </c>
      <c r="E25" s="7" t="n">
        <v>8.02</v>
      </c>
      <c r="F25" s="7" t="n">
        <v>9.59</v>
      </c>
      <c r="G25" s="8" t="n">
        <v>950</v>
      </c>
      <c r="H25" s="7">
        <f>SUM(thursday!F25 - thursday!E25)</f>
        <v/>
      </c>
      <c r="I25" s="9">
        <f>IF(thursday!B25 ="ns day", thursday!C25,IF(thursday!C25 &lt;= 8+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>
      <c r="A26" s="6" t="inlineStr"/>
      <c r="B26" s="7" t="n"/>
      <c r="C26" s="7" t="n"/>
      <c r="D26" s="7" t="n"/>
      <c r="E26" s="7" t="n"/>
      <c r="F26" s="7" t="n"/>
      <c r="G26" s="8" t="n"/>
      <c r="H26" s="7">
        <f>SUM(thursday!F26 - thursday!E26)</f>
        <v/>
      </c>
      <c r="I26" s="9">
        <f>IF(thursday!B26 ="ns day", thursday!C26,IF(thursday!C26 &lt;= 8 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>
      <c r="A27" s="6" t="inlineStr"/>
      <c r="B27" s="7" t="n"/>
      <c r="C27" s="7" t="n"/>
      <c r="D27" s="7" t="n"/>
      <c r="E27" s="7" t="n"/>
      <c r="F27" s="7" t="n"/>
      <c r="G27" s="8" t="n"/>
      <c r="H27" s="7">
        <f>SUM(thursday!F27 - thursday!E27)</f>
        <v/>
      </c>
      <c r="I27" s="9">
        <f>IF(thursday!B27 ="ns day", thursday!C27,IF(thursday!C27 &lt;= 8 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>
      <c r="A28" s="6" t="inlineStr"/>
      <c r="B28" s="7" t="n"/>
      <c r="C28" s="7" t="n"/>
      <c r="D28" s="7" t="n"/>
      <c r="E28" s="7" t="n"/>
      <c r="F28" s="7" t="n"/>
      <c r="G28" s="8" t="n"/>
      <c r="H28" s="7">
        <f>SUM(thursday!F28 - thursday!E28)</f>
        <v/>
      </c>
      <c r="I28" s="9">
        <f>IF(thursday!B28 ="ns day", thursday!C28,IF(thursday!C28 &lt;= 8 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SUM(thursday!F33 - thursday!E33)</f>
        <v/>
      </c>
      <c r="I33" s="9">
        <f>IF(thursday!B33 ="ns day", thursday!C33,IF(thursday!C33 &lt;= 8 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SUM(thursday!F34 - thursday!E34)</f>
        <v/>
      </c>
      <c r="I34" s="9">
        <f>IF(thursday!B34 ="ns day", thursday!C34,IF(thursday!C34 &lt;= 8 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SUM(thursday!F35 - thursday!E35)</f>
        <v/>
      </c>
      <c r="I35" s="9">
        <f>IF(thursday!B35 ="ns day", thursday!C35,IF(thursday!C35 &lt;= 8 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9">
      <c r="H39" s="5" t="inlineStr">
        <is>
          <t>Total NL Overtime</t>
        </is>
      </c>
      <c r="I39" s="9">
        <f>SUM(thursday!I8:thursday!I37)</f>
        <v/>
      </c>
    </row>
    <row r="41">
      <c r="J41" s="5" t="inlineStr">
        <is>
          <t>Total NL Mandates</t>
        </is>
      </c>
      <c r="K41" s="9">
        <f>SUM(thursday!K8:thursday!K37)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10" t="inlineStr"/>
      <c r="C45" s="7" t="n">
        <v>11.13</v>
      </c>
      <c r="D45" s="7" t="n">
        <v>19.63</v>
      </c>
      <c r="E45" s="7" t="n">
        <v>17.55</v>
      </c>
      <c r="F45" s="7" t="n">
        <v>19.63</v>
      </c>
      <c r="G45" s="8" t="n">
        <v>1036</v>
      </c>
      <c r="H45" s="7">
        <f>SUM(thursday!F45 - thursday!E45)</f>
        <v/>
      </c>
      <c r="I45" s="9">
        <f>IF(thursday!B45 ="ns day", thursday!C45, MAX(thursday!C45 - 8, 0))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>
      <c r="A46" s="6" t="inlineStr">
        <is>
          <t>an, j</t>
        </is>
      </c>
      <c r="B46" s="10" t="inlineStr"/>
      <c r="C46" s="7" t="n">
        <v>8.5</v>
      </c>
      <c r="D46" s="7" t="n">
        <v>16.93</v>
      </c>
      <c r="E46" s="7" t="inlineStr"/>
      <c r="F46" s="7" t="inlineStr"/>
      <c r="G46" s="8" t="inlineStr"/>
      <c r="H46" s="7">
        <f>SUM(thursday!F46 - thursday!E46)</f>
        <v/>
      </c>
      <c r="I46" s="9">
        <f>IF(thursday!B46 ="ns day", thursday!C46, MAX(thursday!C46 - 8, 0))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>
      <c r="A47" s="6" t="inlineStr">
        <is>
          <t>aquino, s</t>
        </is>
      </c>
      <c r="B47" s="10" t="inlineStr"/>
      <c r="C47" s="7" t="n">
        <v>11.71</v>
      </c>
      <c r="D47" s="7" t="n">
        <v>20.09</v>
      </c>
      <c r="E47" s="7" t="n">
        <v>8.17</v>
      </c>
      <c r="F47" s="7" t="n">
        <v>20.31</v>
      </c>
      <c r="G47" s="8" t="n">
        <v>903</v>
      </c>
      <c r="H47" s="7">
        <f>SUM(thursday!F47 - thursday!E47)</f>
        <v/>
      </c>
      <c r="I47" s="9">
        <f>IF(thursday!B47 ="ns day", thursday!C47, MAX(thursday!C47 - 8, 0))</f>
        <v/>
      </c>
      <c r="J47" s="9">
        <f>SUM(thursday!F47 - thursday!E47)</f>
        <v/>
      </c>
      <c r="K47" s="9">
        <f>IF(thursday!B47="ns day",thursday!C47, IF(thursday!C47 &lt;= 8 + reference!C4, 0, MIN(MAX(thursday!C47 - 8, 0),IF(thursday!J47 &lt;= reference!C4,0, thursday!J47))))</f>
        <v/>
      </c>
    </row>
    <row r="48">
      <c r="A48" s="6" t="inlineStr">
        <is>
          <t>babinskiy, m</t>
        </is>
      </c>
      <c r="B48" s="10" t="inlineStr"/>
      <c r="C48" s="7" t="n">
        <v>9.76</v>
      </c>
      <c r="D48" s="7" t="n">
        <v>18.39</v>
      </c>
      <c r="E48" s="7" t="inlineStr"/>
      <c r="F48" s="7" t="inlineStr"/>
      <c r="G48" s="8" t="inlineStr"/>
      <c r="H48" s="7">
        <f>SUM(thursday!F48 - thursday!E48)</f>
        <v/>
      </c>
      <c r="I48" s="9">
        <f>IF(thursday!B48 ="ns day", thursday!C48, MAX(thursday!C48 - 8, 0))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>
      <c r="A49" s="6" t="inlineStr">
        <is>
          <t>bassa, e</t>
        </is>
      </c>
      <c r="B49" s="10" t="inlineStr"/>
      <c r="C49" s="7" t="n">
        <v>8</v>
      </c>
      <c r="D49" s="7" t="n">
        <v>16.05</v>
      </c>
      <c r="E49" s="7" t="inlineStr"/>
      <c r="F49" s="7" t="inlineStr"/>
      <c r="G49" s="8" t="inlineStr"/>
      <c r="H49" s="7">
        <f>SUM(thursday!F49 - thursday!E49)</f>
        <v/>
      </c>
      <c r="I49" s="9">
        <f>IF(thursday!B49 ="ns day", thursday!C49, MAX(thursday!C49 - 8, 0))</f>
        <v/>
      </c>
      <c r="J49" s="9">
        <f>SUM(thursday!F49 - thursday!E49)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>
      <c r="A50" s="6" t="inlineStr">
        <is>
          <t>benlmaloua, m</t>
        </is>
      </c>
      <c r="B50" s="10" t="inlineStr"/>
      <c r="C50" s="7" t="n">
        <v>12.65</v>
      </c>
      <c r="D50" s="7" t="n">
        <v>20.13</v>
      </c>
      <c r="E50" s="7" t="n">
        <v>17</v>
      </c>
      <c r="F50" s="7" t="n">
        <v>20.13</v>
      </c>
      <c r="G50" s="8" t="n">
        <v>913</v>
      </c>
      <c r="H50" s="7">
        <f>SUM(thursday!F50 - thursday!E50)</f>
        <v/>
      </c>
      <c r="I50" s="9">
        <f>IF(thursday!B50 ="ns day", thursday!C50, MAX(thursday!C50 - 8, 0))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>
      <c r="A51" s="6" t="inlineStr">
        <is>
          <t>bonilla, g</t>
        </is>
      </c>
      <c r="B51" s="10" t="inlineStr"/>
      <c r="C51" s="7" t="n">
        <v>9.16</v>
      </c>
      <c r="D51" s="7" t="n">
        <v>18.67</v>
      </c>
      <c r="E51" s="7" t="inlineStr"/>
      <c r="F51" s="7" t="inlineStr"/>
      <c r="G51" s="8" t="inlineStr"/>
      <c r="H51" s="7">
        <f>SUM(thursday!F51 - thursday!E51)</f>
        <v/>
      </c>
      <c r="I51" s="9">
        <f>IF(thursday!B51 ="ns day", thursday!C51, MAX(thursday!C51 - 8, 0))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>
      <c r="A52" s="6" t="inlineStr">
        <is>
          <t>bustos, h</t>
        </is>
      </c>
      <c r="B52" s="7" t="n"/>
      <c r="C52" s="7" t="n"/>
      <c r="D52" s="7" t="n"/>
      <c r="E52" s="7" t="n"/>
      <c r="F52" s="7" t="n"/>
      <c r="G52" s="8" t="n"/>
      <c r="H52" s="7">
        <f>SUM(thursday!F52 - thursday!E52)</f>
        <v/>
      </c>
      <c r="I52" s="9">
        <f>IF(thursday!B52 ="ns day", thursday!C52, MAX(thursday!C52 - 8, 0))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>
      <c r="A53" s="6" t="inlineStr">
        <is>
          <t>chung, b</t>
        </is>
      </c>
      <c r="B53" s="10" t="inlineStr"/>
      <c r="C53" s="7" t="n">
        <v>8</v>
      </c>
      <c r="D53" s="7" t="n">
        <v>16.31</v>
      </c>
      <c r="E53" s="7" t="inlineStr"/>
      <c r="F53" s="7" t="inlineStr"/>
      <c r="G53" s="8" t="inlineStr"/>
      <c r="H53" s="7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>
      <c r="A54" s="6" t="inlineStr">
        <is>
          <t>custodio, t</t>
        </is>
      </c>
      <c r="B54" s="10" t="inlineStr"/>
      <c r="C54" s="7" t="n">
        <v>9.93</v>
      </c>
      <c r="D54" s="7" t="n">
        <v>18.22</v>
      </c>
      <c r="E54" s="7" t="inlineStr"/>
      <c r="F54" s="7" t="inlineStr"/>
      <c r="G54" s="8" t="inlineStr"/>
      <c r="H54" s="7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>
      <c r="A55" s="6" t="inlineStr">
        <is>
          <t>dejesus vasquez, l</t>
        </is>
      </c>
      <c r="B55" s="10" t="inlineStr"/>
      <c r="C55" s="7" t="n">
        <v>8</v>
      </c>
      <c r="D55" s="7" t="n">
        <v>16.5</v>
      </c>
      <c r="E55" s="7" t="inlineStr"/>
      <c r="F55" s="7" t="inlineStr"/>
      <c r="G55" s="8" t="inlineStr"/>
      <c r="H55" s="7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>
      <c r="A56" s="6" t="inlineStr">
        <is>
          <t>fisher, c</t>
        </is>
      </c>
      <c r="B56" s="10" t="inlineStr"/>
      <c r="C56" s="7" t="n">
        <v>11.49</v>
      </c>
      <c r="D56" s="7" t="n">
        <v>19.39</v>
      </c>
      <c r="E56" s="7" t="n">
        <v>16.08</v>
      </c>
      <c r="F56" s="7" t="n">
        <v>19.39</v>
      </c>
      <c r="G56" s="8" t="n">
        <v>925</v>
      </c>
      <c r="H56" s="7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>
      <c r="A57" s="6" t="inlineStr">
        <is>
          <t>flaig, b</t>
        </is>
      </c>
      <c r="B57" s="7" t="n"/>
      <c r="C57" s="7" t="n"/>
      <c r="D57" s="7" t="n"/>
      <c r="E57" s="7" t="n"/>
      <c r="F57" s="7" t="n"/>
      <c r="G57" s="8" t="n"/>
      <c r="H57" s="7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>
      <c r="A58" s="6" t="inlineStr">
        <is>
          <t>geffrso, t</t>
        </is>
      </c>
      <c r="B58" s="10" t="inlineStr"/>
      <c r="C58" s="7" t="n">
        <v>9.74</v>
      </c>
      <c r="D58" s="7" t="n">
        <v>17.75</v>
      </c>
      <c r="E58" s="10" t="inlineStr">
        <is>
          <t>*</t>
        </is>
      </c>
      <c r="F58" s="10" t="inlineStr">
        <is>
          <t>*</t>
        </is>
      </c>
      <c r="G58" s="10" t="inlineStr">
        <is>
          <t>*</t>
        </is>
      </c>
      <c r="H58" s="7">
        <f>SUM(thursday!H60:thursday!H59)</f>
        <v/>
      </c>
      <c r="I58" s="9">
        <f>IF(thursday!B58 ="ns day", thursday!C58, MAX(thursday!C58 - 8, 0))</f>
        <v/>
      </c>
      <c r="J58" s="9">
        <f>thursday!H58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>
      <c r="E59" s="7" t="n">
        <v>16.55</v>
      </c>
      <c r="F59" s="7" t="n">
        <v>17.75</v>
      </c>
      <c r="G59" s="8" t="n">
        <v>936</v>
      </c>
      <c r="H59" s="7">
        <f>SUM(thursday!F59 - thursday!E59)</f>
        <v/>
      </c>
    </row>
    <row r="60">
      <c r="E60" s="7" t="n">
        <v>17.75</v>
      </c>
      <c r="F60" s="7" t="n">
        <v>17.75</v>
      </c>
      <c r="G60" s="8" t="n">
        <v>936</v>
      </c>
      <c r="H60" s="7">
        <f>SUM(thursday!F60 - thursday!E60)</f>
        <v/>
      </c>
    </row>
    <row r="61">
      <c r="A61" s="6" t="inlineStr">
        <is>
          <t>l huillier jr, w</t>
        </is>
      </c>
      <c r="B61" s="10" t="inlineStr"/>
      <c r="C61" s="7" t="n">
        <v>8.800000000000001</v>
      </c>
      <c r="D61" s="7" t="n">
        <v>16.5</v>
      </c>
      <c r="E61" s="7" t="inlineStr"/>
      <c r="F61" s="7" t="inlineStr"/>
      <c r="G61" s="8" t="inlineStr"/>
      <c r="H61" s="7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>
      <c r="A62" s="6" t="inlineStr">
        <is>
          <t>la, s</t>
        </is>
      </c>
      <c r="B62" s="10" t="inlineStr"/>
      <c r="C62" s="7" t="n">
        <v>11</v>
      </c>
      <c r="D62" s="7" t="n">
        <v>19.44</v>
      </c>
      <c r="E62" s="7" t="n">
        <v>12.25</v>
      </c>
      <c r="F62" s="7" t="n">
        <v>14.3</v>
      </c>
      <c r="G62" s="8" t="n">
        <v>1005</v>
      </c>
      <c r="H62" s="7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>
      <c r="A63" s="6" t="inlineStr">
        <is>
          <t>martines, j</t>
        </is>
      </c>
      <c r="B63" s="10" t="inlineStr"/>
      <c r="C63" s="7" t="n">
        <v>7.42</v>
      </c>
      <c r="D63" s="7" t="n">
        <v>15.83</v>
      </c>
      <c r="E63" s="7" t="inlineStr"/>
      <c r="F63" s="7" t="inlineStr"/>
      <c r="G63" s="8" t="inlineStr"/>
      <c r="H63" s="7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>
      <c r="A64" s="6" t="inlineStr">
        <is>
          <t>mccoumb, s</t>
        </is>
      </c>
      <c r="B64" s="10" t="inlineStr"/>
      <c r="C64" s="7" t="n">
        <v>9.279999999999999</v>
      </c>
      <c r="D64" s="7" t="n">
        <v>18.34</v>
      </c>
      <c r="E64" s="7" t="inlineStr"/>
      <c r="F64" s="7" t="inlineStr"/>
      <c r="G64" s="8" t="inlineStr"/>
      <c r="H64" s="7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>
      <c r="A65" s="6" t="inlineStr">
        <is>
          <t>mcdonald, n</t>
        </is>
      </c>
      <c r="B65" s="10" t="inlineStr"/>
      <c r="C65" s="7" t="n">
        <v>8.25</v>
      </c>
      <c r="D65" s="7" t="n">
        <v>16.67</v>
      </c>
      <c r="E65" s="7" t="inlineStr"/>
      <c r="F65" s="7" t="inlineStr"/>
      <c r="G65" s="8" t="inlineStr"/>
      <c r="H65" s="7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>
      <c r="A66" s="6" t="inlineStr">
        <is>
          <t>mcmains, t</t>
        </is>
      </c>
      <c r="B66" s="10" t="inlineStr"/>
      <c r="C66" s="7" t="n">
        <v>7.89</v>
      </c>
      <c r="D66" s="7" t="n">
        <v>16.46</v>
      </c>
      <c r="E66" s="7" t="inlineStr"/>
      <c r="F66" s="7" t="inlineStr"/>
      <c r="G66" s="8" t="inlineStr"/>
      <c r="H66" s="7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>
      <c r="A67" s="6" t="inlineStr">
        <is>
          <t>moody, k</t>
        </is>
      </c>
      <c r="B67" s="10" t="inlineStr"/>
      <c r="C67" s="7" t="n">
        <v>8.390000000000001</v>
      </c>
      <c r="D67" s="7" t="n">
        <v>16.49</v>
      </c>
      <c r="E67" s="10" t="inlineStr">
        <is>
          <t>*</t>
        </is>
      </c>
      <c r="F67" s="10" t="inlineStr">
        <is>
          <t>*</t>
        </is>
      </c>
      <c r="G67" s="10" t="inlineStr">
        <is>
          <t>*</t>
        </is>
      </c>
      <c r="H67" s="7">
        <f>SUM(thursday!H69:thursday!H68)</f>
        <v/>
      </c>
      <c r="I67" s="9">
        <f>IF(thursday!B67 ="ns day", thursday!C67, MAX(thursday!C67 - 8, 0))</f>
        <v/>
      </c>
      <c r="J67" s="9">
        <f>thursday!H67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>
      <c r="E68" s="7" t="n">
        <v>7.61</v>
      </c>
      <c r="F68" s="7" t="n">
        <v>7.61</v>
      </c>
      <c r="G68" s="8" t="n">
        <v>1033</v>
      </c>
      <c r="H68" s="7">
        <f>SUM(thursday!F68 - thursday!E68)</f>
        <v/>
      </c>
    </row>
    <row r="69">
      <c r="E69" s="7" t="n">
        <v>12.5</v>
      </c>
      <c r="F69" s="7" t="n">
        <v>14.25</v>
      </c>
      <c r="G69" s="8" t="n">
        <v>1033</v>
      </c>
      <c r="H69" s="7">
        <f>SUM(thursday!F69 - thursday!E69)</f>
        <v/>
      </c>
    </row>
    <row r="70">
      <c r="A70" s="6" t="inlineStr">
        <is>
          <t>mudesir sr, h</t>
        </is>
      </c>
      <c r="B70" s="10" t="inlineStr">
        <is>
          <t>ns day</t>
        </is>
      </c>
      <c r="C70" s="7" t="n">
        <v>7.96</v>
      </c>
      <c r="D70" s="7" t="n">
        <v>15.97</v>
      </c>
      <c r="E70" s="7" t="inlineStr"/>
      <c r="F70" s="7" t="inlineStr"/>
      <c r="G70" s="8" t="inlineStr"/>
      <c r="H70" s="7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>
      <c r="A71" s="6" t="inlineStr">
        <is>
          <t>murray, k</t>
        </is>
      </c>
      <c r="B71" s="10" t="inlineStr"/>
      <c r="C71" s="7" t="n">
        <v>8.68</v>
      </c>
      <c r="D71" s="7" t="n">
        <v>17.36</v>
      </c>
      <c r="E71" s="7" t="inlineStr"/>
      <c r="F71" s="7" t="inlineStr"/>
      <c r="G71" s="8" t="inlineStr"/>
      <c r="H71" s="7">
        <f>SUM(thursday!F71 - thursday!E71)</f>
        <v/>
      </c>
      <c r="I71" s="9">
        <f>IF(thursday!B71 ="ns day", thursday!C71, MAX(thursday!C71 - 8, 0))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>
      <c r="A72" s="6" t="inlineStr">
        <is>
          <t>nguyen, d</t>
        </is>
      </c>
      <c r="B72" s="7" t="n"/>
      <c r="C72" s="7" t="n"/>
      <c r="D72" s="7" t="n"/>
      <c r="E72" s="7" t="n"/>
      <c r="F72" s="7" t="n"/>
      <c r="G72" s="8" t="n"/>
      <c r="H72" s="7">
        <f>SUM(thursday!F72 - thursday!E72)</f>
        <v/>
      </c>
      <c r="I72" s="9">
        <f>IF(thursday!B72 ="ns day", thursday!C72, MAX(thursday!C72 - 8, 0))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>
      <c r="A73" s="6" t="inlineStr">
        <is>
          <t>pang, d</t>
        </is>
      </c>
      <c r="B73" s="10" t="inlineStr"/>
      <c r="C73" s="7" t="n">
        <v>12.12</v>
      </c>
      <c r="D73" s="7" t="n">
        <v>19.9</v>
      </c>
      <c r="E73" s="7" t="n">
        <v>13.03</v>
      </c>
      <c r="F73" s="7" t="n">
        <v>14.3</v>
      </c>
      <c r="G73" s="8" t="n">
        <v>950</v>
      </c>
      <c r="H73" s="7">
        <f>SUM(thursday!F73 - thursday!E73)</f>
        <v/>
      </c>
      <c r="I73" s="9">
        <f>IF(thursday!B73 ="ns day", thursday!C73, MAX(thursday!C73 - 8, 0))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>
      <c r="A74" s="6" t="inlineStr">
        <is>
          <t>rockwood, j</t>
        </is>
      </c>
      <c r="B74" s="10" t="inlineStr"/>
      <c r="C74" s="7" t="n">
        <v>8.66</v>
      </c>
      <c r="D74" s="7" t="n">
        <v>17.17</v>
      </c>
      <c r="E74" s="7" t="inlineStr"/>
      <c r="F74" s="7" t="inlineStr"/>
      <c r="G74" s="8" t="inlineStr"/>
      <c r="H74" s="7">
        <f>SUM(thursday!F74 - thursday!E74)</f>
        <v/>
      </c>
      <c r="I74" s="9">
        <f>IF(thursday!B74 ="ns day", thursday!C74, MAX(thursday!C74 - 8, 0))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5">
      <c r="A75" s="6" t="inlineStr">
        <is>
          <t>rose jr, a</t>
        </is>
      </c>
      <c r="B75" s="10" t="inlineStr"/>
      <c r="C75" s="7" t="n">
        <v>8.66</v>
      </c>
      <c r="D75" s="7" t="n">
        <v>18.17</v>
      </c>
      <c r="E75" s="7" t="inlineStr"/>
      <c r="F75" s="7" t="inlineStr"/>
      <c r="G75" s="8" t="inlineStr"/>
      <c r="H75" s="7">
        <f>SUM(thursday!F75 - thursday!E75)</f>
        <v/>
      </c>
      <c r="I75" s="9">
        <f>IF(thursday!B75 ="ns day", thursday!C75, MAX(thursday!C75 - 8, 0))</f>
        <v/>
      </c>
      <c r="J75" s="9">
        <f>SUM(thursday!F75 - thursday!E75)</f>
        <v/>
      </c>
      <c r="K75" s="9">
        <f>IF(thursday!B75="ns day",thursday!C75, IF(thursday!C75 &lt;= 8 + reference!C4, 0, MIN(MAX(thursday!C75 - 8, 0),IF(thursday!J75 &lt;= reference!C4,0, thursday!J75))))</f>
        <v/>
      </c>
    </row>
    <row r="76">
      <c r="A76" s="6" t="inlineStr">
        <is>
          <t>salih-mohamed, s</t>
        </is>
      </c>
      <c r="B76" s="7" t="n"/>
      <c r="C76" s="7" t="n"/>
      <c r="D76" s="7" t="n"/>
      <c r="E76" s="7" t="n"/>
      <c r="F76" s="7" t="n"/>
      <c r="G76" s="8" t="n"/>
      <c r="H76" s="7">
        <f>SUM(thursday!F76 - thursday!E76)</f>
        <v/>
      </c>
      <c r="I76" s="9">
        <f>IF(thursday!B76 ="ns day", thursday!C76, MAX(thursday!C76 - 8, 0))</f>
        <v/>
      </c>
      <c r="J76" s="9">
        <f>SUM(thursday!F76 - thursday!E76)</f>
        <v/>
      </c>
      <c r="K76" s="9">
        <f>IF(thursday!B76="ns day",thursday!C76, IF(thursday!C76 &lt;= 8 + reference!C4, 0, MIN(MAX(thursday!C76 - 8, 0),IF(thursday!J76 &lt;= reference!C4,0, thursday!J76))))</f>
        <v/>
      </c>
    </row>
    <row r="77">
      <c r="A77" s="6" t="inlineStr">
        <is>
          <t>sanchez, p</t>
        </is>
      </c>
      <c r="B77" s="7" t="n"/>
      <c r="C77" s="7" t="n"/>
      <c r="D77" s="7" t="n"/>
      <c r="E77" s="7" t="n"/>
      <c r="F77" s="7" t="n"/>
      <c r="G77" s="8" t="n"/>
      <c r="H77" s="7">
        <f>SUM(thursday!F77 - thursday!E77)</f>
        <v/>
      </c>
      <c r="I77" s="9">
        <f>IF(thursday!B77 ="ns day", thursday!C77, MAX(thursday!C77 - 8, 0))</f>
        <v/>
      </c>
      <c r="J77" s="9">
        <f>SUM(thursday!F77 - thursday!E77)</f>
        <v/>
      </c>
      <c r="K77" s="9">
        <f>IF(thursday!B77="ns day",thursday!C77, IF(thursday!C77 &lt;= 8 + reference!C4, 0, MIN(MAX(thursday!C77 - 8, 0),IF(thursday!J77 &lt;= reference!C4,0, thursday!J77))))</f>
        <v/>
      </c>
    </row>
    <row r="78">
      <c r="A78" s="6" t="inlineStr">
        <is>
          <t>shrestha, p</t>
        </is>
      </c>
      <c r="B78" s="10" t="inlineStr"/>
      <c r="C78" s="7" t="n">
        <v>8</v>
      </c>
      <c r="D78" s="7" t="n">
        <v>15.95</v>
      </c>
      <c r="E78" s="7" t="inlineStr"/>
      <c r="F78" s="7" t="inlineStr"/>
      <c r="G78" s="8" t="inlineStr"/>
      <c r="H78" s="7">
        <f>SUM(thursday!F78 - thursday!E78)</f>
        <v/>
      </c>
      <c r="I78" s="9">
        <f>IF(thursday!B78 ="ns day", thursday!C78, MAX(thursday!C78 - 8, 0))</f>
        <v/>
      </c>
      <c r="J78" s="9">
        <f>SUM(thursday!F78 - thursday!E78)</f>
        <v/>
      </c>
      <c r="K78" s="9">
        <f>IF(thursday!B78="ns day",thursday!C78, IF(thursday!C78 &lt;= 8 + reference!C4, 0, MIN(MAX(thursday!C78 - 8, 0),IF(thursday!J78 &lt;= reference!C4,0, thursday!J78))))</f>
        <v/>
      </c>
    </row>
    <row r="79">
      <c r="A79" s="6" t="inlineStr">
        <is>
          <t>steinke, s</t>
        </is>
      </c>
      <c r="B79" s="10" t="inlineStr"/>
      <c r="C79" s="7" t="n">
        <v>8</v>
      </c>
      <c r="D79" s="7" t="n">
        <v>15.93</v>
      </c>
      <c r="E79" s="7" t="inlineStr"/>
      <c r="F79" s="7" t="inlineStr"/>
      <c r="G79" s="8" t="inlineStr"/>
      <c r="H79" s="7">
        <f>SUM(thursday!F79 - thursday!E79)</f>
        <v/>
      </c>
      <c r="I79" s="9">
        <f>IF(thursday!B79 ="ns day", thursday!C79, MAX(thursday!C79 - 8, 0))</f>
        <v/>
      </c>
      <c r="J79" s="9">
        <f>SUM(thursday!F79 - thursday!E79)</f>
        <v/>
      </c>
      <c r="K79" s="9">
        <f>IF(thursday!B79="ns day",thursday!C79, IF(thursday!C79 &lt;= 8 + reference!C4, 0, MIN(MAX(thursday!C79 - 8, 0),IF(thursday!J79 &lt;= reference!C4,0, thursday!J79))))</f>
        <v/>
      </c>
    </row>
    <row r="80">
      <c r="A80" s="6" t="inlineStr">
        <is>
          <t>stevens, a</t>
        </is>
      </c>
      <c r="B80" s="10" t="inlineStr"/>
      <c r="C80" s="7" t="n">
        <v>8.99</v>
      </c>
      <c r="D80" s="7" t="n">
        <v>16.92</v>
      </c>
      <c r="E80" s="7" t="n">
        <v>16.25</v>
      </c>
      <c r="F80" s="7" t="n">
        <v>16.92</v>
      </c>
      <c r="G80" s="8" t="n">
        <v>936</v>
      </c>
      <c r="H80" s="7">
        <f>SUM(thursday!F80 - thursday!E80)</f>
        <v/>
      </c>
      <c r="I80" s="9">
        <f>IF(thursday!B80 ="ns day", thursday!C80, MAX(thursday!C80 - 8, 0))</f>
        <v/>
      </c>
      <c r="J80" s="9">
        <f>SUM(thursday!F80 - thursday!E80)</f>
        <v/>
      </c>
      <c r="K80" s="9">
        <f>IF(thursday!B80="ns day",thursday!C80, IF(thursday!C80 &lt;= 8 + reference!C4, 0, MIN(MAX(thursday!C80 - 8, 0),IF(thursday!J80 &lt;= reference!C4,0, thursday!J80))))</f>
        <v/>
      </c>
    </row>
    <row r="81">
      <c r="A81" s="6" t="inlineStr">
        <is>
          <t>symons, s</t>
        </is>
      </c>
      <c r="B81" s="10" t="inlineStr"/>
      <c r="C81" s="7" t="n">
        <v>8.5</v>
      </c>
      <c r="D81" s="7" t="n">
        <v>16.98</v>
      </c>
      <c r="E81" s="7" t="inlineStr"/>
      <c r="F81" s="7" t="inlineStr"/>
      <c r="G81" s="8" t="inlineStr"/>
      <c r="H81" s="7">
        <f>SUM(thursday!F81 - thursday!E81)</f>
        <v/>
      </c>
      <c r="I81" s="9">
        <f>IF(thursday!B81 ="ns day", thursday!C81, MAX(thursday!C81 - 8, 0))</f>
        <v/>
      </c>
      <c r="J81" s="9">
        <f>SUM(thursday!F81 - thursday!E81)</f>
        <v/>
      </c>
      <c r="K81" s="9">
        <f>IF(thursday!B81="ns day",thursday!C81, IF(thursday!C81 &lt;= 8 + reference!C4, 0, MIN(MAX(thursday!C81 - 8, 0),IF(thursday!J81 &lt;= reference!C4,0, thursday!J81))))</f>
        <v/>
      </c>
    </row>
    <row r="82">
      <c r="A82" s="6" t="inlineStr">
        <is>
          <t>walker, c</t>
        </is>
      </c>
      <c r="B82" s="10" t="inlineStr"/>
      <c r="C82" s="7" t="n">
        <v>8.800000000000001</v>
      </c>
      <c r="D82" s="7" t="n">
        <v>18.12</v>
      </c>
      <c r="E82" s="7" t="inlineStr"/>
      <c r="F82" s="7" t="inlineStr"/>
      <c r="G82" s="8" t="inlineStr"/>
      <c r="H82" s="7">
        <f>SUM(thursday!F82 - thursday!E82)</f>
        <v/>
      </c>
      <c r="I82" s="9">
        <f>IF(thursday!B82 ="ns day", thursday!C82, MAX(thursday!C82 - 8, 0))</f>
        <v/>
      </c>
      <c r="J82" s="9">
        <f>SUM(thursday!F82 - thursday!E82)</f>
        <v/>
      </c>
      <c r="K82" s="9">
        <f>IF(thursday!B82="ns day",thursday!C82, IF(thursday!C82 &lt;= 8 + reference!C4, 0, MIN(MAX(thursday!C82 - 8, 0),IF(thursday!J82 &lt;= reference!C4,0, thursday!J82))))</f>
        <v/>
      </c>
    </row>
    <row r="83">
      <c r="A83" s="6" t="inlineStr">
        <is>
          <t>weeks, t</t>
        </is>
      </c>
      <c r="B83" s="10" t="inlineStr"/>
      <c r="C83" s="7" t="n">
        <v>9.25</v>
      </c>
      <c r="D83" s="7" t="n">
        <v>18.04</v>
      </c>
      <c r="E83" s="7" t="inlineStr"/>
      <c r="F83" s="7" t="inlineStr"/>
      <c r="G83" s="8" t="inlineStr"/>
      <c r="H83" s="7">
        <f>SUM(thursday!F83 - thursday!E83)</f>
        <v/>
      </c>
      <c r="I83" s="9">
        <f>IF(thursday!B83 ="ns day", thursday!C83, MAX(thursday!C83 - 8, 0))</f>
        <v/>
      </c>
      <c r="J83" s="9">
        <f>SUM(thursday!F83 - thursday!E83)</f>
        <v/>
      </c>
      <c r="K83" s="9">
        <f>IF(thursday!B83="ns day",thursday!C83, IF(thursday!C83 &lt;= 8 + reference!C4, 0, MIN(MAX(thursday!C83 - 8, 0),IF(thursday!J83 &lt;= reference!C4,0, thursday!J83))))</f>
        <v/>
      </c>
    </row>
    <row r="84">
      <c r="A84" s="6" t="inlineStr">
        <is>
          <t>weyerman, t</t>
        </is>
      </c>
      <c r="B84" s="10" t="inlineStr"/>
      <c r="C84" s="7" t="n">
        <v>9.82</v>
      </c>
      <c r="D84" s="7" t="n">
        <v>18.34</v>
      </c>
      <c r="E84" s="7" t="n">
        <v>16.75</v>
      </c>
      <c r="F84" s="7" t="n">
        <v>18.34</v>
      </c>
      <c r="G84" s="8" t="n">
        <v>936</v>
      </c>
      <c r="H84" s="7">
        <f>SUM(thursday!F84 - thursday!E84)</f>
        <v/>
      </c>
      <c r="I84" s="9">
        <f>IF(thursday!B84 ="ns day", thursday!C84, MAX(thursday!C84 - 8, 0))</f>
        <v/>
      </c>
      <c r="J84" s="9">
        <f>SUM(thursday!F84 - thursday!E84)</f>
        <v/>
      </c>
      <c r="K84" s="9">
        <f>IF(thursday!B84="ns day",thursday!C84, IF(thursday!C84 &lt;= 8 + reference!C4, 0, MIN(MAX(thursday!C84 - 8, 0),IF(thursday!J84 &lt;= reference!C4,0, thursday!J84))))</f>
        <v/>
      </c>
    </row>
    <row r="85">
      <c r="A85" s="6" t="inlineStr">
        <is>
          <t>wooten, c</t>
        </is>
      </c>
      <c r="B85" s="10" t="inlineStr"/>
      <c r="C85" s="7" t="n">
        <v>8</v>
      </c>
      <c r="D85" s="7" t="n">
        <v>16.38</v>
      </c>
      <c r="E85" s="7" t="inlineStr"/>
      <c r="F85" s="7" t="inlineStr"/>
      <c r="G85" s="8" t="inlineStr"/>
      <c r="H85" s="7">
        <f>SUM(thursday!F85 - thursday!E85)</f>
        <v/>
      </c>
      <c r="I85" s="9">
        <f>IF(thursday!B85 ="ns day", thursday!C85, MAX(thursday!C85 - 8, 0))</f>
        <v/>
      </c>
      <c r="J85" s="9">
        <f>SUM(thursday!F85 - thursday!E85)</f>
        <v/>
      </c>
      <c r="K85" s="9">
        <f>IF(thursday!B85="ns day",thursday!C85, IF(thursday!C85 &lt;= 8 + reference!C4, 0, MIN(MAX(thursday!C85 - 8, 0),IF(thursday!J85 &lt;= reference!C4,0, thursday!J85))))</f>
        <v/>
      </c>
    </row>
    <row r="86">
      <c r="A86" s="6" t="inlineStr">
        <is>
          <t>yates, l</t>
        </is>
      </c>
      <c r="B86" s="10" t="inlineStr"/>
      <c r="C86" s="7" t="n">
        <v>9.94</v>
      </c>
      <c r="D86" s="7" t="n">
        <v>18.21</v>
      </c>
      <c r="E86" s="7" t="n">
        <v>10.23</v>
      </c>
      <c r="F86" s="7" t="n">
        <v>12.72</v>
      </c>
      <c r="G86" s="8" t="n">
        <v>936</v>
      </c>
      <c r="H86" s="7">
        <f>SUM(thursday!F86 - thursday!E86)</f>
        <v/>
      </c>
      <c r="I86" s="9">
        <f>IF(thursday!B86 ="ns day", thursday!C86, MAX(thursday!C86 - 8, 0))</f>
        <v/>
      </c>
      <c r="J86" s="9">
        <f>SUM(thursday!F86 - thursday!E86)</f>
        <v/>
      </c>
      <c r="K86" s="9">
        <f>IF(thursday!B86="ns day",thursday!C86, IF(thursday!C86 &lt;= 8 + reference!C4, 0, MIN(MAX(thursday!C86 - 8, 0),IF(thursday!J86 &lt;= reference!C4,0, thursday!J86))))</f>
        <v/>
      </c>
    </row>
    <row r="88">
      <c r="J88" s="5" t="inlineStr">
        <is>
          <t>Total WAL Mandates</t>
        </is>
      </c>
      <c r="K88" s="9">
        <f>SUM(thursday!K45:thursday!K86)</f>
        <v/>
      </c>
    </row>
    <row r="90">
      <c r="J90" s="5" t="inlineStr">
        <is>
          <t>Total Mandates</t>
        </is>
      </c>
      <c r="K90" s="9">
        <f>SUM(thursday!K88 + thursday!K41)</f>
        <v/>
      </c>
    </row>
    <row r="92">
      <c r="A92" s="4" t="inlineStr">
        <is>
          <t>Overtime Desired List Carriers</t>
        </is>
      </c>
    </row>
    <row r="93">
      <c r="E93" s="5" t="inlineStr">
        <is>
          <t>Availability to:</t>
        </is>
      </c>
    </row>
    <row r="94">
      <c r="A94" s="5" t="inlineStr">
        <is>
          <t>Name</t>
        </is>
      </c>
      <c r="B94" s="5" t="inlineStr">
        <is>
          <t>note</t>
        </is>
      </c>
      <c r="C94" s="5" t="inlineStr">
        <is>
          <t>5200</t>
        </is>
      </c>
      <c r="D94" s="5" t="inlineStr">
        <is>
          <t>RS</t>
        </is>
      </c>
      <c r="E94" s="5" t="inlineStr">
        <is>
          <t>to 10</t>
        </is>
      </c>
      <c r="F94" s="5" t="inlineStr">
        <is>
          <t>to 12</t>
        </is>
      </c>
    </row>
    <row r="95">
      <c r="A95" s="6" t="inlineStr">
        <is>
          <t>barnett, j</t>
        </is>
      </c>
      <c r="B95" s="10" t="inlineStr"/>
      <c r="C95" s="7" t="n">
        <v>11.58</v>
      </c>
      <c r="D95" s="7" t="n">
        <v>19.62</v>
      </c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>
      <c r="A96" s="6" t="inlineStr">
        <is>
          <t>gross, j</t>
        </is>
      </c>
      <c r="B96" s="10" t="inlineStr"/>
      <c r="C96" s="7" t="n">
        <v>11.1</v>
      </c>
      <c r="D96" s="7" t="n">
        <v>18.98</v>
      </c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>
      <c r="A97" s="6" t="inlineStr">
        <is>
          <t>helmbold, a</t>
        </is>
      </c>
      <c r="B97" s="10" t="inlineStr"/>
      <c r="C97" s="7" t="n">
        <v>9.85</v>
      </c>
      <c r="D97" s="7" t="n">
        <v>18.36</v>
      </c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>
      <c r="A98" s="6" t="inlineStr">
        <is>
          <t>kitchen, d</t>
        </is>
      </c>
      <c r="B98" s="10" t="inlineStr"/>
      <c r="C98" s="7" t="n">
        <v>10.7</v>
      </c>
      <c r="D98" s="7" t="n">
        <v>19.13</v>
      </c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>
      <c r="A99" s="6" t="inlineStr">
        <is>
          <t>manibusan, p</t>
        </is>
      </c>
      <c r="B99" s="10" t="inlineStr"/>
      <c r="C99" s="7" t="n">
        <v>9.380000000000001</v>
      </c>
      <c r="D99" s="7" t="n">
        <v>17.86</v>
      </c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>
      <c r="A100" s="6" t="inlineStr">
        <is>
          <t>mariami, a</t>
        </is>
      </c>
      <c r="B100" s="10" t="inlineStr"/>
      <c r="C100" s="7" t="n">
        <v>11.02</v>
      </c>
      <c r="D100" s="7" t="n">
        <v>19.51</v>
      </c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>
      <c r="A101" s="6" t="inlineStr">
        <is>
          <t>nelson, g</t>
        </is>
      </c>
      <c r="B101" s="10" t="inlineStr"/>
      <c r="C101" s="7" t="n">
        <v>10.6</v>
      </c>
      <c r="D101" s="7" t="n">
        <v>18.43</v>
      </c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>
      <c r="A102" s="6" t="inlineStr">
        <is>
          <t>yeung, q</t>
        </is>
      </c>
      <c r="B102" s="10" t="inlineStr"/>
      <c r="C102" s="7" t="n">
        <v>11.62</v>
      </c>
      <c r="D102" s="7" t="n">
        <v>19.99</v>
      </c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>
      <c r="A103" s="6" t="inlineStr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>
      <c r="A104" s="6" t="inlineStr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>
      <c r="A105" s="6" t="inlineStr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>
      <c r="A106" s="6" t="inlineStr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>
      <c r="A107" s="6" t="inlineStr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>
      <c r="A108" s="6" t="inlineStr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>
      <c r="A109" s="6" t="inlineStr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>
      <c r="A110" s="6" t="inlineStr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>
      <c r="A111" s="6" t="inlineStr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>
      <c r="A112" s="6" t="inlineStr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>
      <c r="A113" s="6" t="inlineStr"/>
      <c r="B113" s="7" t="n"/>
      <c r="C113" s="7" t="n"/>
      <c r="D113" s="7" t="n"/>
      <c r="E113" s="9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9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>
      <c r="A114" s="6" t="inlineStr"/>
      <c r="B114" s="7" t="n"/>
      <c r="C114" s="7" t="n"/>
      <c r="D114" s="7" t="n"/>
      <c r="E114" s="9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9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>
      <c r="A115" s="6" t="inlineStr"/>
      <c r="B115" s="7" t="n"/>
      <c r="C115" s="7" t="n"/>
      <c r="D115" s="7" t="n"/>
      <c r="E115" s="9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9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>
      <c r="A116" s="6" t="inlineStr"/>
      <c r="B116" s="7" t="n"/>
      <c r="C116" s="7" t="n"/>
      <c r="D116" s="7" t="n"/>
      <c r="E116" s="9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9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>
      <c r="A117" s="6" t="inlineStr"/>
      <c r="B117" s="7" t="n"/>
      <c r="C117" s="7" t="n"/>
      <c r="D117" s="7" t="n"/>
      <c r="E117" s="9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9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>
      <c r="A118" s="6" t="inlineStr"/>
      <c r="B118" s="7" t="n"/>
      <c r="C118" s="7" t="n"/>
      <c r="D118" s="7" t="n"/>
      <c r="E118" s="9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9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>
      <c r="A119" s="6" t="inlineStr"/>
      <c r="B119" s="7" t="n"/>
      <c r="C119" s="7" t="n"/>
      <c r="D119" s="7" t="n"/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>
      <c r="A120" s="6" t="inlineStr"/>
      <c r="B120" s="7" t="n"/>
      <c r="C120" s="7" t="n"/>
      <c r="D120" s="7" t="n"/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>
      <c r="A121" s="6" t="inlineStr"/>
      <c r="B121" s="7" t="n"/>
      <c r="C121" s="7" t="n"/>
      <c r="D121" s="7" t="n"/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>
      <c r="A122" s="6" t="inlineStr"/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>
      <c r="A123" s="6" t="inlineStr"/>
      <c r="B123" s="7" t="n"/>
      <c r="C123" s="7" t="n"/>
      <c r="D123" s="7" t="n"/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>
      <c r="A124" s="6" t="inlineStr"/>
      <c r="B124" s="7" t="n"/>
      <c r="C124" s="7" t="n"/>
      <c r="D124" s="7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6">
      <c r="D126" s="5" t="inlineStr">
        <is>
          <t>Total OTDL Availability</t>
        </is>
      </c>
      <c r="E126" s="9">
        <f>SUM(thursday!E95:thursday!E124)</f>
        <v/>
      </c>
      <c r="F126" s="9">
        <f>SUM(thursday!F95:thursday!F124)</f>
        <v/>
      </c>
    </row>
    <row r="128">
      <c r="A128" s="4" t="inlineStr">
        <is>
          <t>Auxiliary Assistance</t>
        </is>
      </c>
    </row>
    <row r="129">
      <c r="E129" s="5" t="inlineStr">
        <is>
          <t>Availability to:</t>
        </is>
      </c>
    </row>
    <row r="130">
      <c r="A130" s="5" t="inlineStr">
        <is>
          <t>Name</t>
        </is>
      </c>
      <c r="B130" s="5" t="inlineStr">
        <is>
          <t>note</t>
        </is>
      </c>
      <c r="C130" s="5" t="inlineStr">
        <is>
          <t>5200</t>
        </is>
      </c>
      <c r="D130" s="5" t="inlineStr">
        <is>
          <t>RS</t>
        </is>
      </c>
      <c r="E130" s="5" t="inlineStr">
        <is>
          <t>to 10</t>
        </is>
      </c>
      <c r="F130" s="5" t="inlineStr">
        <is>
          <t>to 11.5</t>
        </is>
      </c>
    </row>
    <row r="131">
      <c r="A131" s="6" t="inlineStr">
        <is>
          <t>dennis, j</t>
        </is>
      </c>
      <c r="B131" s="10" t="inlineStr"/>
      <c r="C131" s="7" t="n">
        <v>9.51</v>
      </c>
      <c r="D131" s="7" t="n">
        <v>18.38</v>
      </c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11.5 - reference!C5), 0, IF(thursday!B131 = "no call", 11.5, IF(thursday!C131 = 0, 0, MAX(11.5 - thursday!C131, 0))))</f>
        <v/>
      </c>
    </row>
    <row r="132">
      <c r="A132" s="6" t="inlineStr">
        <is>
          <t>frank, p</t>
        </is>
      </c>
      <c r="B132" s="10" t="inlineStr"/>
      <c r="C132" s="7" t="n">
        <v>13.13</v>
      </c>
      <c r="D132" s="7" t="n">
        <v>0</v>
      </c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11.5 - reference!C5), 0, IF(thursday!B132 = "no call", 11.5, IF(thursday!C132 = 0, 0, MAX(11.5 - thursday!C132, 0))))</f>
        <v/>
      </c>
    </row>
    <row r="133">
      <c r="A133" s="6" t="inlineStr">
        <is>
          <t>garczarek, p</t>
        </is>
      </c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11.5 - reference!C5), 0, IF(thursday!B133 = "no call", 11.5, IF(thursday!C133 = 0, 0, MAX(11.5 - thursday!C133, 0))))</f>
        <v/>
      </c>
    </row>
    <row r="134">
      <c r="A134" s="6" t="inlineStr">
        <is>
          <t>nelson, j</t>
        </is>
      </c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11.5 - reference!C5), 0, IF(thursday!B134 = "no call", 11.5, IF(thursday!C134 = 0, 0, MAX(11.5 - thursday!C134, 0))))</f>
        <v/>
      </c>
    </row>
    <row r="135">
      <c r="A135" s="6" t="inlineStr">
        <is>
          <t>smith, n</t>
        </is>
      </c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11.5 - reference!C5), 0, IF(thursday!B135 = "no call", 11.5, IF(thursday!C135 = 0, 0, MAX(11.5 - thursday!C135, 0))))</f>
        <v/>
      </c>
    </row>
    <row r="136">
      <c r="A136" s="6" t="inlineStr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>
      <c r="A137" s="6" t="inlineStr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>
      <c r="A138" s="6" t="inlineStr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>
      <c r="A139" s="6" t="inlineStr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>
      <c r="A140" s="6" t="inlineStr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>
      <c r="A141" s="6" t="inlineStr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>
      <c r="A142" s="6" t="inlineStr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>
      <c r="A143" s="6" t="inlineStr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>
      <c r="A144" s="6" t="inlineStr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>
      <c r="A145" s="6" t="inlineStr"/>
      <c r="B145" s="7" t="n"/>
      <c r="C145" s="7" t="n"/>
      <c r="D145" s="7" t="n"/>
      <c r="E145" s="9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9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>
      <c r="A146" s="6" t="inlineStr"/>
      <c r="B146" s="7" t="n"/>
      <c r="C146" s="7" t="n"/>
      <c r="D146" s="7" t="n"/>
      <c r="E146" s="9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9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>
      <c r="A147" s="6" t="inlineStr"/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>
      <c r="A148" s="6" t="inlineStr"/>
      <c r="B148" s="7" t="n"/>
      <c r="C148" s="7" t="n"/>
      <c r="D148" s="7" t="n"/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>
      <c r="A149" s="6" t="inlineStr"/>
      <c r="B149" s="7" t="n"/>
      <c r="C149" s="7" t="n"/>
      <c r="D149" s="7" t="n"/>
      <c r="E149" s="9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9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>
      <c r="A150" s="6" t="inlineStr"/>
      <c r="B150" s="7" t="n"/>
      <c r="C150" s="7" t="n"/>
      <c r="D150" s="7" t="n"/>
      <c r="E150" s="9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9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>
      <c r="A151" s="6" t="inlineStr"/>
      <c r="B151" s="7" t="n"/>
      <c r="C151" s="7" t="n"/>
      <c r="D151" s="7" t="n"/>
      <c r="E151" s="9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9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>
      <c r="A152" s="6" t="inlineStr"/>
      <c r="B152" s="7" t="n"/>
      <c r="C152" s="7" t="n"/>
      <c r="D152" s="7" t="n"/>
      <c r="E152" s="9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9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>
      <c r="A153" s="6" t="inlineStr"/>
      <c r="B153" s="7" t="n"/>
      <c r="C153" s="7" t="n"/>
      <c r="D153" s="7" t="n"/>
      <c r="E153" s="9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9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>
      <c r="A154" s="6" t="inlineStr"/>
      <c r="B154" s="7" t="n"/>
      <c r="C154" s="7" t="n"/>
      <c r="D154" s="7" t="n"/>
      <c r="E154" s="9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9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>
      <c r="A155" s="6" t="inlineStr"/>
      <c r="B155" s="7" t="n"/>
      <c r="C155" s="7" t="n"/>
      <c r="D155" s="7" t="n"/>
      <c r="E155" s="9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9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>
      <c r="A156" s="6" t="inlineStr"/>
      <c r="B156" s="7" t="n"/>
      <c r="C156" s="7" t="n"/>
      <c r="D156" s="7" t="n"/>
      <c r="E156" s="9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9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7">
      <c r="A157" s="6" t="inlineStr"/>
      <c r="B157" s="7" t="n"/>
      <c r="C157" s="7" t="n"/>
      <c r="D157" s="7" t="n"/>
      <c r="E157" s="9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9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8">
      <c r="A158" s="6" t="inlineStr"/>
      <c r="B158" s="7" t="n"/>
      <c r="C158" s="7" t="n"/>
      <c r="D158" s="7" t="n"/>
      <c r="E158" s="9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9">
        <f>IF(OR(thursday!B158 = "light",thursday!B158 = "excused", thursday!B158 = "sch chg", thursday!B158 = "annual", thursday!B158 = "sick", thursday!C158 &gt;= 12 - reference!C5), 0, IF(thursday!B158 = "no call", 12, IF(thursday!C158 = 0, 0, MAX(12 - thursday!C158, 0))))</f>
        <v/>
      </c>
    </row>
    <row r="159">
      <c r="A159" s="6" t="inlineStr"/>
      <c r="B159" s="7" t="n"/>
      <c r="C159" s="7" t="n"/>
      <c r="D159" s="7" t="n"/>
      <c r="E159" s="9">
        <f>IF(OR(thursday!B159 = "light",thursday!B159 = "excused", thursday!B159 = "sch chg", thursday!B159 = "annual", thursday!B159 = "sick", thursday!C159 &gt;= 10 - reference!C5), 0, IF(thursday!B159 = "no call", 10, IF(thursday!C159 = 0, 0, MAX(10 - thursday!C159, 0))))</f>
        <v/>
      </c>
      <c r="F159" s="9">
        <f>IF(OR(thursday!B159 = "light",thursday!B159 = "excused", thursday!B159 = "sch chg", thursday!B159 = "annual", thursday!B159 = "sick", thursday!C159 &gt;= 12 - reference!C5), 0, IF(thursday!B159 = "no call", 12, IF(thursday!C159 = 0, 0, MAX(12 - thursday!C159, 0))))</f>
        <v/>
      </c>
    </row>
    <row r="160">
      <c r="A160" s="6" t="inlineStr"/>
      <c r="B160" s="7" t="n"/>
      <c r="C160" s="7" t="n"/>
      <c r="D160" s="7" t="n"/>
      <c r="E160" s="9">
        <f>IF(OR(thursday!B160 = "light",thursday!B160 = "excused", thursday!B160 = "sch chg", thursday!B160 = "annual", thursday!B160 = "sick", thursday!C160 &gt;= 10 - reference!C5), 0, IF(thursday!B160 = "no call", 10, IF(thursday!C160 = 0, 0, MAX(10 - thursday!C160, 0))))</f>
        <v/>
      </c>
      <c r="F160" s="9">
        <f>IF(OR(thursday!B160 = "light",thursday!B160 = "excused", thursday!B160 = "sch chg", thursday!B160 = "annual", thursday!B160 = "sick", thursday!C160 &gt;= 12 - reference!C5), 0, IF(thursday!B160 = "no call", 12, IF(thursday!C160 = 0, 0, MAX(12 - thursday!C160, 0))))</f>
        <v/>
      </c>
    </row>
    <row r="162">
      <c r="D162" s="5" t="inlineStr">
        <is>
          <t>Total AUX Availability</t>
        </is>
      </c>
      <c r="E162" s="9">
        <f>SUM(thursday!E131:thursday!E160)</f>
        <v/>
      </c>
      <c r="F162" s="9">
        <f>SUM(thursday!F131:thursday!F160)</f>
        <v/>
      </c>
    </row>
    <row r="164">
      <c r="D164" s="5" t="inlineStr">
        <is>
          <t>Total Availability</t>
        </is>
      </c>
      <c r="E164" s="9">
        <f>SUM(thursday!E126 + thursday!E162)</f>
        <v/>
      </c>
      <c r="F164" s="9">
        <f>SUM(thursday!F126 + thursday!F162)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91" min="0" max="16383" man="1"/>
    <brk id="127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Friday  01/10/20</t>
        </is>
      </c>
      <c r="E3" s="2" t="inlineStr">
        <is>
          <t xml:space="preserve">Pay Period:  </t>
        </is>
      </c>
      <c r="G3" s="3" t="inlineStr">
        <is>
          <t>2020-02-1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10" t="inlineStr"/>
      <c r="C8" s="7" t="n">
        <v>7.83</v>
      </c>
      <c r="D8" s="7" t="n">
        <v>15.85</v>
      </c>
      <c r="E8" s="7" t="inlineStr"/>
      <c r="F8" s="7" t="inlineStr"/>
      <c r="G8" s="8" t="inlineStr"/>
      <c r="H8" s="7">
        <f>SUM(friday!F8 - friday!E8)</f>
        <v/>
      </c>
      <c r="I8" s="9">
        <f>IF(friday!B8 ="ns day", friday!C8,IF(friday!C8 &lt;= 8+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>
      <c r="A9" s="6" t="inlineStr">
        <is>
          <t>driste, m</t>
        </is>
      </c>
      <c r="B9" s="10" t="inlineStr"/>
      <c r="C9" s="7" t="n">
        <v>8</v>
      </c>
      <c r="D9" s="7" t="n">
        <v>0</v>
      </c>
      <c r="E9" s="7" t="inlineStr"/>
      <c r="F9" s="7" t="inlineStr"/>
      <c r="G9" s="8" t="inlineStr"/>
      <c r="H9" s="7">
        <f>SUM(friday!F9 - friday!E9)</f>
        <v/>
      </c>
      <c r="I9" s="9">
        <f>IF(friday!B9 ="ns day", friday!C9,IF(friday!C9 &lt;= 8+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>
      <c r="A10" s="6" t="inlineStr">
        <is>
          <t>edelman, c</t>
        </is>
      </c>
      <c r="B10" s="10" t="inlineStr"/>
      <c r="C10" s="7" t="n">
        <v>8</v>
      </c>
      <c r="D10" s="7" t="n">
        <v>16.47</v>
      </c>
      <c r="E10" s="7" t="inlineStr"/>
      <c r="F10" s="7" t="inlineStr"/>
      <c r="G10" s="8" t="inlineStr"/>
      <c r="H10" s="7">
        <f>SUM(friday!F10 - friday!E10)</f>
        <v/>
      </c>
      <c r="I10" s="9">
        <f>IF(friday!B10 ="ns day", friday!C10,IF(friday!C10 &lt;= 8+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>
      <c r="A11" s="6" t="inlineStr">
        <is>
          <t>elamen, a</t>
        </is>
      </c>
      <c r="B11" s="10" t="inlineStr"/>
      <c r="C11" s="7" t="n">
        <v>11.1</v>
      </c>
      <c r="D11" s="7" t="n">
        <v>19.25</v>
      </c>
      <c r="E11" s="7" t="inlineStr"/>
      <c r="F11" s="7" t="inlineStr"/>
      <c r="G11" s="8" t="inlineStr"/>
      <c r="H11" s="7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>
      <c r="A12" s="6" t="inlineStr">
        <is>
          <t>foster, p</t>
        </is>
      </c>
      <c r="B12" s="7" t="n"/>
      <c r="C12" s="7" t="n"/>
      <c r="D12" s="7" t="n"/>
      <c r="E12" s="7" t="n"/>
      <c r="F12" s="7" t="n"/>
      <c r="G12" s="8" t="n"/>
      <c r="H12" s="7">
        <f>SUM(friday!F12 - friday!E12)</f>
        <v/>
      </c>
      <c r="I12" s="9">
        <f>IF(friday!B12 ="ns day", friday!C12,IF(friday!C12 &lt;= 8 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>
      <c r="A13" s="6" t="inlineStr">
        <is>
          <t>henderson, j</t>
        </is>
      </c>
      <c r="B13" s="10" t="inlineStr"/>
      <c r="C13" s="7" t="n">
        <v>7.81</v>
      </c>
      <c r="D13" s="7" t="n">
        <v>0</v>
      </c>
      <c r="E13" s="7" t="inlineStr"/>
      <c r="F13" s="7" t="inlineStr"/>
      <c r="G13" s="8" t="inlineStr"/>
      <c r="H13" s="7">
        <f>SUM(friday!F13 - friday!E13)</f>
        <v/>
      </c>
      <c r="I13" s="9">
        <f>IF(friday!B13 ="ns day", friday!C13,IF(friday!C13 &lt;= 8+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>
      <c r="A14" s="6" t="inlineStr">
        <is>
          <t>landers, a</t>
        </is>
      </c>
      <c r="B14" s="10" t="inlineStr"/>
      <c r="C14" s="7" t="n">
        <v>7.08</v>
      </c>
      <c r="D14" s="7" t="n">
        <v>0</v>
      </c>
      <c r="E14" s="7" t="inlineStr"/>
      <c r="F14" s="7" t="inlineStr"/>
      <c r="G14" s="8" t="inlineStr"/>
      <c r="H14" s="7">
        <f>SUM(friday!F14 - friday!E14)</f>
        <v/>
      </c>
      <c r="I14" s="9">
        <f>IF(friday!B14 ="ns day", friday!C14,IF(friday!C14 &lt;= 8+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>
      <c r="A15" s="6" t="inlineStr">
        <is>
          <t>lopez, d</t>
        </is>
      </c>
      <c r="B15" s="10" t="inlineStr"/>
      <c r="C15" s="7" t="n">
        <v>8</v>
      </c>
      <c r="D15" s="7" t="n">
        <v>16.39</v>
      </c>
      <c r="E15" s="7" t="inlineStr"/>
      <c r="F15" s="7" t="inlineStr"/>
      <c r="G15" s="8" t="inlineStr"/>
      <c r="H15" s="7">
        <f>SUM(friday!F15 - friday!E15)</f>
        <v/>
      </c>
      <c r="I15" s="9">
        <f>IF(friday!B15 ="ns day", friday!C15,IF(friday!C15 &lt;= 8+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>
      <c r="A16" s="6" t="inlineStr">
        <is>
          <t>miller, b</t>
        </is>
      </c>
      <c r="B16" s="10" t="inlineStr"/>
      <c r="C16" s="7" t="n">
        <v>8</v>
      </c>
      <c r="D16" s="7" t="n">
        <v>15.95</v>
      </c>
      <c r="E16" s="7" t="inlineStr"/>
      <c r="F16" s="7" t="inlineStr"/>
      <c r="G16" s="8" t="inlineStr"/>
      <c r="H16" s="7">
        <f>SUM(friday!F16 - friday!E16)</f>
        <v/>
      </c>
      <c r="I16" s="9">
        <f>IF(friday!B16 ="ns day", friday!C16,IF(friday!C16 &lt;= 8+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>
      <c r="A17" s="6" t="inlineStr">
        <is>
          <t>osei tutu, m</t>
        </is>
      </c>
      <c r="B17" s="10" t="inlineStr"/>
      <c r="C17" s="7" t="n">
        <v>10.3</v>
      </c>
      <c r="D17" s="7" t="n">
        <v>18.56</v>
      </c>
      <c r="E17" s="7" t="n">
        <v>7.77</v>
      </c>
      <c r="F17" s="7" t="n">
        <v>7.77</v>
      </c>
      <c r="G17" s="8" t="n">
        <v>1011</v>
      </c>
      <c r="H17" s="7">
        <f>SUM(friday!F17 - friday!E17)</f>
        <v/>
      </c>
      <c r="I17" s="9">
        <f>IF(friday!B17 ="ns day", friday!C17,IF(friday!C17 &lt;= 8+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>
      <c r="A18" s="6" t="inlineStr">
        <is>
          <t>robertson, c</t>
        </is>
      </c>
      <c r="B18" s="10" t="inlineStr"/>
      <c r="C18" s="7" t="n">
        <v>6.27</v>
      </c>
      <c r="D18" s="7" t="n">
        <v>0</v>
      </c>
      <c r="E18" s="7" t="inlineStr"/>
      <c r="F18" s="7" t="inlineStr"/>
      <c r="G18" s="8" t="inlineStr"/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>
      <c r="A19" s="6" t="inlineStr">
        <is>
          <t>rodriquez, j</t>
        </is>
      </c>
      <c r="B19" s="10" t="inlineStr"/>
      <c r="C19" s="7" t="n">
        <v>8</v>
      </c>
      <c r="D19" s="7" t="n">
        <v>15.93</v>
      </c>
      <c r="E19" s="7" t="inlineStr"/>
      <c r="F19" s="7" t="inlineStr"/>
      <c r="G19" s="8" t="inlineStr"/>
      <c r="H19" s="7">
        <f>SUM(friday!F19 - friday!E19)</f>
        <v/>
      </c>
      <c r="I19" s="9">
        <f>IF(friday!B19 ="ns day", friday!C19,IF(friday!C19 &lt;= 8+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>
      <c r="A20" s="6" t="inlineStr">
        <is>
          <t>segers, d</t>
        </is>
      </c>
      <c r="B20" s="10" t="inlineStr"/>
      <c r="C20" s="7" t="n">
        <v>8.449999999999999</v>
      </c>
      <c r="D20" s="7" t="n">
        <v>16.87</v>
      </c>
      <c r="E20" s="7" t="inlineStr"/>
      <c r="F20" s="7" t="inlineStr"/>
      <c r="G20" s="8" t="inlineStr"/>
      <c r="H20" s="7">
        <f>SUM(friday!F20 - friday!E20)</f>
        <v/>
      </c>
      <c r="I20" s="9">
        <f>IF(friday!B20 ="ns day", friday!C20,IF(friday!C20 &lt;= 8+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>
      <c r="A21" s="6" t="inlineStr">
        <is>
          <t>stubbs, t</t>
        </is>
      </c>
      <c r="B21" s="10" t="inlineStr"/>
      <c r="C21" s="7" t="n">
        <v>8</v>
      </c>
      <c r="D21" s="7" t="n">
        <v>0</v>
      </c>
      <c r="E21" s="7" t="inlineStr"/>
      <c r="F21" s="7" t="inlineStr"/>
      <c r="G21" s="8" t="inlineStr"/>
      <c r="H21" s="7">
        <f>SUM(friday!F21 - friday!E21)</f>
        <v/>
      </c>
      <c r="I21" s="9">
        <f>IF(friday!B21 ="ns day", friday!C21,IF(friday!C21 &lt;= 8+ reference!C3, 0, MAX(friday!C21 - 8, 0)))</f>
        <v/>
      </c>
      <c r="J21" s="9">
        <f>SUM(friday!F21 - friday!E21)</f>
        <v/>
      </c>
      <c r="K21" s="9">
        <f>IF(friday!B21="ns day",friday!C21, IF(friday!C21 &lt;= 8 + reference!C4, 0, MIN(MAX(friday!C21 - 8, 0),IF(friday!J21 &lt;= reference!C4,0, friday!J21))))</f>
        <v/>
      </c>
    </row>
    <row r="22">
      <c r="A22" s="6" t="inlineStr">
        <is>
          <t>torpey, m</t>
        </is>
      </c>
      <c r="B22" s="10" t="inlineStr"/>
      <c r="C22" s="7" t="n">
        <v>8</v>
      </c>
      <c r="D22" s="7" t="n">
        <v>16.08</v>
      </c>
      <c r="E22" s="7" t="inlineStr"/>
      <c r="F22" s="7" t="inlineStr"/>
      <c r="G22" s="8" t="inlineStr"/>
      <c r="H22" s="7">
        <f>SUM(friday!F22 - friday!E22)</f>
        <v/>
      </c>
      <c r="I22" s="9">
        <f>IF(friday!B22 ="ns day", friday!C22,IF(friday!C22 &lt;= 8+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>
      <c r="A23" s="6" t="inlineStr">
        <is>
          <t>trujillo, s</t>
        </is>
      </c>
      <c r="B23" s="7" t="n"/>
      <c r="C23" s="7" t="n"/>
      <c r="D23" s="7" t="n"/>
      <c r="E23" s="7" t="n"/>
      <c r="F23" s="7" t="n"/>
      <c r="G23" s="8" t="n"/>
      <c r="H23" s="7">
        <f>SUM(friday!F23 - friday!E23)</f>
        <v/>
      </c>
      <c r="I23" s="9">
        <f>IF(friday!B23 ="ns day", friday!C23,IF(friday!C23 &lt;= 8 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>
      <c r="A24" s="6" t="inlineStr">
        <is>
          <t>welch, t</t>
        </is>
      </c>
      <c r="B24" s="7" t="n"/>
      <c r="C24" s="7" t="n"/>
      <c r="D24" s="7" t="n"/>
      <c r="E24" s="7" t="n"/>
      <c r="F24" s="7" t="n"/>
      <c r="G24" s="8" t="n"/>
      <c r="H24" s="7">
        <f>SUM(friday!F24 - friday!E24)</f>
        <v/>
      </c>
      <c r="I24" s="9">
        <f>IF(friday!B24 ="ns day", friday!C24,IF(friday!C24 &lt;= 8 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>
      <c r="A25" s="6" t="inlineStr">
        <is>
          <t>williams, l</t>
        </is>
      </c>
      <c r="B25" s="7" t="n"/>
      <c r="C25" s="7" t="n"/>
      <c r="D25" s="7" t="n"/>
      <c r="E25" s="7" t="n"/>
      <c r="F25" s="7" t="n"/>
      <c r="G25" s="8" t="n"/>
      <c r="H25" s="7">
        <f>SUM(friday!F25 - friday!E25)</f>
        <v/>
      </c>
      <c r="I25" s="9">
        <f>IF(friday!B25 ="ns day", friday!C25,IF(friday!C25 &lt;= 8 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>
      <c r="A26" s="6" t="inlineStr"/>
      <c r="B26" s="7" t="n"/>
      <c r="C26" s="7" t="n"/>
      <c r="D26" s="7" t="n"/>
      <c r="E26" s="7" t="n"/>
      <c r="F26" s="7" t="n"/>
      <c r="G26" s="8" t="n"/>
      <c r="H26" s="7">
        <f>SUM(friday!F26 - friday!E26)</f>
        <v/>
      </c>
      <c r="I26" s="9">
        <f>IF(friday!B26 ="ns day", friday!C26,IF(friday!C26 &lt;= 8 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>
      <c r="A27" s="6" t="inlineStr"/>
      <c r="B27" s="7" t="n"/>
      <c r="C27" s="7" t="n"/>
      <c r="D27" s="7" t="n"/>
      <c r="E27" s="7" t="n"/>
      <c r="F27" s="7" t="n"/>
      <c r="G27" s="8" t="n"/>
      <c r="H27" s="7">
        <f>SUM(friday!F27 - friday!E27)</f>
        <v/>
      </c>
      <c r="I27" s="9">
        <f>IF(friday!B27 ="ns day", friday!C27,IF(friday!C27 &lt;= 8 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>
      <c r="A28" s="6" t="inlineStr"/>
      <c r="B28" s="7" t="n"/>
      <c r="C28" s="7" t="n"/>
      <c r="D28" s="7" t="n"/>
      <c r="E28" s="7" t="n"/>
      <c r="F28" s="7" t="n"/>
      <c r="G28" s="8" t="n"/>
      <c r="H28" s="7">
        <f>SUM(friday!F28 - friday!E28)</f>
        <v/>
      </c>
      <c r="I28" s="9">
        <f>IF(friday!B28 ="ns day", friday!C28,IF(friday!C28 &lt;= 8 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>
      <c r="A29" s="6" t="inlineStr"/>
      <c r="B29" s="7" t="n"/>
      <c r="C29" s="7" t="n"/>
      <c r="D29" s="7" t="n"/>
      <c r="E29" s="7" t="n"/>
      <c r="F29" s="7" t="n"/>
      <c r="G29" s="8" t="n"/>
      <c r="H29" s="7">
        <f>SUM(friday!F29 - friday!E29)</f>
        <v/>
      </c>
      <c r="I29" s="9">
        <f>IF(friday!B29 ="ns day", friday!C29,IF(friday!C29 &lt;= 8 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>
      <c r="A30" s="6" t="inlineStr"/>
      <c r="B30" s="7" t="n"/>
      <c r="C30" s="7" t="n"/>
      <c r="D30" s="7" t="n"/>
      <c r="E30" s="7" t="n"/>
      <c r="F30" s="7" t="n"/>
      <c r="G30" s="8" t="n"/>
      <c r="H30" s="7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>
      <c r="A31" s="6" t="inlineStr"/>
      <c r="B31" s="7" t="n"/>
      <c r="C31" s="7" t="n"/>
      <c r="D31" s="7" t="n"/>
      <c r="E31" s="7" t="n"/>
      <c r="F31" s="7" t="n"/>
      <c r="G31" s="8" t="n"/>
      <c r="H31" s="7">
        <f>SUM(friday!F31 - friday!E31)</f>
        <v/>
      </c>
      <c r="I31" s="9">
        <f>IF(friday!B31 ="ns day", friday!C31,IF(friday!C31 &lt;= 8 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>
      <c r="A32" s="6" t="inlineStr"/>
      <c r="B32" s="7" t="n"/>
      <c r="C32" s="7" t="n"/>
      <c r="D32" s="7" t="n"/>
      <c r="E32" s="7" t="n"/>
      <c r="F32" s="7" t="n"/>
      <c r="G32" s="8" t="n"/>
      <c r="H32" s="7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>
      <c r="A33" s="6" t="inlineStr"/>
      <c r="B33" s="7" t="n"/>
      <c r="C33" s="7" t="n"/>
      <c r="D33" s="7" t="n"/>
      <c r="E33" s="7" t="n"/>
      <c r="F33" s="7" t="n"/>
      <c r="G33" s="8" t="n"/>
      <c r="H33" s="7">
        <f>SUM(friday!F33 - friday!E33)</f>
        <v/>
      </c>
      <c r="I33" s="9">
        <f>IF(friday!B33 ="ns day", friday!C33,IF(friday!C33 &lt;= 8 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>
      <c r="A34" s="6" t="inlineStr"/>
      <c r="B34" s="7" t="n"/>
      <c r="C34" s="7" t="n"/>
      <c r="D34" s="7" t="n"/>
      <c r="E34" s="7" t="n"/>
      <c r="F34" s="7" t="n"/>
      <c r="G34" s="8" t="n"/>
      <c r="H34" s="7">
        <f>SUM(friday!F34 - friday!E34)</f>
        <v/>
      </c>
      <c r="I34" s="9">
        <f>IF(friday!B34 ="ns day", friday!C34,IF(friday!C34 &lt;= 8 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>
      <c r="A35" s="6" t="inlineStr"/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>
      <c r="A36" s="6" t="inlineStr"/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>
      <c r="A37" s="6" t="inlineStr"/>
      <c r="B37" s="7" t="n"/>
      <c r="C37" s="7" t="n"/>
      <c r="D37" s="7" t="n"/>
      <c r="E37" s="7" t="n"/>
      <c r="F37" s="7" t="n"/>
      <c r="G37" s="8" t="n"/>
      <c r="H37" s="7">
        <f>SUM(friday!F37 - friday!E37)</f>
        <v/>
      </c>
      <c r="I37" s="9">
        <f>IF(friday!B37 ="ns day", friday!C37,IF(friday!C37 &lt;= 8 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9">
      <c r="H39" s="5" t="inlineStr">
        <is>
          <t>Total NL Overtime</t>
        </is>
      </c>
      <c r="I39" s="9">
        <f>SUM(friday!I8:friday!I37)</f>
        <v/>
      </c>
    </row>
    <row r="41">
      <c r="J41" s="5" t="inlineStr">
        <is>
          <t>Total NL Mandates</t>
        </is>
      </c>
      <c r="K41" s="9">
        <f>SUM(friday!K8:friday!K37)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ahmed, t</t>
        </is>
      </c>
      <c r="B45" s="10" t="inlineStr"/>
      <c r="C45" s="7" t="n">
        <v>8.5</v>
      </c>
      <c r="D45" s="7" t="n">
        <v>16.95</v>
      </c>
      <c r="E45" s="7" t="inlineStr"/>
      <c r="F45" s="7" t="inlineStr"/>
      <c r="G45" s="8" t="inlineStr"/>
      <c r="H45" s="7">
        <f>SUM(friday!F45 - friday!E45)</f>
        <v/>
      </c>
      <c r="I45" s="9">
        <f>IF(friday!B45 ="ns day", friday!C45, MAX(friday!C45 - 8, 0))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>
      <c r="A46" s="6" t="inlineStr">
        <is>
          <t>an, j</t>
        </is>
      </c>
      <c r="B46" s="10" t="inlineStr"/>
      <c r="C46" s="7" t="n">
        <v>8.99</v>
      </c>
      <c r="D46" s="7" t="n">
        <v>17.18</v>
      </c>
      <c r="E46" s="7" t="n">
        <v>7.76</v>
      </c>
      <c r="F46" s="7" t="n">
        <v>9.1</v>
      </c>
      <c r="G46" s="8" t="n">
        <v>1072</v>
      </c>
      <c r="H46" s="7">
        <f>SUM(friday!F46 - friday!E46)</f>
        <v/>
      </c>
      <c r="I46" s="9">
        <f>IF(friday!B46 ="ns day", friday!C46, MAX(friday!C46 - 8, 0))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>
      <c r="A47" s="6" t="inlineStr">
        <is>
          <t>aquino, s</t>
        </is>
      </c>
      <c r="B47" s="10" t="inlineStr">
        <is>
          <t>ns day</t>
        </is>
      </c>
      <c r="C47" s="7" t="n">
        <v>9.99</v>
      </c>
      <c r="D47" s="7" t="n">
        <v>18.46</v>
      </c>
      <c r="E47" s="7" t="n">
        <v>8.07</v>
      </c>
      <c r="F47" s="7" t="n">
        <v>18.56</v>
      </c>
      <c r="G47" s="8" t="n">
        <v>937</v>
      </c>
      <c r="H47" s="7">
        <f>SUM(friday!F47 - friday!E47)</f>
        <v/>
      </c>
      <c r="I47" s="9">
        <f>IF(friday!B47 ="ns day", friday!C47, MAX(friday!C47 - 8, 0))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>
      <c r="A48" s="6" t="inlineStr">
        <is>
          <t>babinskiy, m</t>
        </is>
      </c>
      <c r="B48" s="7" t="n"/>
      <c r="C48" s="7" t="n"/>
      <c r="D48" s="7" t="n"/>
      <c r="E48" s="7" t="n"/>
      <c r="F48" s="7" t="n"/>
      <c r="G48" s="8" t="n"/>
      <c r="H48" s="7">
        <f>SUM(friday!F48 - friday!E48)</f>
        <v/>
      </c>
      <c r="I48" s="9">
        <f>IF(friday!B48 ="ns day", friday!C48, MAX(friday!C48 - 8, 0))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>
      <c r="A49" s="6" t="inlineStr">
        <is>
          <t>bassa, e</t>
        </is>
      </c>
      <c r="B49" s="10" t="inlineStr"/>
      <c r="C49" s="7" t="n">
        <v>9.99</v>
      </c>
      <c r="D49" s="7" t="n">
        <v>18.4</v>
      </c>
      <c r="E49" s="7" t="n">
        <v>17</v>
      </c>
      <c r="F49" s="7" t="n">
        <v>18.4</v>
      </c>
      <c r="G49" s="8" t="n">
        <v>930</v>
      </c>
      <c r="H49" s="7">
        <f>SUM(friday!F49 - friday!E49)</f>
        <v/>
      </c>
      <c r="I49" s="9">
        <f>IF(friday!B49 ="ns day", friday!C49, MAX(friday!C49 - 8, 0))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>
      <c r="A50" s="6" t="inlineStr">
        <is>
          <t>benlmaloua, m</t>
        </is>
      </c>
      <c r="B50" s="10" t="inlineStr"/>
      <c r="C50" s="7" t="n">
        <v>12.1</v>
      </c>
      <c r="D50" s="7" t="n">
        <v>19.78</v>
      </c>
      <c r="E50" s="7" t="n">
        <v>17</v>
      </c>
      <c r="F50" s="7" t="n">
        <v>19.78</v>
      </c>
      <c r="G50" s="8" t="n">
        <v>1025</v>
      </c>
      <c r="H50" s="7">
        <f>SUM(friday!F50 - friday!E50)</f>
        <v/>
      </c>
      <c r="I50" s="9">
        <f>IF(friday!B50 ="ns day", friday!C50, MAX(friday!C50 - 8, 0))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>
      <c r="A51" s="6" t="inlineStr">
        <is>
          <t>bonilla, g</t>
        </is>
      </c>
      <c r="B51" s="10" t="inlineStr">
        <is>
          <t>ns day</t>
        </is>
      </c>
      <c r="C51" s="7" t="n">
        <v>8.859999999999999</v>
      </c>
      <c r="D51" s="7" t="n">
        <v>17.54</v>
      </c>
      <c r="E51" s="7" t="inlineStr"/>
      <c r="F51" s="7" t="inlineStr"/>
      <c r="G51" s="8" t="inlineStr"/>
      <c r="H51" s="7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>
      <c r="A52" s="6" t="inlineStr">
        <is>
          <t>bustos, h</t>
        </is>
      </c>
      <c r="B52" s="7" t="n"/>
      <c r="C52" s="7" t="n"/>
      <c r="D52" s="7" t="n"/>
      <c r="E52" s="7" t="n"/>
      <c r="F52" s="7" t="n"/>
      <c r="G52" s="8" t="n"/>
      <c r="H52" s="7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>
      <c r="A53" s="6" t="inlineStr">
        <is>
          <t>chung, b</t>
        </is>
      </c>
      <c r="B53" s="10" t="inlineStr"/>
      <c r="C53" s="7" t="n">
        <v>8.300000000000001</v>
      </c>
      <c r="D53" s="7" t="n">
        <v>16.16</v>
      </c>
      <c r="E53" s="7" t="inlineStr"/>
      <c r="F53" s="7" t="inlineStr"/>
      <c r="G53" s="8" t="inlineStr"/>
      <c r="H53" s="7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>
      <c r="A54" s="6" t="inlineStr">
        <is>
          <t>custodio, t</t>
        </is>
      </c>
      <c r="B54" s="10" t="inlineStr"/>
      <c r="C54" s="7" t="n">
        <v>8</v>
      </c>
      <c r="D54" s="7" t="n">
        <v>16.41</v>
      </c>
      <c r="E54" s="7" t="inlineStr"/>
      <c r="F54" s="7" t="inlineStr"/>
      <c r="G54" s="8" t="inlineStr"/>
      <c r="H54" s="7">
        <f>SUM(friday!F54 - friday!E54)</f>
        <v/>
      </c>
      <c r="I54" s="9">
        <f>IF(friday!B54 ="ns day", friday!C54, MAX(friday!C54 - 8, 0))</f>
        <v/>
      </c>
      <c r="J54" s="9">
        <f>SUM(friday!F54 - friday!E54)</f>
        <v/>
      </c>
      <c r="K54" s="9">
        <f>IF(friday!B54="ns day",friday!C54, IF(friday!C54 &lt;= 8 + reference!C4, 0, MIN(MAX(friday!C54 - 8, 0),IF(friday!J54 &lt;= reference!C4,0, friday!J54))))</f>
        <v/>
      </c>
    </row>
    <row r="55">
      <c r="A55" s="6" t="inlineStr">
        <is>
          <t>dejesus vasquez, l</t>
        </is>
      </c>
      <c r="B55" s="10" t="inlineStr"/>
      <c r="C55" s="7" t="n">
        <v>8</v>
      </c>
      <c r="D55" s="7" t="n">
        <v>16.49</v>
      </c>
      <c r="E55" s="7" t="inlineStr"/>
      <c r="F55" s="7" t="inlineStr"/>
      <c r="G55" s="8" t="inlineStr"/>
      <c r="H55" s="7">
        <f>SUM(friday!F55 - friday!E55)</f>
        <v/>
      </c>
      <c r="I55" s="9">
        <f>IF(friday!B55 ="ns day", friday!C55, MAX(friday!C55 - 8, 0))</f>
        <v/>
      </c>
      <c r="J55" s="9">
        <f>SUM(friday!F55 - friday!E55)</f>
        <v/>
      </c>
      <c r="K55" s="9">
        <f>IF(friday!B55="ns day",friday!C55, IF(friday!C55 &lt;= 8 + reference!C4, 0, MIN(MAX(friday!C55 - 8, 0),IF(friday!J55 &lt;= reference!C4,0, friday!J55))))</f>
        <v/>
      </c>
    </row>
    <row r="56">
      <c r="A56" s="6" t="inlineStr">
        <is>
          <t>fisher, c</t>
        </is>
      </c>
      <c r="B56" s="10" t="inlineStr">
        <is>
          <t>ns day</t>
        </is>
      </c>
      <c r="C56" s="7" t="n">
        <v>9.57</v>
      </c>
      <c r="D56" s="7" t="n">
        <v>17.88</v>
      </c>
      <c r="E56" s="7" t="n">
        <v>15.25</v>
      </c>
      <c r="F56" s="7" t="n">
        <v>17.88</v>
      </c>
      <c r="G56" s="8" t="n">
        <v>930</v>
      </c>
      <c r="H56" s="7">
        <f>SUM(friday!F56 - friday!E56)</f>
        <v/>
      </c>
      <c r="I56" s="9">
        <f>IF(friday!B56 ="ns day", friday!C56, MAX(friday!C56 - 8, 0))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>
      <c r="A57" s="6" t="inlineStr">
        <is>
          <t>flaig, b</t>
        </is>
      </c>
      <c r="B57" s="7" t="n"/>
      <c r="C57" s="7" t="n"/>
      <c r="D57" s="7" t="n"/>
      <c r="E57" s="7" t="n"/>
      <c r="F57" s="7" t="n"/>
      <c r="G57" s="8" t="n"/>
      <c r="H57" s="7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>
      <c r="A58" s="6" t="inlineStr">
        <is>
          <t>geffrso, t</t>
        </is>
      </c>
      <c r="B58" s="10" t="inlineStr"/>
      <c r="C58" s="7" t="n">
        <v>10.34</v>
      </c>
      <c r="D58" s="7" t="n">
        <v>18.15</v>
      </c>
      <c r="E58" s="7" t="n">
        <v>16.5</v>
      </c>
      <c r="F58" s="7" t="n">
        <v>18.15</v>
      </c>
      <c r="G58" s="8" t="n">
        <v>936</v>
      </c>
      <c r="H58" s="7">
        <f>SUM(friday!F58 - friday!E58)</f>
        <v/>
      </c>
      <c r="I58" s="9">
        <f>IF(friday!B58 ="ns day", friday!C58, MAX(friday!C58 - 8, 0))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>
      <c r="A59" s="6" t="inlineStr">
        <is>
          <t>l huillier jr, w</t>
        </is>
      </c>
      <c r="B59" s="10" t="inlineStr"/>
      <c r="C59" s="7" t="n">
        <v>8</v>
      </c>
      <c r="D59" s="7" t="n">
        <v>16.15</v>
      </c>
      <c r="E59" s="7" t="inlineStr"/>
      <c r="F59" s="7" t="inlineStr"/>
      <c r="G59" s="8" t="inlineStr"/>
      <c r="H59" s="7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>
      <c r="A60" s="6" t="inlineStr">
        <is>
          <t>la, s</t>
        </is>
      </c>
      <c r="B60" s="10" t="inlineStr"/>
      <c r="C60" s="7" t="n">
        <v>10.17</v>
      </c>
      <c r="D60" s="7" t="n">
        <v>18.63</v>
      </c>
      <c r="E60" s="7" t="n">
        <v>10.15</v>
      </c>
      <c r="F60" s="7" t="n">
        <v>12</v>
      </c>
      <c r="G60" s="8" t="n">
        <v>1005</v>
      </c>
      <c r="H60" s="7">
        <f>SUM(friday!F60 - friday!E60)</f>
        <v/>
      </c>
      <c r="I60" s="9">
        <f>IF(friday!B60 ="ns day", friday!C60, MAX(friday!C60 - 8, 0))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>
      <c r="A61" s="6" t="inlineStr">
        <is>
          <t>martines, j</t>
        </is>
      </c>
      <c r="B61" s="10" t="inlineStr">
        <is>
          <t>ns day</t>
        </is>
      </c>
      <c r="C61" s="7" t="n">
        <v>5.96</v>
      </c>
      <c r="D61" s="7" t="n">
        <v>14.31</v>
      </c>
      <c r="E61" s="7" t="inlineStr"/>
      <c r="F61" s="7" t="inlineStr"/>
      <c r="G61" s="8" t="inlineStr"/>
      <c r="H61" s="7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>
      <c r="A62" s="6" t="inlineStr">
        <is>
          <t>mccoumb, s</t>
        </is>
      </c>
      <c r="B62" s="10" t="inlineStr"/>
      <c r="C62" s="7" t="n">
        <v>8.369999999999999</v>
      </c>
      <c r="D62" s="7" t="n">
        <v>16.48</v>
      </c>
      <c r="E62" s="7" t="inlineStr"/>
      <c r="F62" s="7" t="inlineStr"/>
      <c r="G62" s="8" t="inlineStr"/>
      <c r="H62" s="7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>
      <c r="A63" s="6" t="inlineStr">
        <is>
          <t>mcdonald, n</t>
        </is>
      </c>
      <c r="B63" s="10" t="inlineStr"/>
      <c r="C63" s="7" t="n">
        <v>8</v>
      </c>
      <c r="D63" s="7" t="n">
        <v>16.4</v>
      </c>
      <c r="E63" s="7" t="inlineStr"/>
      <c r="F63" s="7" t="inlineStr"/>
      <c r="G63" s="8" t="inlineStr"/>
      <c r="H63" s="7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>
      <c r="A64" s="6" t="inlineStr">
        <is>
          <t>mcmains, t</t>
        </is>
      </c>
      <c r="B64" s="10" t="inlineStr"/>
      <c r="C64" s="7" t="n">
        <v>9.460000000000001</v>
      </c>
      <c r="D64" s="7" t="n">
        <v>17.8</v>
      </c>
      <c r="E64" s="7" t="n">
        <v>11</v>
      </c>
      <c r="F64" s="7" t="n">
        <v>12.3</v>
      </c>
      <c r="G64" s="8" t="n">
        <v>936</v>
      </c>
      <c r="H64" s="7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>
      <c r="A65" s="6" t="inlineStr">
        <is>
          <t>moody, k</t>
        </is>
      </c>
      <c r="B65" s="10" t="inlineStr"/>
      <c r="C65" s="7" t="n">
        <v>8.98</v>
      </c>
      <c r="D65" s="7" t="n">
        <v>17.05</v>
      </c>
      <c r="E65" s="7" t="n">
        <v>13.5</v>
      </c>
      <c r="F65" s="7" t="n">
        <v>17.05</v>
      </c>
      <c r="G65" s="8" t="n">
        <v>1011</v>
      </c>
      <c r="H65" s="7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>
      <c r="A66" s="6" t="inlineStr">
        <is>
          <t>mudesir sr, h</t>
        </is>
      </c>
      <c r="B66" s="10" t="inlineStr"/>
      <c r="C66" s="7" t="n">
        <v>10.34</v>
      </c>
      <c r="D66" s="7" t="n">
        <v>18.25</v>
      </c>
      <c r="E66" s="7" t="n">
        <v>16.44</v>
      </c>
      <c r="F66" s="7" t="n">
        <v>18.25</v>
      </c>
      <c r="G66" s="8" t="n">
        <v>930</v>
      </c>
      <c r="H66" s="7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>
      <c r="A67" s="6" t="inlineStr">
        <is>
          <t>murray, k</t>
        </is>
      </c>
      <c r="B67" s="10" t="inlineStr"/>
      <c r="C67" s="7" t="n">
        <v>8</v>
      </c>
      <c r="D67" s="7" t="n">
        <v>16.47</v>
      </c>
      <c r="E67" s="7" t="inlineStr"/>
      <c r="F67" s="7" t="inlineStr"/>
      <c r="G67" s="8" t="inlineStr"/>
      <c r="H67" s="7">
        <f>SUM(friday!F67 - friday!E67)</f>
        <v/>
      </c>
      <c r="I67" s="9">
        <f>IF(friday!B67 ="ns day", friday!C67, MAX(friday!C67 - 8, 0))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>
      <c r="A68" s="6" t="inlineStr">
        <is>
          <t>nguyen, d</t>
        </is>
      </c>
      <c r="B68" s="7" t="n"/>
      <c r="C68" s="7" t="n"/>
      <c r="D68" s="7" t="n"/>
      <c r="E68" s="7" t="n"/>
      <c r="F68" s="7" t="n"/>
      <c r="G68" s="8" t="n"/>
      <c r="H68" s="7">
        <f>SUM(friday!F68 - friday!E68)</f>
        <v/>
      </c>
      <c r="I68" s="9">
        <f>IF(friday!B68 ="ns day", friday!C68, MAX(friday!C68 - 8, 0))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>
      <c r="A69" s="6" t="inlineStr">
        <is>
          <t>pang, d</t>
        </is>
      </c>
      <c r="B69" s="10" t="inlineStr"/>
      <c r="C69" s="7" t="n">
        <v>10.54</v>
      </c>
      <c r="D69" s="7" t="n">
        <v>18.63</v>
      </c>
      <c r="E69" s="7" t="n">
        <v>16.99</v>
      </c>
      <c r="F69" s="7" t="n">
        <v>18.63</v>
      </c>
      <c r="G69" s="8" t="n">
        <v>930</v>
      </c>
      <c r="H69" s="7">
        <f>SUM(friday!F69 - friday!E69)</f>
        <v/>
      </c>
      <c r="I69" s="9">
        <f>IF(friday!B69 ="ns day", friday!C69, MAX(friday!C69 - 8, 0))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>
      <c r="A70" s="6" t="inlineStr">
        <is>
          <t>rockwood, j</t>
        </is>
      </c>
      <c r="B70" s="10" t="inlineStr"/>
      <c r="C70" s="7" t="n">
        <v>8.52</v>
      </c>
      <c r="D70" s="7" t="n">
        <v>17.03</v>
      </c>
      <c r="E70" s="7" t="n">
        <v>15.5</v>
      </c>
      <c r="F70" s="7" t="n">
        <v>17.03</v>
      </c>
      <c r="G70" s="8" t="n">
        <v>1025</v>
      </c>
      <c r="H70" s="7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>
      <c r="A71" s="6" t="inlineStr">
        <is>
          <t>rose jr, a</t>
        </is>
      </c>
      <c r="B71" s="10" t="inlineStr"/>
      <c r="C71" s="7" t="n">
        <v>8</v>
      </c>
      <c r="D71" s="7" t="n">
        <v>17.14</v>
      </c>
      <c r="E71" s="7" t="inlineStr"/>
      <c r="F71" s="7" t="inlineStr"/>
      <c r="G71" s="8" t="inlineStr"/>
      <c r="H71" s="7">
        <f>SUM(friday!F71 - friday!E71)</f>
        <v/>
      </c>
      <c r="I71" s="9">
        <f>IF(friday!B71 ="ns day", friday!C71, MAX(friday!C71 - 8, 0))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>
      <c r="A72" s="6" t="inlineStr">
        <is>
          <t>salih-mohamed, s</t>
        </is>
      </c>
      <c r="B72" s="10" t="inlineStr"/>
      <c r="C72" s="7" t="n">
        <v>9.9</v>
      </c>
      <c r="D72" s="7" t="n">
        <v>18.36</v>
      </c>
      <c r="E72" s="7" t="inlineStr"/>
      <c r="F72" s="7" t="inlineStr"/>
      <c r="G72" s="8" t="inlineStr"/>
      <c r="H72" s="7">
        <f>SUM(friday!F72 - friday!E72)</f>
        <v/>
      </c>
      <c r="I72" s="9">
        <f>IF(friday!B72 ="ns day", friday!C72, MAX(friday!C72 - 8, 0))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>
      <c r="A73" s="6" t="inlineStr">
        <is>
          <t>sanchez, p</t>
        </is>
      </c>
      <c r="B73" s="10" t="inlineStr"/>
      <c r="C73" s="7" t="n">
        <v>8.359999999999999</v>
      </c>
      <c r="D73" s="7" t="n">
        <v>16.78</v>
      </c>
      <c r="E73" s="7" t="inlineStr"/>
      <c r="F73" s="7" t="inlineStr"/>
      <c r="G73" s="8" t="inlineStr"/>
      <c r="H73" s="7">
        <f>SUM(friday!F73 - friday!E73)</f>
        <v/>
      </c>
      <c r="I73" s="9">
        <f>IF(friday!B73 ="ns day", friday!C73, MAX(friday!C73 - 8, 0))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>
      <c r="A74" s="6" t="inlineStr">
        <is>
          <t>shrestha, p</t>
        </is>
      </c>
      <c r="B74" s="10" t="inlineStr"/>
      <c r="C74" s="7" t="n">
        <v>8.199999999999999</v>
      </c>
      <c r="D74" s="7" t="n">
        <v>16.16</v>
      </c>
      <c r="E74" s="7" t="inlineStr"/>
      <c r="F74" s="7" t="inlineStr"/>
      <c r="G74" s="8" t="inlineStr"/>
      <c r="H74" s="7">
        <f>SUM(friday!F74 - friday!E74)</f>
        <v/>
      </c>
      <c r="I74" s="9">
        <f>IF(friday!B74 ="ns day", friday!C74, MAX(friday!C74 - 8, 0))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5">
      <c r="A75" s="6" t="inlineStr">
        <is>
          <t>steinke, s</t>
        </is>
      </c>
      <c r="B75" s="7" t="n"/>
      <c r="C75" s="7" t="n"/>
      <c r="D75" s="7" t="n"/>
      <c r="E75" s="7" t="n"/>
      <c r="F75" s="7" t="n"/>
      <c r="G75" s="8" t="n"/>
      <c r="H75" s="7">
        <f>SUM(friday!F75 - friday!E75)</f>
        <v/>
      </c>
      <c r="I75" s="9">
        <f>IF(friday!B75 ="ns day", friday!C75, MAX(friday!C75 - 8, 0))</f>
        <v/>
      </c>
      <c r="J75" s="9">
        <f>SUM(friday!F75 - friday!E75)</f>
        <v/>
      </c>
      <c r="K75" s="9">
        <f>IF(friday!B75="ns day",friday!C75, IF(friday!C75 &lt;= 8 + reference!C4, 0, MIN(MAX(friday!C75 - 8, 0),IF(friday!J75 &lt;= reference!C4,0, friday!J75))))</f>
        <v/>
      </c>
    </row>
    <row r="76">
      <c r="A76" s="6" t="inlineStr">
        <is>
          <t>stevens, a</t>
        </is>
      </c>
      <c r="B76" s="10" t="inlineStr">
        <is>
          <t>ns day</t>
        </is>
      </c>
      <c r="C76" s="7" t="n">
        <v>6.15</v>
      </c>
      <c r="D76" s="7" t="n">
        <v>14.17</v>
      </c>
      <c r="E76" s="7" t="inlineStr"/>
      <c r="F76" s="7" t="inlineStr"/>
      <c r="G76" s="8" t="inlineStr"/>
      <c r="H76" s="7">
        <f>SUM(friday!F76 - friday!E76)</f>
        <v/>
      </c>
      <c r="I76" s="9">
        <f>IF(friday!B76 ="ns day", friday!C76, MAX(friday!C76 - 8, 0))</f>
        <v/>
      </c>
      <c r="J76" s="9">
        <f>SUM(friday!F76 - friday!E76)</f>
        <v/>
      </c>
      <c r="K76" s="9">
        <f>IF(friday!B76="ns day",friday!C76, IF(friday!C76 &lt;= 8 + reference!C4, 0, MIN(MAX(friday!C76 - 8, 0),IF(friday!J76 &lt;= reference!C4,0, friday!J76))))</f>
        <v/>
      </c>
    </row>
    <row r="77">
      <c r="A77" s="6" t="inlineStr">
        <is>
          <t>symons, s</t>
        </is>
      </c>
      <c r="B77" s="10" t="inlineStr"/>
      <c r="C77" s="7" t="n">
        <v>10.5</v>
      </c>
      <c r="D77" s="7" t="n">
        <v>18.83</v>
      </c>
      <c r="E77" s="7" t="n">
        <v>13.5</v>
      </c>
      <c r="F77" s="7" t="n">
        <v>15.5</v>
      </c>
      <c r="G77" s="8" t="n">
        <v>930</v>
      </c>
      <c r="H77" s="7">
        <f>SUM(friday!F77 - friday!E77)</f>
        <v/>
      </c>
      <c r="I77" s="9">
        <f>IF(friday!B77 ="ns day", friday!C77, MAX(friday!C77 - 8, 0))</f>
        <v/>
      </c>
      <c r="J77" s="9">
        <f>SUM(friday!F77 - friday!E77)</f>
        <v/>
      </c>
      <c r="K77" s="9">
        <f>IF(friday!B77="ns day",friday!C77, IF(friday!C77 &lt;= 8 + reference!C4, 0, MIN(MAX(friday!C77 - 8, 0),IF(friday!J77 &lt;= reference!C4,0, friday!J77))))</f>
        <v/>
      </c>
    </row>
    <row r="78">
      <c r="A78" s="6" t="inlineStr">
        <is>
          <t>walker, c</t>
        </is>
      </c>
      <c r="B78" s="10" t="inlineStr"/>
      <c r="C78" s="7" t="n">
        <v>8.74</v>
      </c>
      <c r="D78" s="7" t="n">
        <v>17.7</v>
      </c>
      <c r="E78" s="7" t="inlineStr"/>
      <c r="F78" s="7" t="inlineStr"/>
      <c r="G78" s="8" t="inlineStr"/>
      <c r="H78" s="7">
        <f>SUM(friday!F78 - friday!E78)</f>
        <v/>
      </c>
      <c r="I78" s="9">
        <f>IF(friday!B78 ="ns day", friday!C78, MAX(friday!C78 - 8, 0))</f>
        <v/>
      </c>
      <c r="J78" s="9">
        <f>SUM(friday!F78 - friday!E78)</f>
        <v/>
      </c>
      <c r="K78" s="9">
        <f>IF(friday!B78="ns day",friday!C78, IF(friday!C78 &lt;= 8 + reference!C4, 0, MIN(MAX(friday!C78 - 8, 0),IF(friday!J78 &lt;= reference!C4,0, friday!J78))))</f>
        <v/>
      </c>
    </row>
    <row r="79">
      <c r="A79" s="6" t="inlineStr">
        <is>
          <t>weeks, t</t>
        </is>
      </c>
      <c r="B79" s="10" t="inlineStr">
        <is>
          <t>ns day</t>
        </is>
      </c>
      <c r="C79" s="7" t="n">
        <v>10.27</v>
      </c>
      <c r="D79" s="7" t="n">
        <v>18.67</v>
      </c>
      <c r="E79" s="7" t="inlineStr"/>
      <c r="F79" s="7" t="inlineStr"/>
      <c r="G79" s="8" t="inlineStr"/>
      <c r="H79" s="7">
        <f>SUM(friday!F79 - friday!E79)</f>
        <v/>
      </c>
      <c r="I79" s="9">
        <f>IF(friday!B79 ="ns day", friday!C79, MAX(friday!C79 - 8, 0))</f>
        <v/>
      </c>
      <c r="J79" s="9">
        <f>SUM(friday!F79 - friday!E79)</f>
        <v/>
      </c>
      <c r="K79" s="9">
        <f>IF(friday!B79="ns day",friday!C79, IF(friday!C79 &lt;= 8 + reference!C4, 0, MIN(MAX(friday!C79 - 8, 0),IF(friday!J79 &lt;= reference!C4,0, friday!J79))))</f>
        <v/>
      </c>
    </row>
    <row r="80">
      <c r="A80" s="6" t="inlineStr">
        <is>
          <t>weyerman, t</t>
        </is>
      </c>
      <c r="B80" s="10" t="inlineStr">
        <is>
          <t>ns day</t>
        </is>
      </c>
      <c r="C80" s="7" t="n">
        <v>10.4</v>
      </c>
      <c r="D80" s="7" t="n">
        <v>18.86</v>
      </c>
      <c r="E80" s="7" t="n">
        <v>8.02</v>
      </c>
      <c r="F80" s="7" t="n">
        <v>18.92</v>
      </c>
      <c r="G80" s="8" t="n">
        <v>950</v>
      </c>
      <c r="H80" s="7">
        <f>SUM(friday!F80 - friday!E80)</f>
        <v/>
      </c>
      <c r="I80" s="9">
        <f>IF(friday!B80 ="ns day", friday!C80, MAX(friday!C80 - 8, 0))</f>
        <v/>
      </c>
      <c r="J80" s="9">
        <f>SUM(friday!F80 - friday!E80)</f>
        <v/>
      </c>
      <c r="K80" s="9">
        <f>IF(friday!B80="ns day",friday!C80, IF(friday!C80 &lt;= 8 + reference!C4, 0, MIN(MAX(friday!C80 - 8, 0),IF(friday!J80 &lt;= reference!C4,0, friday!J80))))</f>
        <v/>
      </c>
    </row>
    <row r="81">
      <c r="A81" s="6" t="inlineStr">
        <is>
          <t>wooten, c</t>
        </is>
      </c>
      <c r="B81" s="10" t="inlineStr"/>
      <c r="C81" s="7" t="n">
        <v>8</v>
      </c>
      <c r="D81" s="7" t="n">
        <v>16.46</v>
      </c>
      <c r="E81" s="7" t="inlineStr"/>
      <c r="F81" s="7" t="inlineStr"/>
      <c r="G81" s="8" t="inlineStr"/>
      <c r="H81" s="7">
        <f>SUM(friday!F81 - friday!E81)</f>
        <v/>
      </c>
      <c r="I81" s="9">
        <f>IF(friday!B81 ="ns day", friday!C81, MAX(friday!C81 - 8, 0))</f>
        <v/>
      </c>
      <c r="J81" s="9">
        <f>SUM(friday!F81 - friday!E81)</f>
        <v/>
      </c>
      <c r="K81" s="9">
        <f>IF(friday!B81="ns day",friday!C81, IF(friday!C81 &lt;= 8 + reference!C4, 0, MIN(MAX(friday!C81 - 8, 0),IF(friday!J81 &lt;= reference!C4,0, friday!J81))))</f>
        <v/>
      </c>
    </row>
    <row r="82">
      <c r="A82" s="6" t="inlineStr">
        <is>
          <t>yates, l</t>
        </is>
      </c>
      <c r="B82" s="10" t="inlineStr"/>
      <c r="C82" s="7" t="n">
        <v>10.16</v>
      </c>
      <c r="D82" s="7" t="n">
        <v>18.45</v>
      </c>
      <c r="E82" s="7" t="n">
        <v>10.31</v>
      </c>
      <c r="F82" s="7" t="n">
        <v>12.84</v>
      </c>
      <c r="G82" s="8" t="n">
        <v>936</v>
      </c>
      <c r="H82" s="7">
        <f>SUM(friday!F82 - friday!E82)</f>
        <v/>
      </c>
      <c r="I82" s="9">
        <f>IF(friday!B82 ="ns day", friday!C82, MAX(friday!C82 - 8, 0))</f>
        <v/>
      </c>
      <c r="J82" s="9">
        <f>SUM(friday!F82 - friday!E82)</f>
        <v/>
      </c>
      <c r="K82" s="9">
        <f>IF(friday!B82="ns day",friday!C82, IF(friday!C82 &lt;= 8 + reference!C4, 0, MIN(MAX(friday!C82 - 8, 0),IF(friday!J82 &lt;= reference!C4,0, friday!J82))))</f>
        <v/>
      </c>
    </row>
    <row r="84">
      <c r="J84" s="5" t="inlineStr">
        <is>
          <t>Total WAL Mandates</t>
        </is>
      </c>
      <c r="K84" s="9">
        <f>SUM(friday!K45:friday!K82)</f>
        <v/>
      </c>
    </row>
    <row r="86">
      <c r="J86" s="5" t="inlineStr">
        <is>
          <t>Total Mandates</t>
        </is>
      </c>
      <c r="K86" s="9">
        <f>SUM(friday!K84 + friday!K41)</f>
        <v/>
      </c>
    </row>
    <row r="88">
      <c r="A88" s="4" t="inlineStr">
        <is>
          <t>Overtime Desired List Carriers</t>
        </is>
      </c>
    </row>
    <row r="89">
      <c r="E89" s="5" t="inlineStr">
        <is>
          <t>Availability to:</t>
        </is>
      </c>
    </row>
    <row r="90">
      <c r="A90" s="5" t="inlineStr">
        <is>
          <t>Name</t>
        </is>
      </c>
      <c r="B90" s="5" t="inlineStr">
        <is>
          <t>note</t>
        </is>
      </c>
      <c r="C90" s="5" t="inlineStr">
        <is>
          <t>5200</t>
        </is>
      </c>
      <c r="D90" s="5" t="inlineStr">
        <is>
          <t>RS</t>
        </is>
      </c>
      <c r="E90" s="5" t="inlineStr">
        <is>
          <t>to 10</t>
        </is>
      </c>
      <c r="F90" s="5" t="inlineStr">
        <is>
          <t>to 12</t>
        </is>
      </c>
    </row>
    <row r="91">
      <c r="A91" s="6" t="inlineStr">
        <is>
          <t>barnett, j</t>
        </is>
      </c>
      <c r="B91" s="10" t="inlineStr"/>
      <c r="C91" s="7" t="n">
        <v>11.44</v>
      </c>
      <c r="D91" s="7" t="n">
        <v>19.31</v>
      </c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>
      <c r="A92" s="6" t="inlineStr">
        <is>
          <t>gross, j</t>
        </is>
      </c>
      <c r="B92" s="10" t="inlineStr"/>
      <c r="C92" s="7" t="n">
        <v>11.07</v>
      </c>
      <c r="D92" s="7" t="n">
        <v>18.91</v>
      </c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>
      <c r="A93" s="6" t="inlineStr">
        <is>
          <t>helmbold, a</t>
        </is>
      </c>
      <c r="B93" s="10" t="inlineStr">
        <is>
          <t>annual</t>
        </is>
      </c>
      <c r="C93" s="7" t="inlineStr"/>
      <c r="D93" s="7" t="n">
        <v>0</v>
      </c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>
      <c r="A94" s="6" t="inlineStr">
        <is>
          <t>kitchen, d</t>
        </is>
      </c>
      <c r="B94" s="10" t="inlineStr"/>
      <c r="C94" s="7" t="n">
        <v>10.8</v>
      </c>
      <c r="D94" s="7" t="n">
        <v>19.59</v>
      </c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>
      <c r="A95" s="6" t="inlineStr">
        <is>
          <t>manibusan, p</t>
        </is>
      </c>
      <c r="B95" s="10" t="inlineStr"/>
      <c r="C95" s="7" t="n">
        <v>10</v>
      </c>
      <c r="D95" s="7" t="n">
        <v>18.46</v>
      </c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>
      <c r="A96" s="6" t="inlineStr">
        <is>
          <t>mariami, a</t>
        </is>
      </c>
      <c r="B96" s="10" t="inlineStr"/>
      <c r="C96" s="7" t="n">
        <v>11.43</v>
      </c>
      <c r="D96" s="7" t="n">
        <v>19.92</v>
      </c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>
      <c r="A97" s="6" t="inlineStr">
        <is>
          <t>nelson, g</t>
        </is>
      </c>
      <c r="B97" s="10" t="inlineStr"/>
      <c r="C97" s="7" t="n">
        <v>10.5</v>
      </c>
      <c r="D97" s="7" t="n">
        <v>18.48</v>
      </c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>
      <c r="A98" s="6" t="inlineStr">
        <is>
          <t>yeung, q</t>
        </is>
      </c>
      <c r="B98" s="10" t="inlineStr"/>
      <c r="C98" s="7" t="n">
        <v>11.76</v>
      </c>
      <c r="D98" s="7" t="n">
        <v>20</v>
      </c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>
      <c r="A99" s="6" t="inlineStr"/>
      <c r="B99" s="7" t="n"/>
      <c r="C99" s="7" t="n"/>
      <c r="D99" s="7" t="n"/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>
      <c r="A100" s="6" t="inlineStr"/>
      <c r="B100" s="7" t="n"/>
      <c r="C100" s="7" t="n"/>
      <c r="D100" s="7" t="n"/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>
      <c r="A101" s="6" t="inlineStr"/>
      <c r="B101" s="7" t="n"/>
      <c r="C101" s="7" t="n"/>
      <c r="D101" s="7" t="n"/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>
      <c r="A102" s="6" t="inlineStr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>
      <c r="A103" s="6" t="inlineStr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>
      <c r="A104" s="6" t="inlineStr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>
      <c r="A105" s="6" t="inlineStr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>
      <c r="A106" s="6" t="inlineStr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>
      <c r="A107" s="6" t="inlineStr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>
      <c r="A108" s="6" t="inlineStr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>
      <c r="A109" s="6" t="inlineStr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>
      <c r="A110" s="6" t="inlineStr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>
      <c r="A111" s="6" t="inlineStr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>
      <c r="A112" s="6" t="inlineStr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>
      <c r="A113" s="6" t="inlineStr"/>
      <c r="B113" s="7" t="n"/>
      <c r="C113" s="7" t="n"/>
      <c r="D113" s="7" t="n"/>
      <c r="E113" s="9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9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>
      <c r="A114" s="6" t="inlineStr"/>
      <c r="B114" s="7" t="n"/>
      <c r="C114" s="7" t="n"/>
      <c r="D114" s="7" t="n"/>
      <c r="E114" s="9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9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>
      <c r="A115" s="6" t="inlineStr"/>
      <c r="B115" s="7" t="n"/>
      <c r="C115" s="7" t="n"/>
      <c r="D115" s="7" t="n"/>
      <c r="E115" s="9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9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>
      <c r="A116" s="6" t="inlineStr"/>
      <c r="B116" s="7" t="n"/>
      <c r="C116" s="7" t="n"/>
      <c r="D116" s="7" t="n"/>
      <c r="E116" s="9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9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>
      <c r="A117" s="6" t="inlineStr"/>
      <c r="B117" s="7" t="n"/>
      <c r="C117" s="7" t="n"/>
      <c r="D117" s="7" t="n"/>
      <c r="E117" s="9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9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>
      <c r="A118" s="6" t="inlineStr"/>
      <c r="B118" s="7" t="n"/>
      <c r="C118" s="7" t="n"/>
      <c r="D118" s="7" t="n"/>
      <c r="E118" s="9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9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>
      <c r="A119" s="6" t="inlineStr"/>
      <c r="B119" s="7" t="n"/>
      <c r="C119" s="7" t="n"/>
      <c r="D119" s="7" t="n"/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>
      <c r="A120" s="6" t="inlineStr"/>
      <c r="B120" s="7" t="n"/>
      <c r="C120" s="7" t="n"/>
      <c r="D120" s="7" t="n"/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2">
      <c r="D122" s="5" t="inlineStr">
        <is>
          <t>Total OTDL Availability</t>
        </is>
      </c>
      <c r="E122" s="9">
        <f>SUM(friday!E91:friday!E120)</f>
        <v/>
      </c>
      <c r="F122" s="9">
        <f>SUM(friday!F91:friday!F120)</f>
        <v/>
      </c>
    </row>
    <row r="124">
      <c r="A124" s="4" t="inlineStr">
        <is>
          <t>Auxiliary Assistance</t>
        </is>
      </c>
    </row>
    <row r="125">
      <c r="E125" s="5" t="inlineStr">
        <is>
          <t>Availability to:</t>
        </is>
      </c>
    </row>
    <row r="126">
      <c r="A126" s="5" t="inlineStr">
        <is>
          <t>Name</t>
        </is>
      </c>
      <c r="B126" s="5" t="inlineStr">
        <is>
          <t>note</t>
        </is>
      </c>
      <c r="C126" s="5" t="inlineStr">
        <is>
          <t>5200</t>
        </is>
      </c>
      <c r="D126" s="5" t="inlineStr">
        <is>
          <t>RS</t>
        </is>
      </c>
      <c r="E126" s="5" t="inlineStr">
        <is>
          <t>to 10</t>
        </is>
      </c>
      <c r="F126" s="5" t="inlineStr">
        <is>
          <t>to 11.5</t>
        </is>
      </c>
    </row>
    <row r="127">
      <c r="A127" s="6" t="inlineStr">
        <is>
          <t>dennis, j</t>
        </is>
      </c>
      <c r="B127" s="10" t="inlineStr"/>
      <c r="C127" s="7" t="n">
        <v>11.09</v>
      </c>
      <c r="D127" s="7" t="n">
        <v>20.17</v>
      </c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11.5 - reference!C5), 0, IF(friday!B127 = "no call", 11.5, IF(friday!C127 = 0, 0, MAX(11.5 - friday!C127, 0))))</f>
        <v/>
      </c>
    </row>
    <row r="128">
      <c r="A128" s="6" t="inlineStr">
        <is>
          <t>frank, p</t>
        </is>
      </c>
      <c r="B128" s="10" t="inlineStr"/>
      <c r="C128" s="7" t="n">
        <v>13.63</v>
      </c>
      <c r="D128" s="7" t="n">
        <v>21.77</v>
      </c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11.5 - reference!C5), 0, IF(friday!B128 = "no call", 11.5, IF(friday!C128 = 0, 0, MAX(11.5 - friday!C128, 0))))</f>
        <v/>
      </c>
    </row>
    <row r="129">
      <c r="A129" s="6" t="inlineStr">
        <is>
          <t>garczarek, p</t>
        </is>
      </c>
      <c r="B129" s="10" t="inlineStr"/>
      <c r="C129" s="7" t="n">
        <v>13.72</v>
      </c>
      <c r="D129" s="7" t="n">
        <v>21.87</v>
      </c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11.5 - reference!C5), 0, IF(friday!B129 = "no call", 11.5, IF(friday!C129 = 0, 0, MAX(11.5 - friday!C129, 0))))</f>
        <v/>
      </c>
    </row>
    <row r="130">
      <c r="A130" s="6" t="inlineStr">
        <is>
          <t>nelson, j</t>
        </is>
      </c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11.5 - reference!C5), 0, IF(friday!B130 = "no call", 11.5, IF(friday!C130 = 0, 0, MAX(11.5 - friday!C130, 0))))</f>
        <v/>
      </c>
    </row>
    <row r="131">
      <c r="A131" s="6" t="inlineStr">
        <is>
          <t>smith, n</t>
        </is>
      </c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11.5 - reference!C5), 0, IF(friday!B131 = "no call", 11.5, IF(friday!C131 = 0, 0, MAX(11.5 - friday!C131, 0))))</f>
        <v/>
      </c>
    </row>
    <row r="132">
      <c r="A132" s="6" t="inlineStr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>
      <c r="A133" s="6" t="inlineStr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>
      <c r="A134" s="6" t="inlineStr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>
      <c r="A135" s="6" t="inlineStr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>
      <c r="A136" s="6" t="inlineStr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>
      <c r="A137" s="6" t="inlineStr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>
      <c r="A138" s="6" t="inlineStr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>
      <c r="A139" s="6" t="inlineStr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>
      <c r="A140" s="6" t="inlineStr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>
      <c r="A141" s="6" t="inlineStr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>
      <c r="A142" s="6" t="inlineStr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>
      <c r="A143" s="6" t="inlineStr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>
      <c r="A144" s="6" t="inlineStr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>
      <c r="A145" s="6" t="inlineStr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>
      <c r="A146" s="6" t="inlineStr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>
      <c r="A147" s="6" t="inlineStr"/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>
      <c r="A148" s="6" t="inlineStr"/>
      <c r="B148" s="7" t="n"/>
      <c r="C148" s="7" t="n"/>
      <c r="D148" s="7" t="n"/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>
      <c r="A149" s="6" t="inlineStr"/>
      <c r="B149" s="7" t="n"/>
      <c r="C149" s="7" t="n"/>
      <c r="D149" s="7" t="n"/>
      <c r="E149" s="9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9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>
      <c r="A150" s="6" t="inlineStr"/>
      <c r="B150" s="7" t="n"/>
      <c r="C150" s="7" t="n"/>
      <c r="D150" s="7" t="n"/>
      <c r="E150" s="9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9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>
      <c r="A151" s="6" t="inlineStr"/>
      <c r="B151" s="7" t="n"/>
      <c r="C151" s="7" t="n"/>
      <c r="D151" s="7" t="n"/>
      <c r="E151" s="9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9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>
      <c r="A152" s="6" t="inlineStr"/>
      <c r="B152" s="7" t="n"/>
      <c r="C152" s="7" t="n"/>
      <c r="D152" s="7" t="n"/>
      <c r="E152" s="9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9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>
      <c r="A153" s="6" t="inlineStr"/>
      <c r="B153" s="7" t="n"/>
      <c r="C153" s="7" t="n"/>
      <c r="D153" s="7" t="n"/>
      <c r="E153" s="9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9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>
      <c r="A154" s="6" t="inlineStr"/>
      <c r="B154" s="7" t="n"/>
      <c r="C154" s="7" t="n"/>
      <c r="D154" s="7" t="n"/>
      <c r="E154" s="9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9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>
      <c r="A155" s="6" t="inlineStr"/>
      <c r="B155" s="7" t="n"/>
      <c r="C155" s="7" t="n"/>
      <c r="D155" s="7" t="n"/>
      <c r="E155" s="9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9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>
      <c r="A156" s="6" t="inlineStr"/>
      <c r="B156" s="7" t="n"/>
      <c r="C156" s="7" t="n"/>
      <c r="D156" s="7" t="n"/>
      <c r="E156" s="9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9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8">
      <c r="D158" s="5" t="inlineStr">
        <is>
          <t>Total AUX Availability</t>
        </is>
      </c>
      <c r="E158" s="9">
        <f>SUM(friday!E127:friday!E156)</f>
        <v/>
      </c>
      <c r="F158" s="9">
        <f>SUM(friday!F127:friday!F156)</f>
        <v/>
      </c>
    </row>
    <row r="160">
      <c r="D160" s="5" t="inlineStr">
        <is>
          <t>Total Availability</t>
        </is>
      </c>
      <c r="E160" s="9">
        <f>SUM(friday!E122 + friday!E158)</f>
        <v/>
      </c>
      <c r="F160" s="9">
        <f>SUM(friday!F122 + friday!F158)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87" min="0" max="16383" man="1"/>
    <brk id="123" min="0" max="1638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14" customWidth="1" min="1" max="1"/>
    <col width="9" customWidth="1" min="2" max="2"/>
    <col width="9" customWidth="1" min="3" max="3"/>
    <col width="9" customWidth="1" min="4" max="4"/>
    <col width="2" customWidth="1" min="5" max="5"/>
    <col width="9" customWidth="1" min="6" max="6"/>
    <col width="9" customWidth="1" min="7" max="7"/>
    <col width="9" customWidth="1" min="8" max="8"/>
  </cols>
  <sheetData>
    <row r="1">
      <c r="A1" s="1" t="inlineStr">
        <is>
          <t>Improper Mandate Worksheet</t>
        </is>
      </c>
    </row>
    <row r="3">
      <c r="B3" s="2" t="inlineStr">
        <is>
          <t>Summary Sheet</t>
        </is>
      </c>
    </row>
    <row r="5">
      <c r="A5" s="2" t="inlineStr">
        <is>
          <t xml:space="preserve">Pay Period:  </t>
        </is>
      </c>
      <c r="B5" s="3" t="inlineStr">
        <is>
          <t>2020-02-1</t>
        </is>
      </c>
    </row>
    <row r="6">
      <c r="A6" s="2" t="inlineStr">
        <is>
          <t xml:space="preserve">Station:  </t>
        </is>
      </c>
      <c r="B6" s="3" t="inlineStr">
        <is>
          <t>University Park</t>
        </is>
      </c>
    </row>
    <row r="8">
      <c r="B8" s="2" t="inlineStr">
        <is>
          <t>Availability</t>
        </is>
      </c>
      <c r="C8" s="2" t="inlineStr">
        <is>
          <t>No list</t>
        </is>
      </c>
      <c r="F8" s="2" t="inlineStr">
        <is>
          <t>Availability</t>
        </is>
      </c>
      <c r="G8" s="2" t="inlineStr">
        <is>
          <t>Off route</t>
        </is>
      </c>
    </row>
    <row r="9">
      <c r="B9" s="2" t="inlineStr">
        <is>
          <t>to 10</t>
        </is>
      </c>
      <c r="C9" s="2" t="inlineStr">
        <is>
          <t>overtime</t>
        </is>
      </c>
      <c r="D9" s="2" t="inlineStr">
        <is>
          <t>violations</t>
        </is>
      </c>
      <c r="F9" s="2" t="inlineStr">
        <is>
          <t>to 12</t>
        </is>
      </c>
      <c r="G9" s="2" t="inlineStr">
        <is>
          <t>mandates</t>
        </is>
      </c>
      <c r="H9" s="2" t="inlineStr">
        <is>
          <t>violations</t>
        </is>
      </c>
    </row>
    <row r="10">
      <c r="A10" s="11" t="inlineStr">
        <is>
          <t>01/04/20 Sat</t>
        </is>
      </c>
      <c r="B10" s="7">
        <f>saturday!E162</f>
        <v/>
      </c>
      <c r="C10" s="7">
        <f>saturday!I39</f>
        <v/>
      </c>
      <c r="D10" s="9">
        <f>IF(summary!B10&lt;summary!C10,summary!B10,summary!C10)</f>
        <v/>
      </c>
      <c r="F10" s="7">
        <f>saturday!F162</f>
        <v/>
      </c>
      <c r="G10" s="7">
        <f>saturday!K88</f>
        <v/>
      </c>
      <c r="H10" s="9">
        <f>IF(summary!F10&lt;summary!G10,summary!F10,summary!G10)</f>
        <v/>
      </c>
    </row>
    <row r="12">
      <c r="A12" s="11" t="inlineStr">
        <is>
          <t>01/05/20 Sun</t>
        </is>
      </c>
      <c r="B12" s="7">
        <f>sunday!E160</f>
        <v/>
      </c>
      <c r="C12" s="7">
        <f>sunday!I39</f>
        <v/>
      </c>
      <c r="D12" s="9">
        <f>IF(summary!B12&lt;summary!C12,summary!B12,summary!C12)</f>
        <v/>
      </c>
      <c r="F12" s="7">
        <f>sunday!F160</f>
        <v/>
      </c>
      <c r="G12" s="7">
        <f>sunday!K86</f>
        <v/>
      </c>
      <c r="H12" s="9">
        <f>IF(summary!F12&lt;summary!G12,summary!F12,summary!G12)</f>
        <v/>
      </c>
    </row>
    <row r="14">
      <c r="A14" s="11" t="inlineStr">
        <is>
          <t>01/06/20 Mon</t>
        </is>
      </c>
      <c r="B14" s="7">
        <f>monday!E162</f>
        <v/>
      </c>
      <c r="C14" s="7">
        <f>monday!I39</f>
        <v/>
      </c>
      <c r="D14" s="9">
        <f>IF(summary!B14&lt;summary!C14,summary!B14,summary!C14)</f>
        <v/>
      </c>
      <c r="F14" s="7">
        <f>monday!F162</f>
        <v/>
      </c>
      <c r="G14" s="7">
        <f>monday!K88</f>
        <v/>
      </c>
      <c r="H14" s="9">
        <f>IF(summary!F14&lt;summary!G14,summary!F14,summary!G14)</f>
        <v/>
      </c>
    </row>
    <row r="16">
      <c r="A16" s="11" t="inlineStr">
        <is>
          <t>01/07/20 Tue</t>
        </is>
      </c>
      <c r="B16" s="7">
        <f>tuesday!E164</f>
        <v/>
      </c>
      <c r="C16" s="7">
        <f>tuesday!I39</f>
        <v/>
      </c>
      <c r="D16" s="9">
        <f>IF(summary!B16&lt;summary!C16,summary!B16,summary!C16)</f>
        <v/>
      </c>
      <c r="F16" s="7">
        <f>tuesday!F164</f>
        <v/>
      </c>
      <c r="G16" s="7">
        <f>tuesday!K90</f>
        <v/>
      </c>
      <c r="H16" s="9">
        <f>IF(summary!F16&lt;summary!G16,summary!F16,summary!G16)</f>
        <v/>
      </c>
    </row>
    <row r="18">
      <c r="A18" s="11" t="inlineStr">
        <is>
          <t>01/08/20 Wed</t>
        </is>
      </c>
      <c r="B18" s="7">
        <f>wednesday!E164</f>
        <v/>
      </c>
      <c r="C18" s="7">
        <f>wednesday!I39</f>
        <v/>
      </c>
      <c r="D18" s="9">
        <f>IF(summary!B18&lt;summary!C18,summary!B18,summary!C18)</f>
        <v/>
      </c>
      <c r="F18" s="7">
        <f>wednesday!F164</f>
        <v/>
      </c>
      <c r="G18" s="7">
        <f>wednesday!K90</f>
        <v/>
      </c>
      <c r="H18" s="9">
        <f>IF(summary!F18&lt;summary!G18,summary!F18,summary!G18)</f>
        <v/>
      </c>
    </row>
    <row r="20">
      <c r="A20" s="11" t="inlineStr">
        <is>
          <t>01/09/20 Thu</t>
        </is>
      </c>
      <c r="B20" s="7">
        <f>thursday!E164</f>
        <v/>
      </c>
      <c r="C20" s="7">
        <f>thursday!I39</f>
        <v/>
      </c>
      <c r="D20" s="9">
        <f>IF(summary!B20&lt;summary!C20,summary!B20,summary!C20)</f>
        <v/>
      </c>
      <c r="F20" s="7">
        <f>thursday!F164</f>
        <v/>
      </c>
      <c r="G20" s="7">
        <f>thursday!K90</f>
        <v/>
      </c>
      <c r="H20" s="9">
        <f>IF(summary!F20&lt;summary!G20,summary!F20,summary!G20)</f>
        <v/>
      </c>
    </row>
    <row r="22">
      <c r="A22" s="11" t="inlineStr">
        <is>
          <t>01/10/20 Fri</t>
        </is>
      </c>
      <c r="B22" s="7">
        <f>friday!E160</f>
        <v/>
      </c>
      <c r="C22" s="7">
        <f>friday!I39</f>
        <v/>
      </c>
      <c r="D22" s="9">
        <f>IF(summary!B22&lt;summary!C22,summary!B22,summary!C22)</f>
        <v/>
      </c>
      <c r="F22" s="7">
        <f>friday!F160</f>
        <v/>
      </c>
      <c r="G22" s="7">
        <f>friday!K86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2" customWidth="1" min="4" max="4"/>
    <col width="6" customWidth="1" min="5" max="5"/>
  </cols>
  <sheetData>
    <row r="2">
      <c r="B2" s="4" t="inlineStr">
        <is>
          <t>Tolerances</t>
        </is>
      </c>
    </row>
    <row r="3">
      <c r="C3" s="7" t="n">
        <v>0.25</v>
      </c>
      <c r="E3" t="inlineStr">
        <is>
          <t>overtime on own route</t>
        </is>
      </c>
    </row>
    <row r="4">
      <c r="C4" s="7" t="n">
        <v>0.25</v>
      </c>
      <c r="E4" t="inlineStr">
        <is>
          <t>overtime off own route</t>
        </is>
      </c>
    </row>
    <row r="5">
      <c r="C5" s="7" t="n">
        <v>0.25</v>
      </c>
      <c r="E5" t="inlineStr">
        <is>
          <t>availability tolerance</t>
        </is>
      </c>
    </row>
    <row r="7">
      <c r="B7" s="4" t="inlineStr">
        <is>
          <t>Code Guide</t>
        </is>
      </c>
    </row>
    <row r="8">
      <c r="C8" s="10" t="inlineStr">
        <is>
          <t>ns day</t>
        </is>
      </c>
      <c r="E8" t="inlineStr">
        <is>
          <t>Carrier worked on their non scheduled day</t>
        </is>
      </c>
    </row>
    <row r="10">
      <c r="C10" s="10" t="inlineStr">
        <is>
          <t>no call</t>
        </is>
      </c>
      <c r="E10" t="inlineStr">
        <is>
          <t>Carrier was not scheduled for overtime</t>
        </is>
      </c>
    </row>
    <row r="11">
      <c r="C11" s="10" t="inlineStr">
        <is>
          <t>light</t>
        </is>
      </c>
      <c r="E11" t="inlineStr">
        <is>
          <t>Carrier on light duty and unavailable for overtime</t>
        </is>
      </c>
    </row>
    <row r="12">
      <c r="C12" s="10" t="inlineStr">
        <is>
          <t>sch chg</t>
        </is>
      </c>
      <c r="E12" t="inlineStr">
        <is>
          <t>Schedule change: unavailable for overtime</t>
        </is>
      </c>
    </row>
    <row r="13">
      <c r="C13" s="10" t="inlineStr">
        <is>
          <t>annual</t>
        </is>
      </c>
      <c r="E13" t="inlineStr">
        <is>
          <t>Annual leave</t>
        </is>
      </c>
    </row>
    <row r="14">
      <c r="C14" s="10" t="inlineStr">
        <is>
          <t>sick</t>
        </is>
      </c>
      <c r="E14" t="inlineStr">
        <is>
          <t>Sick leave</t>
        </is>
      </c>
    </row>
    <row r="15">
      <c r="C15" s="10" t="inlineStr">
        <is>
          <t>excused</t>
        </is>
      </c>
      <c r="E15" t="inlineStr">
        <is>
          <t>Carrier excused from mandatory overtime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2020-01-23T00:54:35Z</dcterms:created>
  <dcterms:modified xsi:type="dcterms:W3CDTF">2020-01-23T00:54:35Z</dcterms:modified>
</cp:coreProperties>
</file>