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0" fontId="3" fillId="0" borderId="1" applyAlignment="1" pivotButton="0" quotePrefix="0" xfId="7">
      <alignment horizontal="right"/>
    </xf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01/11/20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7.63</v>
      </c>
      <c r="D8" s="8" t="n">
        <v>16.39</v>
      </c>
      <c r="E8" s="8" t="inlineStr"/>
      <c r="F8" s="8" t="inlineStr"/>
      <c r="G8" s="9" t="inlineStr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7" t="inlineStr"/>
      <c r="C9" s="8" t="n">
        <v>8</v>
      </c>
      <c r="D9" s="8" t="n">
        <v>16.91</v>
      </c>
      <c r="E9" s="8" t="inlineStr"/>
      <c r="F9" s="8" t="inlineStr"/>
      <c r="G9" s="9" t="inlineStr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7" t="inlineStr"/>
      <c r="C10" s="8" t="n">
        <v>9.83</v>
      </c>
      <c r="D10" s="8" t="n">
        <v>18.23</v>
      </c>
      <c r="E10" s="8" t="n">
        <v>14</v>
      </c>
      <c r="F10" s="8" t="n">
        <v>15.75</v>
      </c>
      <c r="G10" s="9" t="n">
        <v>1024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7" t="inlineStr"/>
      <c r="C11" s="8" t="n">
        <v>11.55</v>
      </c>
      <c r="D11" s="8" t="n">
        <v>19.91</v>
      </c>
      <c r="E11" s="8" t="inlineStr"/>
      <c r="F11" s="8" t="inlineStr"/>
      <c r="G11" s="9" t="inlineStr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foster, p</t>
        </is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henderson, j</t>
        </is>
      </c>
      <c r="B13" s="7" t="inlineStr"/>
      <c r="C13" s="8" t="n">
        <v>8</v>
      </c>
      <c r="D13" s="8" t="n">
        <v>15.94</v>
      </c>
      <c r="E13" s="8" t="inlineStr"/>
      <c r="F13" s="8" t="inlineStr"/>
      <c r="G13" s="9" t="inlineStr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landers, a</t>
        </is>
      </c>
      <c r="B14" s="7" t="inlineStr"/>
      <c r="C14" s="8" t="n">
        <v>9.85</v>
      </c>
      <c r="D14" s="8" t="n">
        <v>0</v>
      </c>
      <c r="E14" s="8" t="n">
        <v>10.07</v>
      </c>
      <c r="F14" s="8" t="n">
        <v>11.75</v>
      </c>
      <c r="G14" s="9" t="n">
        <v>1024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lopez, d</t>
        </is>
      </c>
      <c r="B15" s="7" t="inlineStr"/>
      <c r="C15" s="8" t="n">
        <v>8</v>
      </c>
      <c r="D15" s="8" t="n">
        <v>16.58</v>
      </c>
      <c r="E15" s="8" t="inlineStr"/>
      <c r="F15" s="8" t="inlineStr"/>
      <c r="G15" s="9" t="inlineStr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miller, b</t>
        </is>
      </c>
      <c r="B16" s="7" t="inlineStr"/>
      <c r="C16" s="8" t="n">
        <v>8.93</v>
      </c>
      <c r="D16" s="8" t="n">
        <v>16.89</v>
      </c>
      <c r="E16" s="8" t="n">
        <v>12</v>
      </c>
      <c r="F16" s="8" t="n">
        <v>13.17</v>
      </c>
      <c r="G16" s="9" t="n">
        <v>936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osei tutu, m</t>
        </is>
      </c>
      <c r="B17" s="7" t="inlineStr"/>
      <c r="C17" s="8" t="n">
        <v>11.16</v>
      </c>
      <c r="D17" s="8" t="n">
        <v>19.4</v>
      </c>
      <c r="E17" s="8" t="inlineStr"/>
      <c r="F17" s="8" t="inlineStr"/>
      <c r="G17" s="9" t="inlineStr"/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robertson, c</t>
        </is>
      </c>
      <c r="B18" s="7" t="inlineStr"/>
      <c r="C18" s="8" t="n">
        <v>8</v>
      </c>
      <c r="D18" s="8" t="n">
        <v>0</v>
      </c>
      <c r="E18" s="8" t="n">
        <v>15.5</v>
      </c>
      <c r="F18" s="8" t="n">
        <v>17.13</v>
      </c>
      <c r="G18" s="9" t="n">
        <v>1013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rodriquez, j</t>
        </is>
      </c>
      <c r="B19" s="7" t="inlineStr"/>
      <c r="C19" s="8" t="n">
        <v>11.79</v>
      </c>
      <c r="D19" s="8" t="n">
        <v>19.78</v>
      </c>
      <c r="E19" s="8" t="n">
        <v>8.01</v>
      </c>
      <c r="F19" s="8" t="n">
        <v>19.8</v>
      </c>
      <c r="G19" s="9" t="n">
        <v>1072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segers, d</t>
        </is>
      </c>
      <c r="B20" s="7" t="inlineStr"/>
      <c r="C20" s="8" t="n">
        <v>10.23</v>
      </c>
      <c r="D20" s="8" t="n">
        <v>18.14</v>
      </c>
      <c r="E20" s="8" t="n">
        <v>16.76</v>
      </c>
      <c r="F20" s="8" t="n">
        <v>18.14</v>
      </c>
      <c r="G20" s="9" t="n">
        <v>1025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stubbs, t</t>
        </is>
      </c>
      <c r="B21" s="7" t="inlineStr"/>
      <c r="C21" s="8" t="n">
        <v>8.33</v>
      </c>
      <c r="D21" s="8" t="n">
        <v>0</v>
      </c>
      <c r="E21" s="8" t="inlineStr"/>
      <c r="F21" s="8" t="inlineStr"/>
      <c r="G21" s="9" t="inlineStr"/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torpey, m</t>
        </is>
      </c>
      <c r="B22" s="7" t="inlineStr"/>
      <c r="C22" s="8" t="n">
        <v>8</v>
      </c>
      <c r="D22" s="8" t="n">
        <v>15.94</v>
      </c>
      <c r="E22" s="8" t="inlineStr"/>
      <c r="F22" s="8" t="inlineStr"/>
      <c r="G22" s="9" t="inlineStr"/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trujillo, s</t>
        </is>
      </c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welch, t</t>
        </is>
      </c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williams, l</t>
        </is>
      </c>
      <c r="B25" s="7" t="inlineStr">
        <is>
          <t>ns day</t>
        </is>
      </c>
      <c r="C25" s="8" t="n">
        <v>8.66</v>
      </c>
      <c r="D25" s="8" t="n">
        <v>16.66</v>
      </c>
      <c r="E25" s="8" t="n">
        <v>8</v>
      </c>
      <c r="F25" s="8" t="n">
        <v>10.2</v>
      </c>
      <c r="G25" s="9" t="n">
        <v>950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>
      <c r="A26" s="6" t="inlineStr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>
      <c r="A27" s="6" t="inlineStr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10">
        <f>SUM(saturday!I8:saturday!I37)</f>
        <v/>
      </c>
    </row>
    <row r="41">
      <c r="J41" s="5" t="inlineStr">
        <is>
          <t>Total NL Mandates</t>
        </is>
      </c>
      <c r="K41" s="10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11.67</v>
      </c>
      <c r="D45" s="8" t="n">
        <v>19.99</v>
      </c>
      <c r="E45" s="8" t="n">
        <v>8.130000000000001</v>
      </c>
      <c r="F45" s="8" t="n">
        <v>11.65</v>
      </c>
      <c r="G45" s="9" t="n">
        <v>903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>
      <c r="A46" s="6" t="inlineStr">
        <is>
          <t>an, j</t>
        </is>
      </c>
      <c r="B46" s="7" t="inlineStr"/>
      <c r="C46" s="8" t="n">
        <v>11.13</v>
      </c>
      <c r="D46" s="8" t="n">
        <v>19.58</v>
      </c>
      <c r="E46" s="8" t="n">
        <v>12</v>
      </c>
      <c r="F46" s="8" t="n">
        <v>13.5</v>
      </c>
      <c r="G46" s="9" t="n">
        <v>1024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>
      <c r="A47" s="6" t="inlineStr">
        <is>
          <t>aquino, s</t>
        </is>
      </c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>
      <c r="A48" s="6" t="inlineStr">
        <is>
          <t>babinskiy, m</t>
        </is>
      </c>
      <c r="B48" s="7" t="inlineStr">
        <is>
          <t>ns day</t>
        </is>
      </c>
      <c r="C48" s="8" t="n">
        <v>10.31</v>
      </c>
      <c r="D48" s="8" t="n">
        <v>19.02</v>
      </c>
      <c r="E48" s="8" t="n">
        <v>17</v>
      </c>
      <c r="F48" s="8" t="n">
        <v>19.02</v>
      </c>
      <c r="G48" s="9" t="n">
        <v>1025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>
      <c r="A49" s="6" t="inlineStr">
        <is>
          <t>bassa, e</t>
        </is>
      </c>
      <c r="B49" s="7" t="inlineStr"/>
      <c r="C49" s="8" t="n">
        <v>10.53</v>
      </c>
      <c r="D49" s="8" t="n">
        <v>18.43</v>
      </c>
      <c r="E49" s="8" t="n">
        <v>16.49</v>
      </c>
      <c r="F49" s="8" t="n">
        <v>18.43</v>
      </c>
      <c r="G49" s="9" t="n">
        <v>930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>
      <c r="A50" s="6" t="inlineStr">
        <is>
          <t>benlmaloua, m</t>
        </is>
      </c>
      <c r="B50" s="7" t="inlineStr"/>
      <c r="C50" s="8" t="n">
        <v>12.46</v>
      </c>
      <c r="D50" s="8" t="n">
        <v>19.86</v>
      </c>
      <c r="E50" s="8" t="n">
        <v>17</v>
      </c>
      <c r="F50" s="8" t="n">
        <v>19.86</v>
      </c>
      <c r="G50" s="9" t="n">
        <v>1013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>
      <c r="A51" s="6" t="inlineStr">
        <is>
          <t>bonilla, g</t>
        </is>
      </c>
      <c r="B51" s="8" t="n"/>
      <c r="C51" s="8" t="n"/>
      <c r="D51" s="8" t="n"/>
      <c r="E51" s="8" t="n"/>
      <c r="F51" s="8" t="n"/>
      <c r="G51" s="9" t="n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bustos, h</t>
        </is>
      </c>
      <c r="B52" s="7" t="inlineStr"/>
      <c r="C52" s="8" t="n">
        <v>8.85</v>
      </c>
      <c r="D52" s="8" t="n">
        <v>17.26</v>
      </c>
      <c r="E52" s="8" t="n">
        <v>16.5</v>
      </c>
      <c r="F52" s="8" t="n">
        <v>17.26</v>
      </c>
      <c r="G52" s="9" t="n">
        <v>1051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chung, b</t>
        </is>
      </c>
      <c r="B53" s="7" t="inlineStr"/>
      <c r="C53" s="8" t="n">
        <v>10.96</v>
      </c>
      <c r="D53" s="8" t="n">
        <v>19.28</v>
      </c>
      <c r="E53" s="8" t="n">
        <v>16.97</v>
      </c>
      <c r="F53" s="8" t="n">
        <v>19.46</v>
      </c>
      <c r="G53" s="9" t="n">
        <v>906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custodio, t</t>
        </is>
      </c>
      <c r="B54" s="7" t="inlineStr"/>
      <c r="C54" s="8" t="n">
        <v>11.4</v>
      </c>
      <c r="D54" s="8" t="n">
        <v>19.66</v>
      </c>
      <c r="E54" s="8" t="n">
        <v>17.08</v>
      </c>
      <c r="F54" s="8" t="n">
        <v>19.66</v>
      </c>
      <c r="G54" s="9" t="n">
        <v>913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dejesus vasquez, l</t>
        </is>
      </c>
      <c r="B55" s="7" t="inlineStr"/>
      <c r="C55" s="8" t="n">
        <v>9.51</v>
      </c>
      <c r="D55" s="8" t="n">
        <v>17.97</v>
      </c>
      <c r="E55" s="8" t="n">
        <v>13.5</v>
      </c>
      <c r="F55" s="8" t="n">
        <v>15</v>
      </c>
      <c r="G55" s="9" t="n">
        <v>936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fisher, c</t>
        </is>
      </c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flaig, b</t>
        </is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geffrso, t</t>
        </is>
      </c>
      <c r="B58" s="7" t="inlineStr"/>
      <c r="C58" s="8" t="n">
        <v>10.52</v>
      </c>
      <c r="D58" s="8" t="n">
        <v>18.45</v>
      </c>
      <c r="E58" s="8" t="n">
        <v>16.5</v>
      </c>
      <c r="F58" s="8" t="n">
        <v>18.45</v>
      </c>
      <c r="G58" s="9" t="n">
        <v>906</v>
      </c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l huillier jr, w</t>
        </is>
      </c>
      <c r="B59" s="7" t="inlineStr"/>
      <c r="C59" s="8" t="n">
        <v>8.19</v>
      </c>
      <c r="D59" s="8" t="n">
        <v>16.59</v>
      </c>
      <c r="E59" s="8" t="inlineStr"/>
      <c r="F59" s="8" t="inlineStr"/>
      <c r="G59" s="9" t="inlineStr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>
      <c r="A60" s="6" t="inlineStr">
        <is>
          <t>la, s</t>
        </is>
      </c>
      <c r="B60" s="7" t="inlineStr"/>
      <c r="C60" s="8" t="n">
        <v>10.56</v>
      </c>
      <c r="D60" s="8" t="n">
        <v>19.01</v>
      </c>
      <c r="E60" s="8" t="n">
        <v>10.05</v>
      </c>
      <c r="F60" s="8" t="n">
        <v>11.95</v>
      </c>
      <c r="G60" s="9" t="n">
        <v>1005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>
      <c r="A61" s="6" t="inlineStr">
        <is>
          <t>martines, j</t>
        </is>
      </c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>
      <c r="A62" s="6" t="inlineStr">
        <is>
          <t>mccoumb, s</t>
        </is>
      </c>
      <c r="B62" s="7" t="inlineStr"/>
      <c r="C62" s="8" t="n">
        <v>11.18</v>
      </c>
      <c r="D62" s="8" t="n">
        <v>20.15</v>
      </c>
      <c r="E62" s="8" t="n">
        <v>18</v>
      </c>
      <c r="F62" s="8" t="n">
        <v>20.15</v>
      </c>
      <c r="G62" s="9" t="n">
        <v>930</v>
      </c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mcdonald, n</t>
        </is>
      </c>
      <c r="B63" s="7" t="inlineStr"/>
      <c r="C63" s="8" t="n">
        <v>10.5</v>
      </c>
      <c r="D63" s="8" t="n">
        <v>18.93</v>
      </c>
      <c r="E63" s="8" t="n">
        <v>16.45</v>
      </c>
      <c r="F63" s="8" t="n">
        <v>18.93</v>
      </c>
      <c r="G63" s="9" t="n">
        <v>913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mcmains, t</t>
        </is>
      </c>
      <c r="B64" s="7" t="inlineStr"/>
      <c r="C64" s="8" t="n">
        <v>8.59</v>
      </c>
      <c r="D64" s="8" t="n">
        <v>17.03</v>
      </c>
      <c r="E64" s="8" t="inlineStr"/>
      <c r="F64" s="8" t="inlineStr"/>
      <c r="G64" s="9" t="inlineStr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moody, k</t>
        </is>
      </c>
      <c r="B65" s="7" t="inlineStr"/>
      <c r="C65" s="8" t="n">
        <v>8</v>
      </c>
      <c r="D65" s="8" t="n">
        <v>16.01</v>
      </c>
      <c r="E65" s="7" t="inlineStr">
        <is>
          <t>*</t>
        </is>
      </c>
      <c r="F65" s="7" t="inlineStr">
        <is>
          <t>*</t>
        </is>
      </c>
      <c r="G65" s="7" t="inlineStr">
        <is>
          <t>*</t>
        </is>
      </c>
      <c r="H65" s="8">
        <f>SUM(saturday!H67:saturday!H66)</f>
        <v/>
      </c>
      <c r="I65" s="10">
        <f>IF(saturday!B65 ="ns day", saturday!C65, MAX(saturday!C65 - 8, 0))</f>
        <v/>
      </c>
      <c r="J65" s="10">
        <f>saturday!H65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>
      <c r="E66" s="8" t="n">
        <v>7.51</v>
      </c>
      <c r="F66" s="8" t="n">
        <v>7.51</v>
      </c>
      <c r="G66" s="9" t="n">
        <v>1033</v>
      </c>
      <c r="H66" s="8">
        <f>SUM(saturday!F66 - saturday!E66)</f>
        <v/>
      </c>
    </row>
    <row r="67">
      <c r="E67" s="8" t="n">
        <v>8.65</v>
      </c>
      <c r="F67" s="8" t="n">
        <v>10.33</v>
      </c>
      <c r="G67" s="9" t="n">
        <v>1024</v>
      </c>
      <c r="H67" s="8">
        <f>SUM(saturday!F67 - saturday!E67)</f>
        <v/>
      </c>
    </row>
    <row r="68">
      <c r="A68" s="6" t="inlineStr">
        <is>
          <t>mudesir sr, h</t>
        </is>
      </c>
      <c r="B68" s="7" t="inlineStr"/>
      <c r="C68" s="8" t="n">
        <v>10</v>
      </c>
      <c r="D68" s="8" t="n">
        <v>17.99</v>
      </c>
      <c r="E68" s="8" t="n">
        <v>16.22</v>
      </c>
      <c r="F68" s="8" t="n">
        <v>17.99</v>
      </c>
      <c r="G68" s="9" t="n">
        <v>913</v>
      </c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murray, k</t>
        </is>
      </c>
      <c r="B69" s="7" t="inlineStr"/>
      <c r="C69" s="8" t="n">
        <v>9.35</v>
      </c>
      <c r="D69" s="8" t="n">
        <v>17.75</v>
      </c>
      <c r="E69" s="8" t="n">
        <v>16.5</v>
      </c>
      <c r="F69" s="8" t="n">
        <v>17.75</v>
      </c>
      <c r="G69" s="9" t="n">
        <v>1013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nguyen, d</t>
        </is>
      </c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>
      <c r="A71" s="6" t="inlineStr">
        <is>
          <t>pang, d</t>
        </is>
      </c>
      <c r="B71" s="7" t="inlineStr"/>
      <c r="C71" s="8" t="n">
        <v>12.42</v>
      </c>
      <c r="D71" s="8" t="n">
        <v>19.95</v>
      </c>
      <c r="E71" s="8" t="n">
        <v>15.08</v>
      </c>
      <c r="F71" s="8" t="n">
        <v>17</v>
      </c>
      <c r="G71" s="9" t="n">
        <v>930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>
      <c r="A72" s="6" t="inlineStr">
        <is>
          <t>rockwood, j</t>
        </is>
      </c>
      <c r="B72" s="7" t="inlineStr"/>
      <c r="C72" s="8" t="n">
        <v>10.35</v>
      </c>
      <c r="D72" s="8" t="n">
        <v>18.87</v>
      </c>
      <c r="E72" s="8" t="n">
        <v>17</v>
      </c>
      <c r="F72" s="8" t="n">
        <v>18.87</v>
      </c>
      <c r="G72" s="9" t="n">
        <v>1025</v>
      </c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>
      <c r="A73" s="6" t="inlineStr">
        <is>
          <t>rose jr, a</t>
        </is>
      </c>
      <c r="B73" s="7" t="inlineStr"/>
      <c r="C73" s="8" t="n">
        <v>8.880000000000001</v>
      </c>
      <c r="D73" s="8" t="n">
        <v>17.31</v>
      </c>
      <c r="E73" s="8" t="inlineStr"/>
      <c r="F73" s="8" t="inlineStr"/>
      <c r="G73" s="9" t="inlineStr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>
      <c r="A74" s="6" t="inlineStr">
        <is>
          <t>salih-mohamed, s</t>
        </is>
      </c>
      <c r="B74" s="7" t="inlineStr"/>
      <c r="C74" s="8" t="n">
        <v>10.28</v>
      </c>
      <c r="D74" s="8" t="n">
        <v>18.76</v>
      </c>
      <c r="E74" s="8" t="n">
        <v>14.75</v>
      </c>
      <c r="F74" s="8" t="n">
        <v>15.5</v>
      </c>
      <c r="G74" s="9" t="n">
        <v>936</v>
      </c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>
      <c r="A75" s="6" t="inlineStr">
        <is>
          <t>sanchez, p</t>
        </is>
      </c>
      <c r="B75" s="7" t="inlineStr"/>
      <c r="C75" s="8" t="n">
        <v>8.6</v>
      </c>
      <c r="D75" s="8" t="n">
        <v>17.03</v>
      </c>
      <c r="E75" s="8" t="inlineStr"/>
      <c r="F75" s="8" t="inlineStr"/>
      <c r="G75" s="9" t="inlineStr"/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>
      <c r="A76" s="6" t="inlineStr">
        <is>
          <t>shrestha, p</t>
        </is>
      </c>
      <c r="B76" s="7" t="inlineStr"/>
      <c r="C76" s="8" t="n">
        <v>9.35</v>
      </c>
      <c r="D76" s="8" t="n">
        <v>17.32</v>
      </c>
      <c r="E76" s="8" t="inlineStr"/>
      <c r="F76" s="8" t="inlineStr"/>
      <c r="G76" s="9" t="inlineStr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>
      <c r="A77" s="6" t="inlineStr">
        <is>
          <t>steinke, s</t>
        </is>
      </c>
      <c r="B77" s="8" t="n"/>
      <c r="C77" s="8" t="n"/>
      <c r="D77" s="8" t="n"/>
      <c r="E77" s="8" t="n"/>
      <c r="F77" s="8" t="n"/>
      <c r="G77" s="9" t="n"/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>
      <c r="A78" s="6" t="inlineStr">
        <is>
          <t>stevens, a</t>
        </is>
      </c>
      <c r="B78" s="8" t="n"/>
      <c r="C78" s="8" t="n"/>
      <c r="D78" s="8" t="n"/>
      <c r="E78" s="8" t="n"/>
      <c r="F78" s="8" t="n"/>
      <c r="G78" s="9" t="n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>
      <c r="A79" s="6" t="inlineStr">
        <is>
          <t>symons, s</t>
        </is>
      </c>
      <c r="B79" s="7" t="inlineStr"/>
      <c r="C79" s="8" t="n">
        <v>9.539999999999999</v>
      </c>
      <c r="D79" s="8" t="n">
        <v>0</v>
      </c>
      <c r="E79" s="8" t="inlineStr"/>
      <c r="F79" s="8" t="inlineStr"/>
      <c r="G79" s="9" t="inlineStr"/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>
      <c r="A80" s="6" t="inlineStr">
        <is>
          <t>walker, c</t>
        </is>
      </c>
      <c r="B80" s="7" t="inlineStr"/>
      <c r="C80" s="8" t="n">
        <v>9.76</v>
      </c>
      <c r="D80" s="8" t="n">
        <v>19.02</v>
      </c>
      <c r="E80" s="8" t="inlineStr"/>
      <c r="F80" s="8" t="inlineStr"/>
      <c r="G80" s="9" t="inlineStr"/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>
      <c r="A81" s="6" t="inlineStr">
        <is>
          <t>weeks, t</t>
        </is>
      </c>
      <c r="B81" s="8" t="n"/>
      <c r="C81" s="8" t="n"/>
      <c r="D81" s="8" t="n"/>
      <c r="E81" s="8" t="n"/>
      <c r="F81" s="8" t="n"/>
      <c r="G81" s="9" t="n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>
      <c r="A82" s="6" t="inlineStr">
        <is>
          <t>weyerman, t</t>
        </is>
      </c>
      <c r="B82" s="8" t="n"/>
      <c r="C82" s="8" t="n"/>
      <c r="D82" s="8" t="n"/>
      <c r="E82" s="8" t="n"/>
      <c r="F82" s="8" t="n"/>
      <c r="G82" s="9" t="n"/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3">
      <c r="A83" s="6" t="inlineStr">
        <is>
          <t>wooten, c</t>
        </is>
      </c>
      <c r="B83" s="7" t="inlineStr"/>
      <c r="C83" s="8" t="n">
        <v>8.83</v>
      </c>
      <c r="D83" s="8" t="n">
        <v>17.29</v>
      </c>
      <c r="E83" s="8" t="inlineStr"/>
      <c r="F83" s="8" t="inlineStr"/>
      <c r="G83" s="9" t="inlineStr"/>
      <c r="H83" s="8">
        <f>SUM(saturday!F83 - saturday!E83)</f>
        <v/>
      </c>
      <c r="I83" s="10">
        <f>IF(saturday!B83 ="ns day", saturday!C83, MAX(saturday!C83 - 8, 0))</f>
        <v/>
      </c>
      <c r="J83" s="10">
        <f>SUM(saturday!F83 - saturday!E83)</f>
        <v/>
      </c>
      <c r="K83" s="10">
        <f>IF(saturday!B83="ns day",saturday!C83, IF(saturday!C83 &lt;= 8 + reference!C4, 0, MIN(MAX(saturday!C83 - 8, 0),IF(saturday!J83 &lt;= reference!C4,0, saturday!J83))))</f>
        <v/>
      </c>
    </row>
    <row r="84">
      <c r="A84" s="6" t="inlineStr">
        <is>
          <t>yates, l</t>
        </is>
      </c>
      <c r="B84" s="7" t="inlineStr"/>
      <c r="C84" s="8" t="n">
        <v>10.38</v>
      </c>
      <c r="D84" s="8" t="n">
        <v>18.75</v>
      </c>
      <c r="E84" s="8" t="n">
        <v>14</v>
      </c>
      <c r="F84" s="8" t="n">
        <v>18.75</v>
      </c>
      <c r="G84" s="9" t="n">
        <v>936</v>
      </c>
      <c r="H84" s="8">
        <f>SUM(saturday!F84 - saturday!E84)</f>
        <v/>
      </c>
      <c r="I84" s="10">
        <f>IF(saturday!B84 ="ns day", saturday!C84, MAX(saturday!C84 - 8, 0))</f>
        <v/>
      </c>
      <c r="J84" s="10">
        <f>SUM(saturday!F84 - saturday!E84)</f>
        <v/>
      </c>
      <c r="K84" s="10">
        <f>IF(saturday!B84="ns day",saturday!C84, IF(saturday!C84 &lt;= 8 + reference!C4, 0, MIN(MAX(saturday!C84 - 8, 0),IF(saturday!J84 &lt;= reference!C4,0, saturday!J84))))</f>
        <v/>
      </c>
    </row>
    <row r="86">
      <c r="J86" s="5" t="inlineStr">
        <is>
          <t>Total WAL Mandates</t>
        </is>
      </c>
      <c r="K86" s="10">
        <f>SUM(saturday!K45:saturday!K84)</f>
        <v/>
      </c>
    </row>
    <row r="88">
      <c r="J88" s="5" t="inlineStr">
        <is>
          <t>Total Mandates</t>
        </is>
      </c>
      <c r="K88" s="10">
        <f>SUM(saturday!K86 + saturday!K41)</f>
        <v/>
      </c>
    </row>
    <row r="90">
      <c r="A90" s="4" t="inlineStr">
        <is>
          <t>Overtime Desired List Carriers</t>
        </is>
      </c>
    </row>
    <row r="91">
      <c r="E91" s="5" t="inlineStr">
        <is>
          <t>Availability to:</t>
        </is>
      </c>
    </row>
    <row r="92">
      <c r="A92" s="5" t="inlineStr">
        <is>
          <t>Name</t>
        </is>
      </c>
      <c r="B92" s="5" t="inlineStr">
        <is>
          <t>note</t>
        </is>
      </c>
      <c r="C92" s="5" t="inlineStr">
        <is>
          <t>5200</t>
        </is>
      </c>
      <c r="D92" s="5" t="inlineStr">
        <is>
          <t>RS</t>
        </is>
      </c>
      <c r="E92" s="5" t="inlineStr">
        <is>
          <t>to 10</t>
        </is>
      </c>
      <c r="F92" s="5" t="inlineStr">
        <is>
          <t>to 12</t>
        </is>
      </c>
    </row>
    <row r="93">
      <c r="A93" s="6" t="inlineStr">
        <is>
          <t>barnett, j</t>
        </is>
      </c>
      <c r="B93" s="7" t="inlineStr"/>
      <c r="C93" s="8" t="n">
        <v>12.54</v>
      </c>
      <c r="D93" s="8" t="n">
        <v>20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gross, j</t>
        </is>
      </c>
      <c r="B94" s="7" t="inlineStr"/>
      <c r="C94" s="8" t="n">
        <v>12.01</v>
      </c>
      <c r="D94" s="8" t="n">
        <v>19.87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helmbold, a</t>
        </is>
      </c>
      <c r="B95" s="7" t="inlineStr">
        <is>
          <t>sick</t>
        </is>
      </c>
      <c r="C95" s="8" t="inlineStr"/>
      <c r="D95" s="8" t="n">
        <v>0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>
        <is>
          <t>kitchen, d</t>
        </is>
      </c>
      <c r="B96" s="7" t="inlineStr"/>
      <c r="C96" s="8" t="n">
        <v>11.14</v>
      </c>
      <c r="D96" s="8" t="n">
        <v>19.73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>
        <is>
          <t>manibusan, p</t>
        </is>
      </c>
      <c r="B97" s="7" t="inlineStr"/>
      <c r="C97" s="8" t="n">
        <v>11</v>
      </c>
      <c r="D97" s="8" t="n">
        <v>18.94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>
        <is>
          <t>mariami, a</t>
        </is>
      </c>
      <c r="B98" s="7" t="inlineStr"/>
      <c r="C98" s="8" t="n">
        <v>11.43</v>
      </c>
      <c r="D98" s="8" t="n">
        <v>19.92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>
        <is>
          <t>nelson, g</t>
        </is>
      </c>
      <c r="B99" s="7" t="inlineStr"/>
      <c r="C99" s="8" t="n">
        <v>11</v>
      </c>
      <c r="D99" s="8" t="n">
        <v>18.92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>
        <is>
          <t>yeung, q</t>
        </is>
      </c>
      <c r="B100" s="7" t="inlineStr"/>
      <c r="C100" s="8" t="n">
        <v>12.8</v>
      </c>
      <c r="D100" s="8" t="n">
        <v>20.98</v>
      </c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>
      <c r="A113" s="6" t="inlineStr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>
      <c r="A114" s="6" t="inlineStr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>
      <c r="A115" s="6" t="inlineStr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>
      <c r="A116" s="6" t="inlineStr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>
      <c r="A117" s="6" t="inlineStr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>
      <c r="A118" s="6" t="inlineStr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>
      <c r="A119" s="6" t="inlineStr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>
      <c r="A120" s="6" t="inlineStr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>
      <c r="A121" s="6" t="inlineStr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>
      <c r="A122" s="6" t="inlineStr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4">
      <c r="D124" s="5" t="inlineStr">
        <is>
          <t>Total OTDL Availability</t>
        </is>
      </c>
      <c r="E124" s="10">
        <f>SUM(saturday!E93:saturday!E122)</f>
        <v/>
      </c>
      <c r="F124" s="10">
        <f>SUM(saturday!F93:saturday!F122)</f>
        <v/>
      </c>
    </row>
    <row r="126">
      <c r="A126" s="4" t="inlineStr">
        <is>
          <t>Auxiliary Assistance</t>
        </is>
      </c>
    </row>
    <row r="127">
      <c r="E127" s="5" t="inlineStr">
        <is>
          <t>Availability to:</t>
        </is>
      </c>
    </row>
    <row r="128">
      <c r="A128" s="5" t="inlineStr">
        <is>
          <t>Name</t>
        </is>
      </c>
      <c r="B128" s="5" t="inlineStr">
        <is>
          <t>note</t>
        </is>
      </c>
      <c r="C128" s="5" t="inlineStr">
        <is>
          <t>5200</t>
        </is>
      </c>
      <c r="D128" s="5" t="inlineStr">
        <is>
          <t>RS</t>
        </is>
      </c>
      <c r="E128" s="5" t="inlineStr">
        <is>
          <t>to 10</t>
        </is>
      </c>
      <c r="F128" s="5" t="inlineStr">
        <is>
          <t>to 11.5</t>
        </is>
      </c>
    </row>
    <row r="129">
      <c r="A129" s="6" t="inlineStr">
        <is>
          <t>dennis, j</t>
        </is>
      </c>
      <c r="B129" s="7" t="inlineStr"/>
      <c r="C129" s="8" t="n">
        <v>12.46</v>
      </c>
      <c r="D129" s="8" t="n">
        <v>21.42</v>
      </c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11.5 - reference!C5), 0, IF(saturday!B129 = "no call", 11.5, IF(saturday!C129 = 0, 0, MAX(11.5 - saturday!C129, 0))))</f>
        <v/>
      </c>
    </row>
    <row r="130">
      <c r="A130" s="6" t="inlineStr">
        <is>
          <t>frank, p</t>
        </is>
      </c>
      <c r="B130" s="7" t="inlineStr"/>
      <c r="C130" s="8" t="n">
        <v>12.88</v>
      </c>
      <c r="D130" s="8" t="n">
        <v>0</v>
      </c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11.5 - reference!C5), 0, IF(saturday!B130 = "no call", 11.5, IF(saturday!C130 = 0, 0, MAX(11.5 - saturday!C130, 0))))</f>
        <v/>
      </c>
    </row>
    <row r="131">
      <c r="A131" s="6" t="inlineStr">
        <is>
          <t>garczarek, p</t>
        </is>
      </c>
      <c r="B131" s="7" t="inlineStr"/>
      <c r="C131" s="8" t="n">
        <v>12.66</v>
      </c>
      <c r="D131" s="8" t="n">
        <v>20.81</v>
      </c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11.5 - reference!C5), 0, IF(saturday!B131 = "no call", 11.5, IF(saturday!C131 = 0, 0, MAX(11.5 - saturday!C131, 0))))</f>
        <v/>
      </c>
    </row>
    <row r="132">
      <c r="A132" s="6" t="inlineStr">
        <is>
          <t>nelson, j</t>
        </is>
      </c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11.5 - reference!C5), 0, IF(saturday!B132 = "no call", 11.5, IF(saturday!C132 = 0, 0, MAX(11.5 - saturday!C132, 0))))</f>
        <v/>
      </c>
    </row>
    <row r="133">
      <c r="A133" s="6" t="inlineStr">
        <is>
          <t>smith, n</t>
        </is>
      </c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11.5 - reference!C5), 0, IF(saturday!B133 = "no call", 11.5, IF(saturday!C133 = 0, 0, MAX(11.5 - saturday!C133, 0))))</f>
        <v/>
      </c>
    </row>
    <row r="134">
      <c r="A134" s="6" t="inlineStr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>
      <c r="A149" s="6" t="inlineStr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>
      <c r="A150" s="6" t="inlineStr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>
      <c r="A151" s="6" t="inlineStr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>
      <c r="A152" s="6" t="inlineStr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>
      <c r="A153" s="6" t="inlineStr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>
      <c r="A154" s="6" t="inlineStr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>
      <c r="A155" s="6" t="inlineStr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>
      <c r="A156" s="6" t="inlineStr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>
      <c r="A157" s="6" t="inlineStr"/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>
      <c r="A158" s="6" t="inlineStr"/>
      <c r="B158" s="8" t="n"/>
      <c r="C158" s="8" t="n"/>
      <c r="D158" s="8" t="n"/>
      <c r="E158" s="10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10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60">
      <c r="D160" s="5" t="inlineStr">
        <is>
          <t>Total AUX Availability</t>
        </is>
      </c>
      <c r="E160" s="10">
        <f>SUM(saturday!E129:saturday!E158)</f>
        <v/>
      </c>
      <c r="F160" s="10">
        <f>SUM(saturday!F129:saturday!F158)</f>
        <v/>
      </c>
    </row>
    <row r="162">
      <c r="D162" s="5" t="inlineStr">
        <is>
          <t>Total Availability</t>
        </is>
      </c>
      <c r="E162" s="10">
        <f>SUM(saturday!E124 + saturday!E160)</f>
        <v/>
      </c>
      <c r="F162" s="10">
        <f>SUM(saturday!F124 + saturday!F160)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9" min="0" max="16383" man="1"/>
    <brk id="12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01/12/20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foster, p</t>
        </is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henderson, j</t>
        </is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landers, a</t>
        </is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lopez, d</t>
        </is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miller, b</t>
        </is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osei tutu, m</t>
        </is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robertson, c</t>
        </is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rodriquez, j</t>
        </is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segers, d</t>
        </is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stubbs, t</t>
        </is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torpey, m</t>
        </is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trujillo, s</t>
        </is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welch, t</t>
        </is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williams, l</t>
        </is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>
      <c r="A26" s="6" t="inlineStr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>
      <c r="A27" s="6" t="inlineStr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10">
        <f>SUM(sunday!I8:sunday!I37)</f>
        <v/>
      </c>
    </row>
    <row r="41">
      <c r="J41" s="5" t="inlineStr">
        <is>
          <t>Total NL Mandates</t>
        </is>
      </c>
      <c r="K41" s="10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an, j</t>
        </is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aquino, s</t>
        </is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babinskiy, m</t>
        </is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bassa, e</t>
        </is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benlmaloua, m</t>
        </is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bonilla, g</t>
        </is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bustos, h</t>
        </is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chung, b</t>
        </is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custodio, t</t>
        </is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dejesus vasquez, l</t>
        </is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fisher, c</t>
        </is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flaig, b</t>
        </is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geffrso, t</t>
        </is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l huillier jr, w</t>
        </is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la, s</t>
        </is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martines, j</t>
        </is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mccoumb, s</t>
        </is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mcdonald, n</t>
        </is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mcmains, t</t>
        </is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moody, k</t>
        </is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mudesir sr, h</t>
        </is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murray, k</t>
        </is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nguyen, d</t>
        </is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pang, d</t>
        </is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rockwood, j</t>
        </is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>
      <c r="A71" s="6" t="inlineStr">
        <is>
          <t>rose jr, a</t>
        </is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>
      <c r="A72" s="6" t="inlineStr">
        <is>
          <t>salih-mohamed, s</t>
        </is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>
      <c r="A73" s="6" t="inlineStr">
        <is>
          <t>sanchez, p</t>
        </is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>
      <c r="A74" s="6" t="inlineStr">
        <is>
          <t>shrestha, p</t>
        </is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>
      <c r="A75" s="6" t="inlineStr">
        <is>
          <t>steinke, s</t>
        </is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>
      <c r="A76" s="6" t="inlineStr">
        <is>
          <t>stevens, a</t>
        </is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>
      <c r="A77" s="6" t="inlineStr">
        <is>
          <t>symons, s</t>
        </is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>
      <c r="A78" s="6" t="inlineStr">
        <is>
          <t>walker, c</t>
        </is>
      </c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 MAX(sunday!C78 - 8, 0))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>
      <c r="A79" s="6" t="inlineStr">
        <is>
          <t>weeks, t</t>
        </is>
      </c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 MAX(sunday!C79 - 8, 0))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0">
      <c r="A80" s="6" t="inlineStr">
        <is>
          <t>weyerman, t</t>
        </is>
      </c>
      <c r="B80" s="8" t="n"/>
      <c r="C80" s="8" t="n"/>
      <c r="D80" s="8" t="n"/>
      <c r="E80" s="8" t="n"/>
      <c r="F80" s="8" t="n"/>
      <c r="G80" s="9" t="n"/>
      <c r="H80" s="8">
        <f>SUM(sunday!F80 - sunday!E80)</f>
        <v/>
      </c>
      <c r="I80" s="10">
        <f>IF(sunday!B80 ="ns day", sunday!C80, MAX(sunday!C80 - 8, 0))</f>
        <v/>
      </c>
      <c r="J80" s="10">
        <f>SUM(sunday!F80 - sunday!E80)</f>
        <v/>
      </c>
      <c r="K80" s="10">
        <f>IF(sunday!B80="ns day",sunday!C80, IF(sunday!C80 &lt;= 8 + reference!C4, 0, MIN(MAX(sunday!C80 - 8, 0),IF(sunday!J80 &lt;= reference!C4,0, sunday!J80))))</f>
        <v/>
      </c>
    </row>
    <row r="81">
      <c r="A81" s="6" t="inlineStr">
        <is>
          <t>wooten, c</t>
        </is>
      </c>
      <c r="B81" s="8" t="n"/>
      <c r="C81" s="8" t="n"/>
      <c r="D81" s="8" t="n"/>
      <c r="E81" s="8" t="n"/>
      <c r="F81" s="8" t="n"/>
      <c r="G81" s="9" t="n"/>
      <c r="H81" s="8">
        <f>SUM(sunday!F81 - sunday!E81)</f>
        <v/>
      </c>
      <c r="I81" s="10">
        <f>IF(sunday!B81 ="ns day", sunday!C81, MAX(sunday!C81 - 8, 0))</f>
        <v/>
      </c>
      <c r="J81" s="10">
        <f>SUM(sunday!F81 - sunday!E81)</f>
        <v/>
      </c>
      <c r="K81" s="10">
        <f>IF(sunday!B81="ns day",sunday!C81, IF(sunday!C81 &lt;= 8 + reference!C4, 0, MIN(MAX(sunday!C81 - 8, 0),IF(sunday!J81 &lt;= reference!C4,0, sunday!J81))))</f>
        <v/>
      </c>
    </row>
    <row r="82">
      <c r="A82" s="6" t="inlineStr">
        <is>
          <t>yates, l</t>
        </is>
      </c>
      <c r="B82" s="8" t="n"/>
      <c r="C82" s="8" t="n"/>
      <c r="D82" s="8" t="n"/>
      <c r="E82" s="8" t="n"/>
      <c r="F82" s="8" t="n"/>
      <c r="G82" s="9" t="n"/>
      <c r="H82" s="8">
        <f>SUM(sunday!F82 - sunday!E82)</f>
        <v/>
      </c>
      <c r="I82" s="10">
        <f>IF(sunday!B82 ="ns day", sunday!C82, MAX(sunday!C82 - 8, 0))</f>
        <v/>
      </c>
      <c r="J82" s="10">
        <f>SUM(sunday!F82 - sunday!E82)</f>
        <v/>
      </c>
      <c r="K82" s="10">
        <f>IF(sunday!B82="ns day",sunday!C82, IF(sunday!C82 &lt;= 8 + reference!C4, 0, MIN(MAX(sunday!C82 - 8, 0),IF(sunday!J82 &lt;= reference!C4,0, sunday!J82))))</f>
        <v/>
      </c>
    </row>
    <row r="84">
      <c r="J84" s="5" t="inlineStr">
        <is>
          <t>Total WAL Mandates</t>
        </is>
      </c>
      <c r="K84" s="10">
        <f>SUM(sunday!K45:sunday!K82)</f>
        <v/>
      </c>
    </row>
    <row r="86">
      <c r="J86" s="5" t="inlineStr">
        <is>
          <t>Total Mandates</t>
        </is>
      </c>
      <c r="K86" s="10">
        <f>SUM(sunday!K84 + sunday!K41)</f>
        <v/>
      </c>
    </row>
    <row r="88">
      <c r="A88" s="4" t="inlineStr">
        <is>
          <t>Overtime Desired List Carriers</t>
        </is>
      </c>
    </row>
    <row r="89">
      <c r="E89" s="5" t="inlineStr">
        <is>
          <t>Availability to:</t>
        </is>
      </c>
    </row>
    <row r="90">
      <c r="A90" s="5" t="inlineStr">
        <is>
          <t>Name</t>
        </is>
      </c>
      <c r="B90" s="5" t="inlineStr">
        <is>
          <t>note</t>
        </is>
      </c>
      <c r="C90" s="5" t="inlineStr">
        <is>
          <t>5200</t>
        </is>
      </c>
      <c r="D90" s="5" t="inlineStr">
        <is>
          <t>RS</t>
        </is>
      </c>
      <c r="E90" s="5" t="inlineStr">
        <is>
          <t>to 10</t>
        </is>
      </c>
      <c r="F90" s="5" t="inlineStr">
        <is>
          <t>to 12</t>
        </is>
      </c>
    </row>
    <row r="91">
      <c r="A91" s="6" t="inlineStr">
        <is>
          <t>barnett, j</t>
        </is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gross, j</t>
        </is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helmbold, a</t>
        </is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kitchen, d</t>
        </is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manibusan, p</t>
        </is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>
        <is>
          <t>mariami, a</t>
        </is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>
        <is>
          <t>nelson, g</t>
        </is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>
        <is>
          <t>yeung, q</t>
        </is>
      </c>
      <c r="B98" s="7" t="inlineStr"/>
      <c r="C98" s="8" t="n">
        <v>5.79</v>
      </c>
      <c r="D98" s="8" t="n">
        <v>0</v>
      </c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>
      <c r="A113" s="6" t="inlineStr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>
      <c r="A114" s="6" t="inlineStr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>
      <c r="A115" s="6" t="inlineStr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>
      <c r="A116" s="6" t="inlineStr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>
      <c r="A117" s="6" t="inlineStr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>
      <c r="A118" s="6" t="inlineStr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>
      <c r="A119" s="6" t="inlineStr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>
      <c r="A120" s="6" t="inlineStr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2">
      <c r="D122" s="5" t="inlineStr">
        <is>
          <t>Total OTDL Availability</t>
        </is>
      </c>
      <c r="E122" s="10">
        <f>SUM(sunday!E91:sunday!E120)</f>
        <v/>
      </c>
      <c r="F122" s="10">
        <f>SUM(sunday!F91:sunday!F120)</f>
        <v/>
      </c>
    </row>
    <row r="124">
      <c r="A124" s="4" t="inlineStr">
        <is>
          <t>Auxiliary Assistance</t>
        </is>
      </c>
    </row>
    <row r="125">
      <c r="E125" s="5" t="inlineStr">
        <is>
          <t>Availability to:</t>
        </is>
      </c>
    </row>
    <row r="126">
      <c r="A126" s="5" t="inlineStr">
        <is>
          <t>Name</t>
        </is>
      </c>
      <c r="B126" s="5" t="inlineStr">
        <is>
          <t>note</t>
        </is>
      </c>
      <c r="C126" s="5" t="inlineStr">
        <is>
          <t>5200</t>
        </is>
      </c>
      <c r="D126" s="5" t="inlineStr">
        <is>
          <t>RS</t>
        </is>
      </c>
      <c r="E126" s="5" t="inlineStr">
        <is>
          <t>to 10</t>
        </is>
      </c>
      <c r="F126" s="5" t="inlineStr">
        <is>
          <t>to 11.5</t>
        </is>
      </c>
    </row>
    <row r="127">
      <c r="A127" s="6" t="inlineStr">
        <is>
          <t>dennis, j</t>
        </is>
      </c>
      <c r="B127" s="7" t="inlineStr"/>
      <c r="C127" s="8" t="n">
        <v>8.09</v>
      </c>
      <c r="D127" s="8" t="n">
        <v>0</v>
      </c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>
      <c r="A128" s="6" t="inlineStr">
        <is>
          <t>frank, p</t>
        </is>
      </c>
      <c r="B128" s="7" t="inlineStr"/>
      <c r="C128" s="8" t="n">
        <v>7.32</v>
      </c>
      <c r="D128" s="8" t="n">
        <v>0</v>
      </c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>
      <c r="A129" s="6" t="inlineStr">
        <is>
          <t>garczarek, p</t>
        </is>
      </c>
      <c r="B129" s="7" t="inlineStr"/>
      <c r="C129" s="8" t="n">
        <v>7.31</v>
      </c>
      <c r="D129" s="8" t="n">
        <v>0</v>
      </c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11.5 - reference!C5), 0, IF(sunday!B129 = "no call", 11.5, IF(sunday!C129 = 0, 0, MAX(11.5 - sunday!C129, 0))))</f>
        <v/>
      </c>
    </row>
    <row r="130">
      <c r="A130" s="6" t="inlineStr">
        <is>
          <t>nelson, j</t>
        </is>
      </c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11.5 - reference!C5), 0, IF(sunday!B130 = "no call", 11.5, IF(sunday!C130 = 0, 0, MAX(11.5 - sunday!C130, 0))))</f>
        <v/>
      </c>
    </row>
    <row r="131">
      <c r="A131" s="6" t="inlineStr">
        <is>
          <t>smith, n</t>
        </is>
      </c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11.5 - reference!C5), 0, IF(sunday!B131 = "no call", 11.5, IF(sunday!C131 = 0, 0, MAX(11.5 - sunday!C131, 0))))</f>
        <v/>
      </c>
    </row>
    <row r="132">
      <c r="A132" s="6" t="inlineStr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>
      <c r="A149" s="6" t="inlineStr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>
      <c r="A150" s="6" t="inlineStr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>
      <c r="A151" s="6" t="inlineStr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>
      <c r="A152" s="6" t="inlineStr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>
      <c r="A153" s="6" t="inlineStr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>
      <c r="A154" s="6" t="inlineStr"/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>
      <c r="A155" s="6" t="inlineStr"/>
      <c r="B155" s="8" t="n"/>
      <c r="C155" s="8" t="n"/>
      <c r="D155" s="8" t="n"/>
      <c r="E155" s="10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10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>
      <c r="A156" s="6" t="inlineStr"/>
      <c r="B156" s="8" t="n"/>
      <c r="C156" s="8" t="n"/>
      <c r="D156" s="8" t="n"/>
      <c r="E156" s="10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10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8">
      <c r="D158" s="5" t="inlineStr">
        <is>
          <t>Total AUX Availability</t>
        </is>
      </c>
      <c r="E158" s="10">
        <f>SUM(sunday!E127:sunday!E156)</f>
        <v/>
      </c>
      <c r="F158" s="10">
        <f>SUM(sunday!F127:sunday!F156)</f>
        <v/>
      </c>
    </row>
    <row r="160">
      <c r="D160" s="5" t="inlineStr">
        <is>
          <t>Total Availability</t>
        </is>
      </c>
      <c r="E160" s="10">
        <f>SUM(sunday!E122 + sunday!E158)</f>
        <v/>
      </c>
      <c r="F160" s="10">
        <f>SUM(sunday!F122 + sunday!F158)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7" min="0" max="16383" man="1"/>
    <brk id="123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01/13/20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7" t="inlineStr"/>
      <c r="C9" s="8" t="n">
        <v>8.609999999999999</v>
      </c>
      <c r="D9" s="8" t="n">
        <v>17.54</v>
      </c>
      <c r="E9" s="8" t="inlineStr"/>
      <c r="F9" s="8" t="inlineStr"/>
      <c r="G9" s="9" t="inlineStr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7" t="inlineStr">
        <is>
          <t>ns day</t>
        </is>
      </c>
      <c r="C10" s="8" t="n">
        <v>8.960000000000001</v>
      </c>
      <c r="D10" s="8" t="n">
        <v>17.45</v>
      </c>
      <c r="E10" s="8" t="inlineStr"/>
      <c r="F10" s="8" t="inlineStr"/>
      <c r="G10" s="9" t="inlineStr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7" t="inlineStr"/>
      <c r="C11" s="8" t="n">
        <v>9.91</v>
      </c>
      <c r="D11" s="8" t="n">
        <v>18.49</v>
      </c>
      <c r="E11" s="8" t="inlineStr"/>
      <c r="F11" s="8" t="inlineStr"/>
      <c r="G11" s="9" t="inlineStr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foster, p</t>
        </is>
      </c>
      <c r="B12" s="7" t="inlineStr"/>
      <c r="C12" s="8" t="n">
        <v>8</v>
      </c>
      <c r="D12" s="8" t="n">
        <v>16.16</v>
      </c>
      <c r="E12" s="8" t="inlineStr"/>
      <c r="F12" s="8" t="inlineStr"/>
      <c r="G12" s="9" t="inlineStr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henderson, j</t>
        </is>
      </c>
      <c r="B13" s="7" t="inlineStr"/>
      <c r="C13" s="8" t="n">
        <v>8.52</v>
      </c>
      <c r="D13" s="8" t="n">
        <v>17.52</v>
      </c>
      <c r="E13" s="8" t="inlineStr"/>
      <c r="F13" s="8" t="inlineStr"/>
      <c r="G13" s="9" t="inlineStr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landers, a</t>
        </is>
      </c>
      <c r="B14" s="7" t="inlineStr"/>
      <c r="C14" s="8" t="n">
        <v>10.33</v>
      </c>
      <c r="D14" s="8" t="n">
        <v>18.16</v>
      </c>
      <c r="E14" s="8" t="inlineStr"/>
      <c r="F14" s="8" t="inlineStr"/>
      <c r="G14" s="9" t="inlineStr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lopez, d</t>
        </is>
      </c>
      <c r="B15" s="7" t="inlineStr"/>
      <c r="C15" s="8" t="n">
        <v>8.699999999999999</v>
      </c>
      <c r="D15" s="8" t="n">
        <v>17.27</v>
      </c>
      <c r="E15" s="8" t="inlineStr"/>
      <c r="F15" s="8" t="inlineStr"/>
      <c r="G15" s="9" t="inlineStr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>
      <c r="A16" s="6" t="inlineStr">
        <is>
          <t>miller, b</t>
        </is>
      </c>
      <c r="B16" s="7" t="inlineStr"/>
      <c r="C16" s="8" t="n">
        <v>8</v>
      </c>
      <c r="D16" s="8" t="n">
        <v>16.51</v>
      </c>
      <c r="E16" s="8" t="inlineStr"/>
      <c r="F16" s="8" t="inlineStr"/>
      <c r="G16" s="9" t="inlineStr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>
      <c r="A17" s="6" t="inlineStr">
        <is>
          <t>osei tutu, m</t>
        </is>
      </c>
      <c r="B17" s="7" t="inlineStr"/>
      <c r="C17" s="8" t="n">
        <v>10.11</v>
      </c>
      <c r="D17" s="8" t="n">
        <v>18.61</v>
      </c>
      <c r="E17" s="8" t="inlineStr"/>
      <c r="F17" s="8" t="inlineStr"/>
      <c r="G17" s="9" t="inlineStr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>
      <c r="A18" s="6" t="inlineStr">
        <is>
          <t>robertson, c</t>
        </is>
      </c>
      <c r="B18" s="7" t="inlineStr"/>
      <c r="C18" s="8" t="n">
        <v>8.130000000000001</v>
      </c>
      <c r="D18" s="8" t="n">
        <v>0</v>
      </c>
      <c r="E18" s="8" t="inlineStr"/>
      <c r="F18" s="8" t="inlineStr"/>
      <c r="G18" s="9" t="inlineStr"/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rodriquez, j</t>
        </is>
      </c>
      <c r="B19" s="7" t="inlineStr"/>
      <c r="C19" s="8" t="n">
        <v>8</v>
      </c>
      <c r="D19" s="8" t="n">
        <v>15.51</v>
      </c>
      <c r="E19" s="8" t="inlineStr"/>
      <c r="F19" s="8" t="inlineStr"/>
      <c r="G19" s="9" t="inlineStr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segers, d</t>
        </is>
      </c>
      <c r="B20" s="7" t="inlineStr"/>
      <c r="C20" s="8" t="n">
        <v>9.08</v>
      </c>
      <c r="D20" s="8" t="n">
        <v>17.53</v>
      </c>
      <c r="E20" s="8" t="n">
        <v>8.26</v>
      </c>
      <c r="F20" s="8" t="n">
        <v>17.53</v>
      </c>
      <c r="G20" s="9" t="n">
        <v>929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stubbs, t</t>
        </is>
      </c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torpey, m</t>
        </is>
      </c>
      <c r="B22" s="7" t="inlineStr"/>
      <c r="C22" s="8" t="n">
        <v>8</v>
      </c>
      <c r="D22" s="8" t="n">
        <v>16.07</v>
      </c>
      <c r="E22" s="8" t="inlineStr"/>
      <c r="F22" s="8" t="inlineStr"/>
      <c r="G22" s="9" t="inlineStr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trujillo, s</t>
        </is>
      </c>
      <c r="B23" s="7" t="inlineStr"/>
      <c r="C23" s="8" t="n">
        <v>8</v>
      </c>
      <c r="D23" s="8" t="n">
        <v>16.24</v>
      </c>
      <c r="E23" s="8" t="inlineStr"/>
      <c r="F23" s="8" t="inlineStr"/>
      <c r="G23" s="9" t="inlineStr"/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welch, t</t>
        </is>
      </c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williams, l</t>
        </is>
      </c>
      <c r="B25" s="7" t="inlineStr"/>
      <c r="C25" s="8" t="n">
        <v>10.26</v>
      </c>
      <c r="D25" s="8" t="n">
        <v>18.76</v>
      </c>
      <c r="E25" s="7" t="inlineStr">
        <is>
          <t>*</t>
        </is>
      </c>
      <c r="F25" s="7" t="inlineStr">
        <is>
          <t>*</t>
        </is>
      </c>
      <c r="G25" s="7" t="inlineStr">
        <is>
          <t>*</t>
        </is>
      </c>
      <c r="H25" s="8">
        <f>SUM(monday!H27:monday!H26)</f>
        <v/>
      </c>
      <c r="I25" s="10">
        <f>IF(monday!B25 ="ns day", monday!C25,IF(monday!C25 &lt;= 8 + reference!C3, 0, MAX(monday!C25 - 8, 0)))</f>
        <v/>
      </c>
      <c r="J25" s="10">
        <f>monday!H25</f>
        <v/>
      </c>
      <c r="K25" s="10">
        <f>IF(monday!B25="ns day",monday!C25, IF(monday!C25 &lt;= 8 + reference!C4, 0, MIN(MAX(monday!C25 - 8, 0),IF(monday!J25 &lt;= reference!C4,0, monday!J25))))</f>
        <v/>
      </c>
    </row>
    <row r="26">
      <c r="E26" s="8" t="n">
        <v>8</v>
      </c>
      <c r="F26" s="8" t="n">
        <v>18.76</v>
      </c>
      <c r="G26" s="9" t="n">
        <v>950</v>
      </c>
      <c r="H26" s="8">
        <f>SUM(monday!F26 - monday!E26)</f>
        <v/>
      </c>
    </row>
    <row r="27">
      <c r="E27" s="8" t="n">
        <v>18.76</v>
      </c>
      <c r="F27" s="8" t="n">
        <v>18.76</v>
      </c>
      <c r="G27" s="9" t="n">
        <v>950</v>
      </c>
      <c r="H27" s="8">
        <f>SUM(monday!F27 - monday!E27)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10">
        <f>SUM(monday!I8:monday!I37)</f>
        <v/>
      </c>
    </row>
    <row r="41">
      <c r="J41" s="5" t="inlineStr">
        <is>
          <t>Total NL Mandates</t>
        </is>
      </c>
      <c r="K41" s="10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9</v>
      </c>
      <c r="D45" s="8" t="n">
        <v>17.46</v>
      </c>
      <c r="E45" s="8" t="inlineStr"/>
      <c r="F45" s="8" t="inlineStr"/>
      <c r="G45" s="9" t="inlineStr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an, j</t>
        </is>
      </c>
      <c r="B46" s="7" t="inlineStr"/>
      <c r="C46" s="8" t="n">
        <v>10.38</v>
      </c>
      <c r="D46" s="8" t="n">
        <v>18.51</v>
      </c>
      <c r="E46" s="8" t="n">
        <v>7.63</v>
      </c>
      <c r="F46" s="8" t="n">
        <v>7.63</v>
      </c>
      <c r="G46" s="9" t="n">
        <v>1072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aquino, s</t>
        </is>
      </c>
      <c r="B47" s="7" t="inlineStr"/>
      <c r="C47" s="8" t="n">
        <v>12.04</v>
      </c>
      <c r="D47" s="8" t="n">
        <v>20.5</v>
      </c>
      <c r="E47" s="8" t="n">
        <v>8.17</v>
      </c>
      <c r="F47" s="8" t="n">
        <v>20.6</v>
      </c>
      <c r="G47" s="9" t="n">
        <v>903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babinskiy, m</t>
        </is>
      </c>
      <c r="B48" s="7" t="inlineStr"/>
      <c r="C48" s="8" t="n">
        <v>10.16</v>
      </c>
      <c r="D48" s="8" t="n">
        <v>18.7</v>
      </c>
      <c r="E48" s="8" t="inlineStr"/>
      <c r="F48" s="8" t="inlineStr"/>
      <c r="G48" s="9" t="inlineStr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bassa, e</t>
        </is>
      </c>
      <c r="B49" s="7" t="inlineStr"/>
      <c r="C49" s="8" t="n">
        <v>11.72</v>
      </c>
      <c r="D49" s="8" t="n">
        <v>20</v>
      </c>
      <c r="E49" s="8" t="n">
        <v>18</v>
      </c>
      <c r="F49" s="8" t="n">
        <v>20</v>
      </c>
      <c r="G49" s="9" t="n">
        <v>950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benlmaloua, m</t>
        </is>
      </c>
      <c r="B50" s="7" t="inlineStr"/>
      <c r="C50" s="8" t="n">
        <v>12.32</v>
      </c>
      <c r="D50" s="8" t="n">
        <v>19.92</v>
      </c>
      <c r="E50" s="8" t="n">
        <v>17.5</v>
      </c>
      <c r="F50" s="8" t="n">
        <v>19.92</v>
      </c>
      <c r="G50" s="9" t="n">
        <v>925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bonilla, g</t>
        </is>
      </c>
      <c r="B51" s="7" t="inlineStr"/>
      <c r="C51" s="8" t="n">
        <v>9.130000000000001</v>
      </c>
      <c r="D51" s="8" t="n">
        <v>18.49</v>
      </c>
      <c r="E51" s="8" t="inlineStr"/>
      <c r="F51" s="8" t="inlineStr"/>
      <c r="G51" s="9" t="inlineStr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bustos, h</t>
        </is>
      </c>
      <c r="B52" s="7" t="inlineStr"/>
      <c r="C52" s="8" t="n">
        <v>8.51</v>
      </c>
      <c r="D52" s="8" t="n">
        <v>16.91</v>
      </c>
      <c r="E52" s="8" t="inlineStr"/>
      <c r="F52" s="8" t="inlineStr"/>
      <c r="G52" s="9" t="inlineStr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chung, b</t>
        </is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custodio, t</t>
        </is>
      </c>
      <c r="B54" s="7" t="inlineStr"/>
      <c r="C54" s="8" t="n">
        <v>9.91</v>
      </c>
      <c r="D54" s="8" t="n">
        <v>18.11</v>
      </c>
      <c r="E54" s="8" t="inlineStr"/>
      <c r="F54" s="8" t="inlineStr"/>
      <c r="G54" s="9" t="inlineStr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>
      <c r="A55" s="6" t="inlineStr">
        <is>
          <t>dejesus vasquez, l</t>
        </is>
      </c>
      <c r="B55" s="7" t="inlineStr"/>
      <c r="C55" s="8" t="n">
        <v>8.5</v>
      </c>
      <c r="D55" s="8" t="n">
        <v>16.99</v>
      </c>
      <c r="E55" s="8" t="inlineStr"/>
      <c r="F55" s="8" t="inlineStr"/>
      <c r="G55" s="9" t="inlineStr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>
      <c r="A56" s="6" t="inlineStr">
        <is>
          <t>fisher, c</t>
        </is>
      </c>
      <c r="B56" s="7" t="inlineStr"/>
      <c r="C56" s="8" t="n">
        <v>10.67</v>
      </c>
      <c r="D56" s="8" t="n">
        <v>19.17</v>
      </c>
      <c r="E56" s="8" t="n">
        <v>17.85</v>
      </c>
      <c r="F56" s="8" t="n">
        <v>19.17</v>
      </c>
      <c r="G56" s="9" t="n">
        <v>1033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>
      <c r="A57" s="6" t="inlineStr">
        <is>
          <t>flaig, b</t>
        </is>
      </c>
      <c r="B57" s="7" t="inlineStr"/>
      <c r="C57" s="8" t="n">
        <v>8</v>
      </c>
      <c r="D57" s="8" t="n">
        <v>17.72</v>
      </c>
      <c r="E57" s="8" t="inlineStr"/>
      <c r="F57" s="8" t="inlineStr"/>
      <c r="G57" s="9" t="inlineStr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geffrso, t</t>
        </is>
      </c>
      <c r="B58" s="7" t="inlineStr"/>
      <c r="C58" s="8" t="n">
        <v>11.6</v>
      </c>
      <c r="D58" s="8" t="n">
        <v>19.5</v>
      </c>
      <c r="E58" s="8" t="n">
        <v>17</v>
      </c>
      <c r="F58" s="8" t="n">
        <v>19.5</v>
      </c>
      <c r="G58" s="9" t="n">
        <v>950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l huillier jr, w</t>
        </is>
      </c>
      <c r="B59" s="7" t="inlineStr"/>
      <c r="C59" s="8" t="n">
        <v>8.68</v>
      </c>
      <c r="D59" s="8" t="n">
        <v>17.02</v>
      </c>
      <c r="E59" s="8" t="inlineStr"/>
      <c r="F59" s="8" t="inlineStr"/>
      <c r="G59" s="9" t="inlineStr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la, s</t>
        </is>
      </c>
      <c r="B60" s="7" t="inlineStr"/>
      <c r="C60" s="8" t="n">
        <v>11.33</v>
      </c>
      <c r="D60" s="8" t="n">
        <v>19.79</v>
      </c>
      <c r="E60" s="8" t="n">
        <v>12.45</v>
      </c>
      <c r="F60" s="8" t="n">
        <v>14.65</v>
      </c>
      <c r="G60" s="9" t="n">
        <v>1005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martines, j</t>
        </is>
      </c>
      <c r="B61" s="7" t="inlineStr"/>
      <c r="C61" s="8" t="n">
        <v>9.16</v>
      </c>
      <c r="D61" s="8" t="n">
        <v>17.52</v>
      </c>
      <c r="E61" s="8" t="inlineStr"/>
      <c r="F61" s="8" t="inlineStr"/>
      <c r="G61" s="9" t="inlineStr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mccoumb, s</t>
        </is>
      </c>
      <c r="B62" s="7" t="inlineStr"/>
      <c r="C62" s="8" t="n">
        <v>10.11</v>
      </c>
      <c r="D62" s="8" t="n">
        <v>19.23</v>
      </c>
      <c r="E62" s="8" t="inlineStr"/>
      <c r="F62" s="8" t="inlineStr"/>
      <c r="G62" s="9" t="inlineStr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mcdonald, n</t>
        </is>
      </c>
      <c r="B63" s="7" t="inlineStr"/>
      <c r="C63" s="8" t="n">
        <v>8.69</v>
      </c>
      <c r="D63" s="8" t="n">
        <v>17.03</v>
      </c>
      <c r="E63" s="8" t="inlineStr"/>
      <c r="F63" s="8" t="inlineStr"/>
      <c r="G63" s="9" t="inlineStr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mcmains, t</t>
        </is>
      </c>
      <c r="B64" s="7" t="inlineStr"/>
      <c r="C64" s="8" t="n">
        <v>8.539999999999999</v>
      </c>
      <c r="D64" s="8" t="n">
        <v>17.01</v>
      </c>
      <c r="E64" s="8" t="inlineStr"/>
      <c r="F64" s="8" t="inlineStr"/>
      <c r="G64" s="9" t="inlineStr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moody, k</t>
        </is>
      </c>
      <c r="B65" s="7" t="inlineStr"/>
      <c r="C65" s="8" t="n">
        <v>8</v>
      </c>
      <c r="D65" s="8" t="n">
        <v>8.94</v>
      </c>
      <c r="E65" s="8" t="n">
        <v>7.61</v>
      </c>
      <c r="F65" s="8" t="n">
        <v>8.94</v>
      </c>
      <c r="G65" s="9" t="n">
        <v>1033</v>
      </c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mudesir sr, h</t>
        </is>
      </c>
      <c r="B66" s="7" t="inlineStr"/>
      <c r="C66" s="8" t="n">
        <v>11.59</v>
      </c>
      <c r="D66" s="8" t="n">
        <v>19.63</v>
      </c>
      <c r="E66" s="8" t="n">
        <v>16.76</v>
      </c>
      <c r="F66" s="8" t="n">
        <v>19.63</v>
      </c>
      <c r="G66" s="9" t="n">
        <v>913</v>
      </c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murray, k</t>
        </is>
      </c>
      <c r="B67" s="7" t="inlineStr"/>
      <c r="C67" s="8" t="n">
        <v>9.859999999999999</v>
      </c>
      <c r="D67" s="8" t="n">
        <v>18.35</v>
      </c>
      <c r="E67" s="8" t="n">
        <v>16.5</v>
      </c>
      <c r="F67" s="8" t="n">
        <v>18.35</v>
      </c>
      <c r="G67" s="9" t="n">
        <v>1025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nguyen, d</t>
        </is>
      </c>
      <c r="B68" s="7" t="inlineStr"/>
      <c r="C68" s="8" t="n">
        <v>9.02</v>
      </c>
      <c r="D68" s="8" t="n">
        <v>17.5</v>
      </c>
      <c r="E68" s="8" t="inlineStr"/>
      <c r="F68" s="8" t="inlineStr"/>
      <c r="G68" s="9" t="inlineStr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pang, d</t>
        </is>
      </c>
      <c r="B69" s="7" t="inlineStr"/>
      <c r="C69" s="8" t="n">
        <v>11.29</v>
      </c>
      <c r="D69" s="8" t="n">
        <v>19.25</v>
      </c>
      <c r="E69" s="8" t="inlineStr"/>
      <c r="F69" s="8" t="inlineStr"/>
      <c r="G69" s="9" t="inlineStr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rockwood, j</t>
        </is>
      </c>
      <c r="B70" s="7" t="inlineStr"/>
      <c r="C70" s="8" t="n">
        <v>9.09</v>
      </c>
      <c r="D70" s="8" t="n">
        <v>17.61</v>
      </c>
      <c r="E70" s="8" t="inlineStr"/>
      <c r="F70" s="8" t="inlineStr"/>
      <c r="G70" s="9" t="inlineStr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>
      <c r="A71" s="6" t="inlineStr">
        <is>
          <t>rose jr, a</t>
        </is>
      </c>
      <c r="B71" s="7" t="inlineStr">
        <is>
          <t>ns day</t>
        </is>
      </c>
      <c r="C71" s="8" t="n">
        <v>9.15</v>
      </c>
      <c r="D71" s="8" t="n">
        <v>18.98</v>
      </c>
      <c r="E71" s="8" t="inlineStr"/>
      <c r="F71" s="8" t="inlineStr"/>
      <c r="G71" s="9" t="inlineStr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>
      <c r="A72" s="6" t="inlineStr">
        <is>
          <t>salih-mohamed, s</t>
        </is>
      </c>
      <c r="B72" s="7" t="inlineStr"/>
      <c r="C72" s="8" t="n">
        <v>10.67</v>
      </c>
      <c r="D72" s="8" t="n">
        <v>19.12</v>
      </c>
      <c r="E72" s="8" t="inlineStr"/>
      <c r="F72" s="8" t="inlineStr"/>
      <c r="G72" s="9" t="inlineStr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>
      <c r="A73" s="6" t="inlineStr">
        <is>
          <t>sanchez, p</t>
        </is>
      </c>
      <c r="B73" s="7" t="inlineStr"/>
      <c r="C73" s="8" t="n">
        <v>9.199999999999999</v>
      </c>
      <c r="D73" s="8" t="n">
        <v>17.65</v>
      </c>
      <c r="E73" s="8" t="inlineStr"/>
      <c r="F73" s="8" t="inlineStr"/>
      <c r="G73" s="9" t="inlineStr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>
      <c r="A74" s="6" t="inlineStr">
        <is>
          <t>shrestha, p</t>
        </is>
      </c>
      <c r="B74" s="7" t="inlineStr"/>
      <c r="C74" s="8" t="n">
        <v>9.82</v>
      </c>
      <c r="D74" s="8" t="n">
        <v>17.77</v>
      </c>
      <c r="E74" s="8" t="inlineStr"/>
      <c r="F74" s="8" t="inlineStr"/>
      <c r="G74" s="9" t="inlineStr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>
      <c r="A75" s="6" t="inlineStr">
        <is>
          <t>steinke, s</t>
        </is>
      </c>
      <c r="B75" s="7" t="inlineStr"/>
      <c r="C75" s="8" t="n">
        <v>8</v>
      </c>
      <c r="D75" s="8" t="n">
        <v>15.94</v>
      </c>
      <c r="E75" s="8" t="inlineStr"/>
      <c r="F75" s="8" t="inlineStr"/>
      <c r="G75" s="9" t="inlineStr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>
      <c r="A76" s="6" t="inlineStr">
        <is>
          <t>stevens, a</t>
        </is>
      </c>
      <c r="B76" s="7" t="inlineStr"/>
      <c r="C76" s="8" t="n">
        <v>9.51</v>
      </c>
      <c r="D76" s="8" t="n">
        <v>17.55</v>
      </c>
      <c r="E76" s="8" t="inlineStr"/>
      <c r="F76" s="8" t="inlineStr"/>
      <c r="G76" s="9" t="inlineStr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>
      <c r="A77" s="6" t="inlineStr">
        <is>
          <t>symons, s</t>
        </is>
      </c>
      <c r="B77" s="8" t="n"/>
      <c r="C77" s="8" t="n"/>
      <c r="D77" s="8" t="n"/>
      <c r="E77" s="8" t="n"/>
      <c r="F77" s="8" t="n"/>
      <c r="G77" s="9" t="n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>
      <c r="A78" s="6" t="inlineStr">
        <is>
          <t>walker, c</t>
        </is>
      </c>
      <c r="B78" s="7" t="inlineStr"/>
      <c r="C78" s="8" t="n">
        <v>9.380000000000001</v>
      </c>
      <c r="D78" s="8" t="n">
        <v>18.48</v>
      </c>
      <c r="E78" s="8" t="inlineStr"/>
      <c r="F78" s="8" t="inlineStr"/>
      <c r="G78" s="9" t="inlineStr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>
      <c r="A79" s="6" t="inlineStr">
        <is>
          <t>weeks, t</t>
        </is>
      </c>
      <c r="B79" s="7" t="inlineStr"/>
      <c r="C79" s="8" t="n">
        <v>9.41</v>
      </c>
      <c r="D79" s="8" t="n">
        <v>17.84</v>
      </c>
      <c r="E79" s="8" t="inlineStr"/>
      <c r="F79" s="8" t="inlineStr"/>
      <c r="G79" s="9" t="inlineStr"/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>
      <c r="A80" s="6" t="inlineStr">
        <is>
          <t>weyerman, t</t>
        </is>
      </c>
      <c r="B80" s="7" t="inlineStr"/>
      <c r="C80" s="8" t="n">
        <v>9.880000000000001</v>
      </c>
      <c r="D80" s="8" t="n">
        <v>18.15</v>
      </c>
      <c r="E80" s="8" t="inlineStr"/>
      <c r="F80" s="8" t="inlineStr"/>
      <c r="G80" s="9" t="inlineStr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>
      <c r="A81" s="6" t="inlineStr">
        <is>
          <t>wooten, c</t>
        </is>
      </c>
      <c r="B81" s="8" t="n"/>
      <c r="C81" s="8" t="n"/>
      <c r="D81" s="8" t="n"/>
      <c r="E81" s="8" t="n"/>
      <c r="F81" s="8" t="n"/>
      <c r="G81" s="9" t="n"/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>
      <c r="A82" s="6" t="inlineStr">
        <is>
          <t>yates, l</t>
        </is>
      </c>
      <c r="B82" s="7" t="inlineStr"/>
      <c r="C82" s="8" t="n">
        <v>11.4</v>
      </c>
      <c r="D82" s="8" t="n">
        <v>19.68</v>
      </c>
      <c r="E82" s="8" t="n">
        <v>10.9</v>
      </c>
      <c r="F82" s="8" t="n">
        <v>13.25</v>
      </c>
      <c r="G82" s="9" t="n">
        <v>936</v>
      </c>
      <c r="H82" s="8">
        <f>SUM(monday!F82 - monday!E82)</f>
        <v/>
      </c>
      <c r="I82" s="10">
        <f>IF(monday!B82 ="ns day", monday!C82, MAX(monday!C82 - 8, 0))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4">
      <c r="J84" s="5" t="inlineStr">
        <is>
          <t>Total WAL Mandates</t>
        </is>
      </c>
      <c r="K84" s="10">
        <f>SUM(monday!K45:monday!K82)</f>
        <v/>
      </c>
    </row>
    <row r="86">
      <c r="J86" s="5" t="inlineStr">
        <is>
          <t>Total Mandates</t>
        </is>
      </c>
      <c r="K86" s="10">
        <f>SUM(monday!K84 + monday!K41)</f>
        <v/>
      </c>
    </row>
    <row r="88">
      <c r="A88" s="4" t="inlineStr">
        <is>
          <t>Overtime Desired List Carriers</t>
        </is>
      </c>
    </row>
    <row r="89">
      <c r="E89" s="5" t="inlineStr">
        <is>
          <t>Availability to:</t>
        </is>
      </c>
    </row>
    <row r="90">
      <c r="A90" s="5" t="inlineStr">
        <is>
          <t>Name</t>
        </is>
      </c>
      <c r="B90" s="5" t="inlineStr">
        <is>
          <t>note</t>
        </is>
      </c>
      <c r="C90" s="5" t="inlineStr">
        <is>
          <t>5200</t>
        </is>
      </c>
      <c r="D90" s="5" t="inlineStr">
        <is>
          <t>RS</t>
        </is>
      </c>
      <c r="E90" s="5" t="inlineStr">
        <is>
          <t>to 10</t>
        </is>
      </c>
      <c r="F90" s="5" t="inlineStr">
        <is>
          <t>to 12</t>
        </is>
      </c>
    </row>
    <row r="91">
      <c r="A91" s="6" t="inlineStr">
        <is>
          <t>barnett, j</t>
        </is>
      </c>
      <c r="B91" s="7" t="inlineStr"/>
      <c r="C91" s="8" t="n">
        <v>10.08</v>
      </c>
      <c r="D91" s="8" t="n">
        <v>18.34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gross, j</t>
        </is>
      </c>
      <c r="B92" s="7" t="inlineStr"/>
      <c r="C92" s="8" t="n">
        <v>12.34</v>
      </c>
      <c r="D92" s="8" t="n">
        <v>19.62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helmbold, a</t>
        </is>
      </c>
      <c r="B93" s="7" t="inlineStr"/>
      <c r="C93" s="8" t="n">
        <v>9.48</v>
      </c>
      <c r="D93" s="8" t="n">
        <v>17.33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kitchen, d</t>
        </is>
      </c>
      <c r="B94" s="7" t="inlineStr"/>
      <c r="C94" s="8" t="n">
        <v>11.44</v>
      </c>
      <c r="D94" s="8" t="n">
        <v>20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manibusan, p</t>
        </is>
      </c>
      <c r="B95" s="7" t="inlineStr"/>
      <c r="C95" s="8" t="n">
        <v>10.89</v>
      </c>
      <c r="D95" s="8" t="n">
        <v>18.88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>
        <is>
          <t>mariami, a</t>
        </is>
      </c>
      <c r="B96" s="7" t="inlineStr"/>
      <c r="C96" s="8" t="n">
        <v>11.51</v>
      </c>
      <c r="D96" s="8" t="n">
        <v>19.98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>
        <is>
          <t>nelson, g</t>
        </is>
      </c>
      <c r="B97" s="7" t="inlineStr"/>
      <c r="C97" s="8" t="n">
        <v>12.54</v>
      </c>
      <c r="D97" s="8" t="n">
        <v>20.43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>
        <is>
          <t>yeung, q</t>
        </is>
      </c>
      <c r="B98" s="7" t="inlineStr"/>
      <c r="C98" s="8" t="n">
        <v>12.69</v>
      </c>
      <c r="D98" s="8" t="n">
        <v>21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>
      <c r="A113" s="6" t="inlineStr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>
      <c r="A114" s="6" t="inlineStr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>
      <c r="A115" s="6" t="inlineStr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>
      <c r="A116" s="6" t="inlineStr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>
      <c r="A117" s="6" t="inlineStr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>
      <c r="A118" s="6" t="inlineStr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>
      <c r="A119" s="6" t="inlineStr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>
      <c r="A120" s="6" t="inlineStr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2">
      <c r="D122" s="5" t="inlineStr">
        <is>
          <t>Total OTDL Availability</t>
        </is>
      </c>
      <c r="E122" s="10">
        <f>SUM(monday!E91:monday!E120)</f>
        <v/>
      </c>
      <c r="F122" s="10">
        <f>SUM(monday!F91:monday!F120)</f>
        <v/>
      </c>
    </row>
    <row r="124">
      <c r="A124" s="4" t="inlineStr">
        <is>
          <t>Auxiliary Assistance</t>
        </is>
      </c>
    </row>
    <row r="125">
      <c r="E125" s="5" t="inlineStr">
        <is>
          <t>Availability to:</t>
        </is>
      </c>
    </row>
    <row r="126">
      <c r="A126" s="5" t="inlineStr">
        <is>
          <t>Name</t>
        </is>
      </c>
      <c r="B126" s="5" t="inlineStr">
        <is>
          <t>note</t>
        </is>
      </c>
      <c r="C126" s="5" t="inlineStr">
        <is>
          <t>5200</t>
        </is>
      </c>
      <c r="D126" s="5" t="inlineStr">
        <is>
          <t>RS</t>
        </is>
      </c>
      <c r="E126" s="5" t="inlineStr">
        <is>
          <t>to 10</t>
        </is>
      </c>
      <c r="F126" s="5" t="inlineStr">
        <is>
          <t>to 11.5</t>
        </is>
      </c>
    </row>
    <row r="127">
      <c r="A127" s="6" t="inlineStr">
        <is>
          <t>dennis, j</t>
        </is>
      </c>
      <c r="B127" s="7" t="inlineStr"/>
      <c r="C127" s="8" t="n">
        <v>11.67</v>
      </c>
      <c r="D127" s="8" t="n">
        <v>20.27</v>
      </c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11.5 - reference!C5), 0, IF(monday!B127 = "no call", 11.5, IF(monday!C127 = 0, 0, MAX(11.5 - monday!C127, 0))))</f>
        <v/>
      </c>
    </row>
    <row r="128">
      <c r="A128" s="6" t="inlineStr">
        <is>
          <t>frank, p</t>
        </is>
      </c>
      <c r="B128" s="7" t="inlineStr"/>
      <c r="C128" s="8" t="n">
        <v>12.84</v>
      </c>
      <c r="D128" s="8" t="n">
        <v>0</v>
      </c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11.5 - reference!C5), 0, IF(monday!B128 = "no call", 11.5, IF(monday!C128 = 0, 0, MAX(11.5 - monday!C128, 0))))</f>
        <v/>
      </c>
    </row>
    <row r="129">
      <c r="A129" s="6" t="inlineStr">
        <is>
          <t>garczarek, p</t>
        </is>
      </c>
      <c r="B129" s="7" t="inlineStr"/>
      <c r="C129" s="8" t="n">
        <v>13.77</v>
      </c>
      <c r="D129" s="8" t="n">
        <v>0</v>
      </c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>
      <c r="A130" s="6" t="inlineStr">
        <is>
          <t>nelson, j</t>
        </is>
      </c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>
      <c r="A131" s="6" t="inlineStr">
        <is>
          <t>smith, n</t>
        </is>
      </c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11.5 - reference!C5), 0, IF(monday!B131 = "no call", 11.5, IF(monday!C131 = 0, 0, MAX(11.5 - monday!C131, 0))))</f>
        <v/>
      </c>
    </row>
    <row r="132">
      <c r="A132" s="6" t="inlineStr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>
      <c r="A149" s="6" t="inlineStr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>
      <c r="A150" s="6" t="inlineStr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>
      <c r="A151" s="6" t="inlineStr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>
      <c r="A152" s="6" t="inlineStr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>
      <c r="A153" s="6" t="inlineStr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>
      <c r="A154" s="6" t="inlineStr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>
      <c r="A155" s="6" t="inlineStr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>
      <c r="A156" s="6" t="inlineStr"/>
      <c r="B156" s="8" t="n"/>
      <c r="C156" s="8" t="n"/>
      <c r="D156" s="8" t="n"/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8">
      <c r="D158" s="5" t="inlineStr">
        <is>
          <t>Total AUX Availability</t>
        </is>
      </c>
      <c r="E158" s="10">
        <f>SUM(monday!E127:monday!E156)</f>
        <v/>
      </c>
      <c r="F158" s="10">
        <f>SUM(monday!F127:monday!F156)</f>
        <v/>
      </c>
    </row>
    <row r="160">
      <c r="D160" s="5" t="inlineStr">
        <is>
          <t>Total Availability</t>
        </is>
      </c>
      <c r="E160" s="10">
        <f>SUM(monday!E122 + monday!E158)</f>
        <v/>
      </c>
      <c r="F160" s="10">
        <f>SUM(monday!F122 + monday!F158)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7" min="0" max="16383" man="1"/>
    <brk id="123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01/14/20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SUM(tuesday!F8 - tuesday!E8)</f>
        <v/>
      </c>
      <c r="I8" s="10">
        <f>IF(tuesday!B8 ="ns day", tuesday!C8,IF(tuesday!C8 &lt;= 8 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7" t="inlineStr"/>
      <c r="C9" s="8" t="n">
        <v>8.720000000000001</v>
      </c>
      <c r="D9" s="8" t="n">
        <v>17.67</v>
      </c>
      <c r="E9" s="8" t="inlineStr"/>
      <c r="F9" s="8" t="inlineStr"/>
      <c r="G9" s="9" t="inlineStr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7" t="inlineStr"/>
      <c r="C10" s="8" t="n">
        <v>8.74</v>
      </c>
      <c r="D10" s="8" t="n">
        <v>17.21</v>
      </c>
      <c r="E10" s="8" t="inlineStr"/>
      <c r="F10" s="8" t="inlineStr"/>
      <c r="G10" s="9" t="inlineStr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7" t="inlineStr"/>
      <c r="C11" s="8" t="n">
        <v>10.02</v>
      </c>
      <c r="D11" s="8" t="n">
        <v>18.47</v>
      </c>
      <c r="E11" s="8" t="inlineStr"/>
      <c r="F11" s="8" t="inlineStr"/>
      <c r="G11" s="9" t="inlineStr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foster, p</t>
        </is>
      </c>
      <c r="B12" s="7" t="inlineStr"/>
      <c r="C12" s="8" t="n">
        <v>11.08</v>
      </c>
      <c r="D12" s="8" t="n">
        <v>19.27</v>
      </c>
      <c r="E12" s="8" t="n">
        <v>8.300000000000001</v>
      </c>
      <c r="F12" s="8" t="n">
        <v>19.36</v>
      </c>
      <c r="G12" s="9" t="n">
        <v>1016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henderson, j</t>
        </is>
      </c>
      <c r="B13" s="7" t="inlineStr"/>
      <c r="C13" s="8" t="n">
        <v>8.49</v>
      </c>
      <c r="D13" s="8" t="n">
        <v>17.01</v>
      </c>
      <c r="E13" s="8" t="inlineStr"/>
      <c r="F13" s="8" t="inlineStr"/>
      <c r="G13" s="9" t="inlineStr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landers, a</t>
        </is>
      </c>
      <c r="B14" s="7" t="inlineStr"/>
      <c r="C14" s="8" t="n">
        <v>9.06</v>
      </c>
      <c r="D14" s="8" t="n">
        <v>16.96</v>
      </c>
      <c r="E14" s="7" t="inlineStr">
        <is>
          <t>*</t>
        </is>
      </c>
      <c r="F14" s="7" t="inlineStr">
        <is>
          <t>*</t>
        </is>
      </c>
      <c r="G14" s="7" t="inlineStr">
        <is>
          <t>*</t>
        </is>
      </c>
      <c r="H14" s="8">
        <f>SUM(tuesday!H16:tuesday!H15)</f>
        <v/>
      </c>
      <c r="I14" s="10">
        <f>IF(tuesday!B14 ="ns day", tuesday!C14,IF(tuesday!C14 &lt;= 8 + reference!C3, 0, MAX(tuesday!C14 - 8, 0)))</f>
        <v/>
      </c>
      <c r="J14" s="10">
        <f>tuesday!H14</f>
        <v/>
      </c>
      <c r="K14" s="10">
        <f>IF(tuesday!B14="ns day",tuesday!C14, IF(tuesday!C14 &lt;= 8 + reference!C4, 0, MIN(MAX(tuesday!C14 - 8, 0),IF(tuesday!J14 &lt;= reference!C4,0, tuesday!J14))))</f>
        <v/>
      </c>
    </row>
    <row r="15">
      <c r="E15" s="8" t="n">
        <v>9</v>
      </c>
      <c r="F15" s="8" t="n">
        <v>11.58</v>
      </c>
      <c r="G15" s="9" t="n">
        <v>1011</v>
      </c>
      <c r="H15" s="8">
        <f>SUM(tuesday!F15 - tuesday!E15)</f>
        <v/>
      </c>
    </row>
    <row r="16">
      <c r="E16" s="8" t="n">
        <v>16.96</v>
      </c>
      <c r="F16" s="8" t="n">
        <v>17.07</v>
      </c>
      <c r="G16" s="9" t="n">
        <v>1011</v>
      </c>
      <c r="H16" s="8">
        <f>SUM(tuesday!F16 - tuesday!E16)</f>
        <v/>
      </c>
    </row>
    <row r="17">
      <c r="A17" s="6" t="inlineStr">
        <is>
          <t>lopez, d</t>
        </is>
      </c>
      <c r="B17" s="7" t="inlineStr"/>
      <c r="C17" s="8" t="n">
        <v>8.960000000000001</v>
      </c>
      <c r="D17" s="8" t="n">
        <v>17.41</v>
      </c>
      <c r="E17" s="8" t="inlineStr"/>
      <c r="F17" s="8" t="inlineStr"/>
      <c r="G17" s="9" t="inlineStr"/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miller, b</t>
        </is>
      </c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>
      <c r="A19" s="6" t="inlineStr">
        <is>
          <t>osei tutu, m</t>
        </is>
      </c>
      <c r="B19" s="7" t="inlineStr"/>
      <c r="C19" s="8" t="n">
        <v>10.26</v>
      </c>
      <c r="D19" s="8" t="n">
        <v>18.43</v>
      </c>
      <c r="E19" s="8" t="n">
        <v>17.35</v>
      </c>
      <c r="F19" s="8" t="n">
        <v>18.43</v>
      </c>
      <c r="G19" s="9" t="n">
        <v>1036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>
      <c r="A20" s="6" t="inlineStr">
        <is>
          <t>robertson, c</t>
        </is>
      </c>
      <c r="B20" s="7" t="inlineStr"/>
      <c r="C20" s="8" t="n">
        <v>7.79</v>
      </c>
      <c r="D20" s="8" t="n">
        <v>0</v>
      </c>
      <c r="E20" s="8" t="inlineStr"/>
      <c r="F20" s="8" t="inlineStr"/>
      <c r="G20" s="9" t="inlineStr"/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rodriquez, j</t>
        </is>
      </c>
      <c r="B21" s="7" t="inlineStr"/>
      <c r="C21" s="8" t="n">
        <v>10.41</v>
      </c>
      <c r="D21" s="8" t="n">
        <v>17.99</v>
      </c>
      <c r="E21" s="8" t="n">
        <v>16.09</v>
      </c>
      <c r="F21" s="8" t="n">
        <v>18.08</v>
      </c>
      <c r="G21" s="9" t="n">
        <v>1072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segers, d</t>
        </is>
      </c>
      <c r="B22" s="7" t="inlineStr"/>
      <c r="C22" s="8" t="n">
        <v>9.539999999999999</v>
      </c>
      <c r="D22" s="8" t="n">
        <v>17.89</v>
      </c>
      <c r="E22" s="8" t="inlineStr"/>
      <c r="F22" s="8" t="inlineStr"/>
      <c r="G22" s="9" t="inlineStr"/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stubbs, t</t>
        </is>
      </c>
      <c r="B23" s="7" t="inlineStr"/>
      <c r="C23" s="8" t="n">
        <v>9.26</v>
      </c>
      <c r="D23" s="8" t="n">
        <v>0</v>
      </c>
      <c r="E23" s="8" t="inlineStr"/>
      <c r="F23" s="8" t="inlineStr"/>
      <c r="G23" s="9" t="inlineStr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torpey, m</t>
        </is>
      </c>
      <c r="B24" s="7" t="inlineStr"/>
      <c r="C24" s="8" t="n">
        <v>8</v>
      </c>
      <c r="D24" s="8" t="n">
        <v>16.05</v>
      </c>
      <c r="E24" s="8" t="inlineStr"/>
      <c r="F24" s="8" t="inlineStr"/>
      <c r="G24" s="9" t="inlineStr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trujillo, s</t>
        </is>
      </c>
      <c r="B25" s="7" t="inlineStr"/>
      <c r="C25" s="8" t="n">
        <v>8</v>
      </c>
      <c r="D25" s="8" t="n">
        <v>16.39</v>
      </c>
      <c r="E25" s="8" t="inlineStr"/>
      <c r="F25" s="8" t="inlineStr"/>
      <c r="G25" s="9" t="inlineStr"/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>
      <c r="A26" s="6" t="inlineStr">
        <is>
          <t>welch, t</t>
        </is>
      </c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>
      <c r="A27" s="6" t="inlineStr">
        <is>
          <t>williams, l</t>
        </is>
      </c>
      <c r="B27" s="7" t="inlineStr"/>
      <c r="C27" s="8" t="n">
        <v>8.789999999999999</v>
      </c>
      <c r="D27" s="8" t="n">
        <v>17.3</v>
      </c>
      <c r="E27" s="8" t="n">
        <v>8.01</v>
      </c>
      <c r="F27" s="8" t="n">
        <v>17.3</v>
      </c>
      <c r="G27" s="9" t="n">
        <v>950</v>
      </c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10">
        <f>SUM(tuesday!I8:tuesday!I37)</f>
        <v/>
      </c>
    </row>
    <row r="41">
      <c r="J41" s="5" t="inlineStr">
        <is>
          <t>Total NL Mandates</t>
        </is>
      </c>
      <c r="K41" s="10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9.5</v>
      </c>
      <c r="D45" s="8" t="n">
        <v>17.92</v>
      </c>
      <c r="E45" s="8" t="inlineStr"/>
      <c r="F45" s="8" t="inlineStr"/>
      <c r="G45" s="9" t="inlineStr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>
      <c r="A46" s="6" t="inlineStr">
        <is>
          <t>an, j</t>
        </is>
      </c>
      <c r="B46" s="7" t="inlineStr"/>
      <c r="C46" s="8" t="n">
        <v>10.7</v>
      </c>
      <c r="D46" s="8" t="n">
        <v>18.6</v>
      </c>
      <c r="E46" s="7" t="inlineStr">
        <is>
          <t>*</t>
        </is>
      </c>
      <c r="F46" s="7" t="inlineStr">
        <is>
          <t>*</t>
        </is>
      </c>
      <c r="G46" s="7" t="inlineStr">
        <is>
          <t>*</t>
        </is>
      </c>
      <c r="H46" s="8">
        <f>SUM(tuesday!H48:tuesday!H47)</f>
        <v/>
      </c>
      <c r="I46" s="10">
        <f>IF(tuesday!B46 ="ns day", tuesday!C46, MAX(tuesday!C46 - 8, 0))</f>
        <v/>
      </c>
      <c r="J46" s="10">
        <f>tuesday!H46</f>
        <v/>
      </c>
      <c r="K46" s="10">
        <f>IF(tuesday!B46="ns day",tuesday!C46, IF(tuesday!C46 &lt;= 8 + reference!C4, 0, MIN(MAX(tuesday!C46 - 8, 0),IF(tuesday!J46 &lt;= reference!C4,0, tuesday!J46))))</f>
        <v/>
      </c>
    </row>
    <row r="47">
      <c r="E47" s="8" t="n">
        <v>7.52</v>
      </c>
      <c r="F47" s="8" t="n">
        <v>8.800000000000001</v>
      </c>
      <c r="G47" s="9" t="n">
        <v>1072</v>
      </c>
      <c r="H47" s="8">
        <f>SUM(tuesday!F47 - tuesday!E47)</f>
        <v/>
      </c>
    </row>
    <row r="48">
      <c r="E48" s="8" t="n">
        <v>9.25</v>
      </c>
      <c r="F48" s="8" t="n">
        <v>9.789999999999999</v>
      </c>
      <c r="G48" s="9" t="n">
        <v>0</v>
      </c>
      <c r="H48" s="8">
        <f>SUM(tuesday!F48 - tuesday!E48)</f>
        <v/>
      </c>
    </row>
    <row r="49">
      <c r="A49" s="6" t="inlineStr">
        <is>
          <t>aquino, s</t>
        </is>
      </c>
      <c r="B49" s="7" t="inlineStr"/>
      <c r="C49" s="8" t="n">
        <v>11</v>
      </c>
      <c r="D49" s="8" t="n">
        <v>19.42</v>
      </c>
      <c r="E49" s="8" t="n">
        <v>8.029999999999999</v>
      </c>
      <c r="F49" s="8" t="n">
        <v>19.53</v>
      </c>
      <c r="G49" s="9" t="n">
        <v>903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>
      <c r="A50" s="6" t="inlineStr">
        <is>
          <t>babinskiy, m</t>
        </is>
      </c>
      <c r="B50" s="7" t="inlineStr"/>
      <c r="C50" s="8" t="n">
        <v>9.119999999999999</v>
      </c>
      <c r="D50" s="8" t="n">
        <v>17.8</v>
      </c>
      <c r="E50" s="8" t="inlineStr"/>
      <c r="F50" s="8" t="inlineStr"/>
      <c r="G50" s="9" t="inlineStr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>
      <c r="A51" s="6" t="inlineStr">
        <is>
          <t>bassa, e</t>
        </is>
      </c>
      <c r="B51" s="8" t="n"/>
      <c r="C51" s="8" t="n"/>
      <c r="D51" s="8" t="n"/>
      <c r="E51" s="8" t="n"/>
      <c r="F51" s="8" t="n"/>
      <c r="G51" s="9" t="n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>
      <c r="A52" s="6" t="inlineStr">
        <is>
          <t>benlmaloua, m</t>
        </is>
      </c>
      <c r="B52" s="7" t="inlineStr"/>
      <c r="C52" s="8" t="n">
        <v>11.67</v>
      </c>
      <c r="D52" s="8" t="n">
        <v>19.69</v>
      </c>
      <c r="E52" s="8" t="n">
        <v>17.5</v>
      </c>
      <c r="F52" s="8" t="n">
        <v>19.69</v>
      </c>
      <c r="G52" s="9" t="n">
        <v>1045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bonilla, g</t>
        </is>
      </c>
      <c r="B53" s="7" t="inlineStr"/>
      <c r="C53" s="8" t="n">
        <v>8.539999999999999</v>
      </c>
      <c r="D53" s="8" t="n">
        <v>16.96</v>
      </c>
      <c r="E53" s="8" t="inlineStr"/>
      <c r="F53" s="8" t="inlineStr"/>
      <c r="G53" s="9" t="inlineStr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bustos, h</t>
        </is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chung, b</t>
        </is>
      </c>
      <c r="B55" s="7" t="inlineStr"/>
      <c r="C55" s="8" t="n">
        <v>10.34</v>
      </c>
      <c r="D55" s="8" t="n">
        <v>18.71</v>
      </c>
      <c r="E55" s="8" t="n">
        <v>16.48</v>
      </c>
      <c r="F55" s="8" t="n">
        <v>18.84</v>
      </c>
      <c r="G55" s="9" t="n">
        <v>905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custodio, t</t>
        </is>
      </c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dejesus vasquez, l</t>
        </is>
      </c>
      <c r="B57" s="7" t="inlineStr"/>
      <c r="C57" s="8" t="n">
        <v>8</v>
      </c>
      <c r="D57" s="8" t="n">
        <v>16.53</v>
      </c>
      <c r="E57" s="8" t="inlineStr"/>
      <c r="F57" s="8" t="inlineStr"/>
      <c r="G57" s="9" t="inlineStr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fisher, c</t>
        </is>
      </c>
      <c r="B58" s="7" t="inlineStr"/>
      <c r="C58" s="8" t="n">
        <v>8.699999999999999</v>
      </c>
      <c r="D58" s="8" t="n">
        <v>16.5</v>
      </c>
      <c r="E58" s="8" t="inlineStr"/>
      <c r="F58" s="8" t="inlineStr"/>
      <c r="G58" s="9" t="inlineStr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flaig, b</t>
        </is>
      </c>
      <c r="B59" s="7" t="inlineStr"/>
      <c r="C59" s="8" t="n">
        <v>8.5</v>
      </c>
      <c r="D59" s="8" t="n">
        <v>17.5</v>
      </c>
      <c r="E59" s="8" t="inlineStr"/>
      <c r="F59" s="8" t="inlineStr"/>
      <c r="G59" s="9" t="inlineStr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geffrso, t</t>
        </is>
      </c>
      <c r="B60" s="7" t="inlineStr"/>
      <c r="C60" s="8" t="n">
        <v>10.67</v>
      </c>
      <c r="D60" s="8" t="n">
        <v>18.5</v>
      </c>
      <c r="E60" s="8" t="n">
        <v>16.5</v>
      </c>
      <c r="F60" s="8" t="n">
        <v>18.5</v>
      </c>
      <c r="G60" s="9" t="n">
        <v>950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l huillier jr, w</t>
        </is>
      </c>
      <c r="B61" s="7" t="inlineStr">
        <is>
          <t>ns day</t>
        </is>
      </c>
      <c r="C61" s="8" t="n">
        <v>7.98</v>
      </c>
      <c r="D61" s="8" t="n">
        <v>0</v>
      </c>
      <c r="E61" s="8" t="inlineStr"/>
      <c r="F61" s="8" t="inlineStr"/>
      <c r="G61" s="9" t="inlineStr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la, s</t>
        </is>
      </c>
      <c r="B62" s="7" t="inlineStr">
        <is>
          <t>ns day</t>
        </is>
      </c>
      <c r="C62" s="8" t="n">
        <v>8.5</v>
      </c>
      <c r="D62" s="8" t="n">
        <v>16.96</v>
      </c>
      <c r="E62" s="8" t="inlineStr"/>
      <c r="F62" s="8" t="inlineStr"/>
      <c r="G62" s="9" t="inlineStr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martines, j</t>
        </is>
      </c>
      <c r="B63" s="7" t="inlineStr"/>
      <c r="C63" s="8" t="n">
        <v>10.21</v>
      </c>
      <c r="D63" s="8" t="n">
        <v>0</v>
      </c>
      <c r="E63" s="8" t="n">
        <v>16</v>
      </c>
      <c r="F63" s="8" t="n">
        <v>18.44</v>
      </c>
      <c r="G63" s="9" t="n">
        <v>905</v>
      </c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mccoumb, s</t>
        </is>
      </c>
      <c r="B64" s="7" t="inlineStr"/>
      <c r="C64" s="8" t="n">
        <v>8</v>
      </c>
      <c r="D64" s="8" t="n">
        <v>16.57</v>
      </c>
      <c r="E64" s="8" t="inlineStr"/>
      <c r="F64" s="8" t="inlineStr"/>
      <c r="G64" s="9" t="inlineStr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mcdonald, n</t>
        </is>
      </c>
      <c r="B65" s="7" t="inlineStr">
        <is>
          <t>ns day</t>
        </is>
      </c>
      <c r="C65" s="8" t="n">
        <v>5.46</v>
      </c>
      <c r="D65" s="8" t="n">
        <v>12.92</v>
      </c>
      <c r="E65" s="8" t="inlineStr"/>
      <c r="F65" s="8" t="inlineStr"/>
      <c r="G65" s="9" t="inlineStr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mcmains, t</t>
        </is>
      </c>
      <c r="B66" s="8" t="n"/>
      <c r="C66" s="8" t="n"/>
      <c r="D66" s="8" t="n"/>
      <c r="E66" s="8" t="n"/>
      <c r="F66" s="8" t="n"/>
      <c r="G66" s="9" t="n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moody, k</t>
        </is>
      </c>
      <c r="B67" s="7" t="inlineStr"/>
      <c r="C67" s="8" t="n">
        <v>5.75</v>
      </c>
      <c r="D67" s="8" t="n">
        <v>13.33</v>
      </c>
      <c r="E67" s="8" t="n">
        <v>7.58</v>
      </c>
      <c r="F67" s="8" t="n">
        <v>8.859999999999999</v>
      </c>
      <c r="G67" s="9" t="n">
        <v>1033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mudesir sr, h</t>
        </is>
      </c>
      <c r="B68" s="7" t="inlineStr"/>
      <c r="C68" s="8" t="n">
        <v>10.68</v>
      </c>
      <c r="D68" s="8" t="n">
        <v>18.67</v>
      </c>
      <c r="E68" s="8" t="n">
        <v>16.45</v>
      </c>
      <c r="F68" s="8" t="n">
        <v>18.67</v>
      </c>
      <c r="G68" s="9" t="n">
        <v>950</v>
      </c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murray, k</t>
        </is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nguyen, d</t>
        </is>
      </c>
      <c r="B70" s="7" t="inlineStr"/>
      <c r="C70" s="8" t="n">
        <v>8.25</v>
      </c>
      <c r="D70" s="8" t="n">
        <v>16.71</v>
      </c>
      <c r="E70" s="8" t="inlineStr"/>
      <c r="F70" s="8" t="inlineStr"/>
      <c r="G70" s="9" t="inlineStr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>
      <c r="A71" s="6" t="inlineStr">
        <is>
          <t>pang, d</t>
        </is>
      </c>
      <c r="B71" s="7" t="inlineStr">
        <is>
          <t>ns day</t>
        </is>
      </c>
      <c r="C71" s="8" t="n">
        <v>10.33</v>
      </c>
      <c r="D71" s="8" t="n">
        <v>19.28</v>
      </c>
      <c r="E71" s="8" t="inlineStr"/>
      <c r="F71" s="8" t="inlineStr"/>
      <c r="G71" s="9" t="inlineStr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>
      <c r="A72" s="6" t="inlineStr">
        <is>
          <t>rockwood, j</t>
        </is>
      </c>
      <c r="B72" s="7" t="inlineStr"/>
      <c r="C72" s="8" t="n">
        <v>8.800000000000001</v>
      </c>
      <c r="D72" s="8" t="n">
        <v>17.32</v>
      </c>
      <c r="E72" s="8" t="inlineStr"/>
      <c r="F72" s="8" t="inlineStr"/>
      <c r="G72" s="9" t="inlineStr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>
      <c r="A73" s="6" t="inlineStr">
        <is>
          <t>rose jr, a</t>
        </is>
      </c>
      <c r="B73" s="7" t="inlineStr"/>
      <c r="C73" s="8" t="n">
        <v>8</v>
      </c>
      <c r="D73" s="8" t="n">
        <v>17.29</v>
      </c>
      <c r="E73" s="8" t="inlineStr"/>
      <c r="F73" s="8" t="inlineStr"/>
      <c r="G73" s="9" t="inlineStr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>
      <c r="A74" s="6" t="inlineStr">
        <is>
          <t>salih-mohamed, s</t>
        </is>
      </c>
      <c r="B74" s="7" t="inlineStr"/>
      <c r="C74" s="8" t="n">
        <v>10.2</v>
      </c>
      <c r="D74" s="8" t="n">
        <v>18.69</v>
      </c>
      <c r="E74" s="8" t="inlineStr"/>
      <c r="F74" s="8" t="inlineStr"/>
      <c r="G74" s="9" t="inlineStr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>
      <c r="A75" s="6" t="inlineStr">
        <is>
          <t>sanchez, p</t>
        </is>
      </c>
      <c r="B75" s="7" t="inlineStr"/>
      <c r="C75" s="8" t="n">
        <v>8.6</v>
      </c>
      <c r="D75" s="8" t="n">
        <v>17.03</v>
      </c>
      <c r="E75" s="8" t="inlineStr"/>
      <c r="F75" s="8" t="inlineStr"/>
      <c r="G75" s="9" t="inlineStr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>
      <c r="A76" s="6" t="inlineStr">
        <is>
          <t>shrestha, p</t>
        </is>
      </c>
      <c r="B76" s="7" t="inlineStr"/>
      <c r="C76" s="8" t="n">
        <v>9</v>
      </c>
      <c r="D76" s="8" t="n">
        <v>16.81</v>
      </c>
      <c r="E76" s="8" t="inlineStr"/>
      <c r="F76" s="8" t="inlineStr"/>
      <c r="G76" s="9" t="inlineStr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>
      <c r="A77" s="6" t="inlineStr">
        <is>
          <t>steinke, s</t>
        </is>
      </c>
      <c r="B77" s="7" t="inlineStr"/>
      <c r="C77" s="8" t="n">
        <v>7</v>
      </c>
      <c r="D77" s="8" t="n">
        <v>14.42</v>
      </c>
      <c r="E77" s="8" t="inlineStr"/>
      <c r="F77" s="8" t="inlineStr"/>
      <c r="G77" s="9" t="inlineStr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>
      <c r="A78" s="6" t="inlineStr">
        <is>
          <t>stevens, a</t>
        </is>
      </c>
      <c r="B78" s="7" t="inlineStr"/>
      <c r="C78" s="8" t="n">
        <v>10.4</v>
      </c>
      <c r="D78" s="8" t="n">
        <v>18.36</v>
      </c>
      <c r="E78" s="8" t="n">
        <v>16.75</v>
      </c>
      <c r="F78" s="8" t="n">
        <v>18.36</v>
      </c>
      <c r="G78" s="9" t="n">
        <v>905</v>
      </c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>
      <c r="A79" s="6" t="inlineStr">
        <is>
          <t>symons, s</t>
        </is>
      </c>
      <c r="B79" s="7" t="inlineStr"/>
      <c r="C79" s="8" t="n">
        <v>10</v>
      </c>
      <c r="D79" s="8" t="n">
        <v>18.32</v>
      </c>
      <c r="E79" s="8" t="n">
        <v>17</v>
      </c>
      <c r="F79" s="8" t="n">
        <v>18.32</v>
      </c>
      <c r="G79" s="9" t="n">
        <v>935</v>
      </c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>
      <c r="A80" s="6" t="inlineStr">
        <is>
          <t>walker, c</t>
        </is>
      </c>
      <c r="B80" s="7" t="inlineStr"/>
      <c r="C80" s="8" t="n">
        <v>8.720000000000001</v>
      </c>
      <c r="D80" s="8" t="n">
        <v>17.29</v>
      </c>
      <c r="E80" s="8" t="inlineStr"/>
      <c r="F80" s="8" t="inlineStr"/>
      <c r="G80" s="9" t="inlineStr"/>
      <c r="H80" s="8">
        <f>SUM(tuesday!F80 - tuesday!E80)</f>
        <v/>
      </c>
      <c r="I80" s="10">
        <f>IF(tuesday!B80 ="ns day", tuesday!C80, MAX(tuesday!C80 - 8, 0))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>
      <c r="A81" s="6" t="inlineStr">
        <is>
          <t>weeks, t</t>
        </is>
      </c>
      <c r="B81" s="7" t="inlineStr"/>
      <c r="C81" s="8" t="n">
        <v>8.99</v>
      </c>
      <c r="D81" s="8" t="n">
        <v>17.41</v>
      </c>
      <c r="E81" s="8" t="inlineStr"/>
      <c r="F81" s="8" t="inlineStr"/>
      <c r="G81" s="9" t="inlineStr"/>
      <c r="H81" s="8">
        <f>SUM(tuesday!F81 - tuesday!E81)</f>
        <v/>
      </c>
      <c r="I81" s="10">
        <f>IF(tuesday!B81 ="ns day", tuesday!C81, MAX(tuesday!C81 - 8, 0))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>
      <c r="A82" s="6" t="inlineStr">
        <is>
          <t>weyerman, t</t>
        </is>
      </c>
      <c r="B82" s="7" t="inlineStr"/>
      <c r="C82" s="8" t="n">
        <v>9.49</v>
      </c>
      <c r="D82" s="8" t="n">
        <v>17.99</v>
      </c>
      <c r="E82" s="8" t="n">
        <v>16.75</v>
      </c>
      <c r="F82" s="8" t="n">
        <v>17.99</v>
      </c>
      <c r="G82" s="9" t="n">
        <v>935</v>
      </c>
      <c r="H82" s="8">
        <f>SUM(tuesday!F82 - tuesday!E82)</f>
        <v/>
      </c>
      <c r="I82" s="10">
        <f>IF(tuesday!B82 ="ns day", tuesday!C82, MAX(tuesday!C82 - 8, 0))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>
      <c r="A83" s="6" t="inlineStr">
        <is>
          <t>wooten, c</t>
        </is>
      </c>
      <c r="B83" s="7" t="inlineStr"/>
      <c r="C83" s="8" t="n">
        <v>9.4</v>
      </c>
      <c r="D83" s="8" t="n">
        <v>17.85</v>
      </c>
      <c r="E83" s="8" t="inlineStr"/>
      <c r="F83" s="8" t="inlineStr"/>
      <c r="G83" s="9" t="inlineStr"/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>
      <c r="A84" s="6" t="inlineStr">
        <is>
          <t>yates, l</t>
        </is>
      </c>
      <c r="B84" s="7" t="inlineStr"/>
      <c r="C84" s="8" t="n">
        <v>8</v>
      </c>
      <c r="D84" s="8" t="n">
        <v>16.2</v>
      </c>
      <c r="E84" s="8" t="inlineStr"/>
      <c r="F84" s="8" t="inlineStr"/>
      <c r="G84" s="9" t="inlineStr"/>
      <c r="H84" s="8">
        <f>SUM(tuesday!F84 - tuesday!E84)</f>
        <v/>
      </c>
      <c r="I84" s="10">
        <f>IF(tuesday!B84 ="ns day", tuesday!C84, MAX(tuesday!C84 - 8, 0))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6">
      <c r="J86" s="5" t="inlineStr">
        <is>
          <t>Total WAL Mandates</t>
        </is>
      </c>
      <c r="K86" s="10">
        <f>SUM(tuesday!K45:tuesday!K84)</f>
        <v/>
      </c>
    </row>
    <row r="88">
      <c r="J88" s="5" t="inlineStr">
        <is>
          <t>Total Mandates</t>
        </is>
      </c>
      <c r="K88" s="10">
        <f>SUM(tuesday!K86 + tuesday!K41)</f>
        <v/>
      </c>
    </row>
    <row r="90">
      <c r="A90" s="4" t="inlineStr">
        <is>
          <t>Overtime Desired List Carriers</t>
        </is>
      </c>
    </row>
    <row r="91">
      <c r="E91" s="5" t="inlineStr">
        <is>
          <t>Availability to:</t>
        </is>
      </c>
    </row>
    <row r="92">
      <c r="A92" s="5" t="inlineStr">
        <is>
          <t>Name</t>
        </is>
      </c>
      <c r="B92" s="5" t="inlineStr">
        <is>
          <t>note</t>
        </is>
      </c>
      <c r="C92" s="5" t="inlineStr">
        <is>
          <t>5200</t>
        </is>
      </c>
      <c r="D92" s="5" t="inlineStr">
        <is>
          <t>RS</t>
        </is>
      </c>
      <c r="E92" s="5" t="inlineStr">
        <is>
          <t>to 10</t>
        </is>
      </c>
      <c r="F92" s="5" t="inlineStr">
        <is>
          <t>to 12</t>
        </is>
      </c>
    </row>
    <row r="93">
      <c r="A93" s="6" t="inlineStr">
        <is>
          <t>barnett, j</t>
        </is>
      </c>
      <c r="B93" s="7" t="inlineStr"/>
      <c r="C93" s="8" t="n">
        <v>11.55</v>
      </c>
      <c r="D93" s="8" t="n">
        <v>19.98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gross, j</t>
        </is>
      </c>
      <c r="B94" s="7" t="inlineStr"/>
      <c r="C94" s="8" t="n">
        <v>12</v>
      </c>
      <c r="D94" s="8" t="n">
        <v>19.31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helmbold, a</t>
        </is>
      </c>
      <c r="B95" s="7" t="inlineStr"/>
      <c r="C95" s="8" t="n">
        <v>10.01</v>
      </c>
      <c r="D95" s="8" t="n">
        <v>18.26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>
        <is>
          <t>kitchen, d</t>
        </is>
      </c>
      <c r="B96" s="7" t="inlineStr"/>
      <c r="C96" s="8" t="n">
        <v>8.83</v>
      </c>
      <c r="D96" s="8" t="n">
        <v>17.35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>
        <is>
          <t>manibusan, p</t>
        </is>
      </c>
      <c r="B97" s="7" t="inlineStr"/>
      <c r="C97" s="8" t="n">
        <v>9.199999999999999</v>
      </c>
      <c r="D97" s="8" t="n">
        <v>18.2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>
        <is>
          <t>mariami, a</t>
        </is>
      </c>
      <c r="B98" s="7" t="inlineStr"/>
      <c r="C98" s="8" t="n">
        <v>11.49</v>
      </c>
      <c r="D98" s="8" t="n">
        <v>19.98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>
        <is>
          <t>nelson, g</t>
        </is>
      </c>
      <c r="B99" s="7" t="inlineStr"/>
      <c r="C99" s="8" t="n">
        <v>11.07</v>
      </c>
      <c r="D99" s="8" t="n">
        <v>18.93</v>
      </c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>
        <is>
          <t>yeung, q</t>
        </is>
      </c>
      <c r="B100" s="7" t="inlineStr"/>
      <c r="C100" s="8" t="n">
        <v>11.56</v>
      </c>
      <c r="D100" s="8" t="n">
        <v>19.95</v>
      </c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>
      <c r="A113" s="6" t="inlineStr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>
      <c r="A114" s="6" t="inlineStr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>
      <c r="A115" s="6" t="inlineStr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>
      <c r="A116" s="6" t="inlineStr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>
      <c r="A117" s="6" t="inlineStr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>
      <c r="A118" s="6" t="inlineStr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>
      <c r="A119" s="6" t="inlineStr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>
      <c r="A120" s="6" t="inlineStr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>
      <c r="A121" s="6" t="inlineStr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>
      <c r="A122" s="6" t="inlineStr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4">
      <c r="D124" s="5" t="inlineStr">
        <is>
          <t>Total OTDL Availability</t>
        </is>
      </c>
      <c r="E124" s="10">
        <f>SUM(tuesday!E93:tuesday!E122)</f>
        <v/>
      </c>
      <c r="F124" s="10">
        <f>SUM(tuesday!F93:tuesday!F122)</f>
        <v/>
      </c>
    </row>
    <row r="126">
      <c r="A126" s="4" t="inlineStr">
        <is>
          <t>Auxiliary Assistance</t>
        </is>
      </c>
    </row>
    <row r="127">
      <c r="E127" s="5" t="inlineStr">
        <is>
          <t>Availability to:</t>
        </is>
      </c>
    </row>
    <row r="128">
      <c r="A128" s="5" t="inlineStr">
        <is>
          <t>Name</t>
        </is>
      </c>
      <c r="B128" s="5" t="inlineStr">
        <is>
          <t>note</t>
        </is>
      </c>
      <c r="C128" s="5" t="inlineStr">
        <is>
          <t>5200</t>
        </is>
      </c>
      <c r="D128" s="5" t="inlineStr">
        <is>
          <t>RS</t>
        </is>
      </c>
      <c r="E128" s="5" t="inlineStr">
        <is>
          <t>to 10</t>
        </is>
      </c>
      <c r="F128" s="5" t="inlineStr">
        <is>
          <t>to 11.5</t>
        </is>
      </c>
    </row>
    <row r="129">
      <c r="A129" s="6" t="inlineStr">
        <is>
          <t>dennis, j</t>
        </is>
      </c>
      <c r="B129" s="7" t="inlineStr"/>
      <c r="C129" s="8" t="n">
        <v>11.05</v>
      </c>
      <c r="D129" s="8" t="n">
        <v>18.99</v>
      </c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11.5 - reference!C5), 0, IF(tuesday!B129 = "no call", 11.5, IF(tuesday!C129 = 0, 0, MAX(11.5 - tuesday!C129, 0))))</f>
        <v/>
      </c>
    </row>
    <row r="130">
      <c r="A130" s="6" t="inlineStr">
        <is>
          <t>frank, p</t>
        </is>
      </c>
      <c r="B130" s="7" t="inlineStr"/>
      <c r="C130" s="8" t="n">
        <v>13.63</v>
      </c>
      <c r="D130" s="8" t="n">
        <v>21.98</v>
      </c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11.5 - reference!C5), 0, IF(tuesday!B130 = "no call", 11.5, IF(tuesday!C130 = 0, 0, MAX(11.5 - tuesday!C130, 0))))</f>
        <v/>
      </c>
    </row>
    <row r="131">
      <c r="A131" s="6" t="inlineStr">
        <is>
          <t>garczarek, p</t>
        </is>
      </c>
      <c r="B131" s="7" t="inlineStr"/>
      <c r="C131" s="8" t="n">
        <v>13.78</v>
      </c>
      <c r="D131" s="8" t="n">
        <v>21.98</v>
      </c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11.5 - reference!C5), 0, IF(tuesday!B131 = "no call", 11.5, IF(tuesday!C131 = 0, 0, MAX(11.5 - tuesday!C131, 0))))</f>
        <v/>
      </c>
    </row>
    <row r="132">
      <c r="A132" s="6" t="inlineStr">
        <is>
          <t>nelson, j</t>
        </is>
      </c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11.5 - reference!C5), 0, IF(tuesday!B132 = "no call", 11.5, IF(tuesday!C132 = 0, 0, MAX(11.5 - tuesday!C132, 0))))</f>
        <v/>
      </c>
    </row>
    <row r="133">
      <c r="A133" s="6" t="inlineStr">
        <is>
          <t>smith, n</t>
        </is>
      </c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>
      <c r="A134" s="6" t="inlineStr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>
      <c r="A149" s="6" t="inlineStr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>
      <c r="A150" s="6" t="inlineStr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>
      <c r="A151" s="6" t="inlineStr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>
      <c r="A152" s="6" t="inlineStr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>
      <c r="A153" s="6" t="inlineStr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>
      <c r="A154" s="6" t="inlineStr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>
      <c r="A155" s="6" t="inlineStr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>
      <c r="A156" s="6" t="inlineStr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>
      <c r="A157" s="6" t="inlineStr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>
      <c r="A158" s="6" t="inlineStr"/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60">
      <c r="D160" s="5" t="inlineStr">
        <is>
          <t>Total AUX Availability</t>
        </is>
      </c>
      <c r="E160" s="10">
        <f>SUM(tuesday!E129:tuesday!E158)</f>
        <v/>
      </c>
      <c r="F160" s="10">
        <f>SUM(tuesday!F129:tuesday!F158)</f>
        <v/>
      </c>
    </row>
    <row r="162">
      <c r="D162" s="5" t="inlineStr">
        <is>
          <t>Total Availability</t>
        </is>
      </c>
      <c r="E162" s="10">
        <f>SUM(tuesday!E124 + tuesday!E160)</f>
        <v/>
      </c>
      <c r="F162" s="10">
        <f>SUM(tuesday!F124 + tuesday!F160)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9" min="0" max="16383" man="1"/>
    <brk id="12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01/15/20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7" t="inlineStr"/>
      <c r="C9" s="8" t="n">
        <v>8</v>
      </c>
      <c r="D9" s="8" t="n">
        <v>16.84</v>
      </c>
      <c r="E9" s="8" t="inlineStr"/>
      <c r="F9" s="8" t="inlineStr"/>
      <c r="G9" s="9" t="inlineStr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SUM(wednesday!F10 - wednesday!E10)</f>
        <v/>
      </c>
      <c r="I10" s="10">
        <f>IF(wednesday!B10 ="ns day", wednesday!C10,IF(wednesday!C10 &lt;= 8 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foster, p</t>
        </is>
      </c>
      <c r="B12" s="7" t="inlineStr"/>
      <c r="C12" s="8" t="n">
        <v>11.65</v>
      </c>
      <c r="D12" s="8" t="n">
        <v>19.8</v>
      </c>
      <c r="E12" s="8" t="n">
        <v>10</v>
      </c>
      <c r="F12" s="8" t="n">
        <v>14.5</v>
      </c>
      <c r="G12" s="9" t="n">
        <v>1056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henderson, j</t>
        </is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landers, a</t>
        </is>
      </c>
      <c r="B14" s="7" t="inlineStr"/>
      <c r="C14" s="8" t="n">
        <v>9.49</v>
      </c>
      <c r="D14" s="8" t="n">
        <v>17.46</v>
      </c>
      <c r="E14" s="8" t="n">
        <v>16</v>
      </c>
      <c r="F14" s="8" t="n">
        <v>17.46</v>
      </c>
      <c r="G14" s="9" t="n">
        <v>1005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lopez, d</t>
        </is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miller, b</t>
        </is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osei tutu, m</t>
        </is>
      </c>
      <c r="B17" s="7" t="inlineStr"/>
      <c r="C17" s="8" t="n">
        <v>10.83</v>
      </c>
      <c r="D17" s="8" t="n">
        <v>19.08</v>
      </c>
      <c r="E17" s="8" t="n">
        <v>7.86</v>
      </c>
      <c r="F17" s="8" t="n">
        <v>7.86</v>
      </c>
      <c r="G17" s="9" t="n">
        <v>1036</v>
      </c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robertson, c</t>
        </is>
      </c>
      <c r="B18" s="7" t="inlineStr"/>
      <c r="C18" s="8" t="n">
        <v>8</v>
      </c>
      <c r="D18" s="8" t="n">
        <v>0</v>
      </c>
      <c r="E18" s="8" t="inlineStr"/>
      <c r="F18" s="8" t="inlineStr"/>
      <c r="G18" s="9" t="inlineStr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rodriquez, j</t>
        </is>
      </c>
      <c r="B19" s="7" t="inlineStr"/>
      <c r="C19" s="8" t="n">
        <v>11.47</v>
      </c>
      <c r="D19" s="8" t="n">
        <v>18.87</v>
      </c>
      <c r="E19" s="8" t="n">
        <v>16.47</v>
      </c>
      <c r="F19" s="8" t="n">
        <v>19.05</v>
      </c>
      <c r="G19" s="9" t="n">
        <v>1005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segers, d</t>
        </is>
      </c>
      <c r="B20" s="7" t="inlineStr">
        <is>
          <t>ns day</t>
        </is>
      </c>
      <c r="C20" s="8" t="n">
        <v>9.140000000000001</v>
      </c>
      <c r="D20" s="8" t="n">
        <v>17.46</v>
      </c>
      <c r="E20" s="8" t="inlineStr"/>
      <c r="F20" s="8" t="inlineStr"/>
      <c r="G20" s="9" t="inlineStr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stubbs, t</t>
        </is>
      </c>
      <c r="B21" s="7" t="inlineStr"/>
      <c r="C21" s="8" t="n">
        <v>9.19</v>
      </c>
      <c r="D21" s="8" t="n">
        <v>0</v>
      </c>
      <c r="E21" s="8" t="inlineStr"/>
      <c r="F21" s="8" t="inlineStr"/>
      <c r="G21" s="9" t="inlineStr"/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torpey, m</t>
        </is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trujillo, s</t>
        </is>
      </c>
      <c r="B23" s="7" t="inlineStr"/>
      <c r="C23" s="8" t="n">
        <v>8</v>
      </c>
      <c r="D23" s="8" t="n">
        <v>16.47</v>
      </c>
      <c r="E23" s="8" t="inlineStr"/>
      <c r="F23" s="8" t="inlineStr"/>
      <c r="G23" s="9" t="inlineStr"/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welch, t</t>
        </is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williams, l</t>
        </is>
      </c>
      <c r="B25" s="7" t="inlineStr"/>
      <c r="C25" s="8" t="n">
        <v>8.34</v>
      </c>
      <c r="D25" s="8" t="n">
        <v>19.48</v>
      </c>
      <c r="E25" s="8" t="n">
        <v>11.14</v>
      </c>
      <c r="F25" s="8" t="n">
        <v>19.48</v>
      </c>
      <c r="G25" s="9" t="n">
        <v>950</v>
      </c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>
      <c r="A26" s="6" t="inlineStr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>
      <c r="A27" s="6" t="inlineStr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10">
        <f>SUM(wednesday!I8:wednesday!I37)</f>
        <v/>
      </c>
    </row>
    <row r="41">
      <c r="J41" s="5" t="inlineStr">
        <is>
          <t>Total NL Mandates</t>
        </is>
      </c>
      <c r="K41" s="10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>
        <is>
          <t>ns day</t>
        </is>
      </c>
      <c r="C45" s="8" t="n">
        <v>8</v>
      </c>
      <c r="D45" s="8" t="n">
        <v>16.45</v>
      </c>
      <c r="E45" s="8" t="inlineStr"/>
      <c r="F45" s="8" t="inlineStr"/>
      <c r="G45" s="9" t="inlineStr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an, j</t>
        </is>
      </c>
      <c r="B46" s="7" t="inlineStr"/>
      <c r="C46" s="8" t="n">
        <v>10.94</v>
      </c>
      <c r="D46" s="8" t="n">
        <v>18.84</v>
      </c>
      <c r="E46" s="7" t="inlineStr">
        <is>
          <t>*</t>
        </is>
      </c>
      <c r="F46" s="7" t="inlineStr">
        <is>
          <t>*</t>
        </is>
      </c>
      <c r="G46" s="7" t="inlineStr">
        <is>
          <t>*</t>
        </is>
      </c>
      <c r="H46" s="8">
        <f>SUM(wednesday!H48:wednesday!H47)</f>
        <v/>
      </c>
      <c r="I46" s="10">
        <f>IF(wednesday!B46 ="ns day", wednesday!C46, MAX(wednesday!C46 - 8, 0))</f>
        <v/>
      </c>
      <c r="J46" s="10">
        <f>wednesday!H46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>
      <c r="E47" s="8" t="n">
        <v>8.69</v>
      </c>
      <c r="F47" s="8" t="n">
        <v>8.970000000000001</v>
      </c>
      <c r="G47" s="9" t="n">
        <v>1072</v>
      </c>
      <c r="H47" s="8">
        <f>SUM(wednesday!F47 - wednesday!E47)</f>
        <v/>
      </c>
    </row>
    <row r="48">
      <c r="E48" s="8" t="n">
        <v>13</v>
      </c>
      <c r="F48" s="8" t="n">
        <v>14</v>
      </c>
      <c r="G48" s="9" t="n">
        <v>1021</v>
      </c>
      <c r="H48" s="8">
        <f>SUM(wednesday!F48 - wednesday!E48)</f>
        <v/>
      </c>
    </row>
    <row r="49">
      <c r="A49" s="6" t="inlineStr">
        <is>
          <t>aquino, s</t>
        </is>
      </c>
      <c r="B49" s="7" t="inlineStr"/>
      <c r="C49" s="8" t="n">
        <v>10.41</v>
      </c>
      <c r="D49" s="8" t="n">
        <v>18.82</v>
      </c>
      <c r="E49" s="8" t="n">
        <v>8.17</v>
      </c>
      <c r="F49" s="8" t="n">
        <v>18.92</v>
      </c>
      <c r="G49" s="9" t="n">
        <v>903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babinskiy, m</t>
        </is>
      </c>
      <c r="B50" s="7" t="inlineStr"/>
      <c r="C50" s="8" t="n">
        <v>10</v>
      </c>
      <c r="D50" s="8" t="n">
        <v>18.52</v>
      </c>
      <c r="E50" s="8" t="n">
        <v>16.5</v>
      </c>
      <c r="F50" s="8" t="n">
        <v>18.52</v>
      </c>
      <c r="G50" s="9" t="n">
        <v>1025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bassa, e</t>
        </is>
      </c>
      <c r="B51" s="7" t="inlineStr"/>
      <c r="C51" s="8" t="n">
        <v>10.72</v>
      </c>
      <c r="D51" s="8" t="n">
        <v>19.2</v>
      </c>
      <c r="E51" s="8" t="n">
        <v>16.89</v>
      </c>
      <c r="F51" s="8" t="n">
        <v>19.2</v>
      </c>
      <c r="G51" s="9" t="n">
        <v>950</v>
      </c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benlmaloua, m</t>
        </is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bonilla, g</t>
        </is>
      </c>
      <c r="B53" s="7" t="inlineStr"/>
      <c r="C53" s="8" t="n">
        <v>9.57</v>
      </c>
      <c r="D53" s="8" t="n">
        <v>18.98</v>
      </c>
      <c r="E53" s="8" t="n">
        <v>11.25</v>
      </c>
      <c r="F53" s="8" t="n">
        <v>12.75</v>
      </c>
      <c r="G53" s="9" t="n">
        <v>1033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bustos, h</t>
        </is>
      </c>
      <c r="B54" s="7" t="inlineStr"/>
      <c r="C54" s="8" t="n">
        <v>9.279999999999999</v>
      </c>
      <c r="D54" s="8" t="n">
        <v>17.68</v>
      </c>
      <c r="E54" s="8" t="n">
        <v>16.5</v>
      </c>
      <c r="F54" s="8" t="n">
        <v>17.68</v>
      </c>
      <c r="G54" s="9" t="n">
        <v>950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chung, b</t>
        </is>
      </c>
      <c r="B55" s="7" t="inlineStr"/>
      <c r="C55" s="8" t="n">
        <v>8.6</v>
      </c>
      <c r="D55" s="8" t="n">
        <v>16.99</v>
      </c>
      <c r="E55" s="8" t="inlineStr"/>
      <c r="F55" s="8" t="inlineStr"/>
      <c r="G55" s="9" t="inlineStr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custodio, t</t>
        </is>
      </c>
      <c r="B56" s="7" t="inlineStr"/>
      <c r="C56" s="8" t="n">
        <v>10.32</v>
      </c>
      <c r="D56" s="8" t="n">
        <v>18.61</v>
      </c>
      <c r="E56" s="8" t="inlineStr"/>
      <c r="F56" s="8" t="inlineStr"/>
      <c r="G56" s="9" t="inlineStr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>
      <c r="A57" s="6" t="inlineStr">
        <is>
          <t>dejesus vasquez, l</t>
        </is>
      </c>
      <c r="B57" s="7" t="inlineStr"/>
      <c r="C57" s="8" t="n">
        <v>9.65</v>
      </c>
      <c r="D57" s="8" t="n">
        <v>18.06</v>
      </c>
      <c r="E57" s="8" t="n">
        <v>16</v>
      </c>
      <c r="F57" s="8" t="n">
        <v>18.06</v>
      </c>
      <c r="G57" s="9" t="n">
        <v>928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fisher, c</t>
        </is>
      </c>
      <c r="B58" s="7" t="inlineStr"/>
      <c r="C58" s="8" t="n">
        <v>9.81</v>
      </c>
      <c r="D58" s="8" t="n">
        <v>18.15</v>
      </c>
      <c r="E58" s="8" t="inlineStr"/>
      <c r="F58" s="8" t="inlineStr"/>
      <c r="G58" s="9" t="inlineStr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flaig, b</t>
        </is>
      </c>
      <c r="B59" s="7" t="inlineStr">
        <is>
          <t>ns day</t>
        </is>
      </c>
      <c r="C59" s="8" t="n">
        <v>9.220000000000001</v>
      </c>
      <c r="D59" s="8" t="n">
        <v>18.92</v>
      </c>
      <c r="E59" s="8" t="inlineStr"/>
      <c r="F59" s="8" t="inlineStr"/>
      <c r="G59" s="9" t="inlineStr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geffrso, t</t>
        </is>
      </c>
      <c r="B60" s="7" t="inlineStr">
        <is>
          <t>ns day</t>
        </is>
      </c>
      <c r="C60" s="8" t="n">
        <v>8.44</v>
      </c>
      <c r="D60" s="8" t="n">
        <v>17.94</v>
      </c>
      <c r="E60" s="8" t="inlineStr"/>
      <c r="F60" s="8" t="inlineStr"/>
      <c r="G60" s="9" t="inlineStr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l huillier jr, w</t>
        </is>
      </c>
      <c r="B61" s="7" t="inlineStr"/>
      <c r="C61" s="8" t="n">
        <v>8</v>
      </c>
      <c r="D61" s="8" t="n">
        <v>16.3</v>
      </c>
      <c r="E61" s="8" t="inlineStr"/>
      <c r="F61" s="8" t="inlineStr"/>
      <c r="G61" s="9" t="inlineStr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la, s</t>
        </is>
      </c>
      <c r="B62" s="7" t="inlineStr"/>
      <c r="C62" s="8" t="n">
        <v>10.35</v>
      </c>
      <c r="D62" s="8" t="n">
        <v>18.81</v>
      </c>
      <c r="E62" s="8" t="n">
        <v>11.7</v>
      </c>
      <c r="F62" s="8" t="n">
        <v>14.05</v>
      </c>
      <c r="G62" s="9" t="n">
        <v>1036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martines, j</t>
        </is>
      </c>
      <c r="B63" s="7" t="inlineStr"/>
      <c r="C63" s="8" t="n">
        <v>9.32</v>
      </c>
      <c r="D63" s="8" t="n">
        <v>17.49</v>
      </c>
      <c r="E63" s="8" t="n">
        <v>16</v>
      </c>
      <c r="F63" s="8" t="n">
        <v>17.49</v>
      </c>
      <c r="G63" s="9" t="n">
        <v>1036</v>
      </c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mccoumb, s</t>
        </is>
      </c>
      <c r="B64" s="7" t="inlineStr">
        <is>
          <t>ns day</t>
        </is>
      </c>
      <c r="C64" s="8" t="n">
        <v>9.619999999999999</v>
      </c>
      <c r="D64" s="8" t="n">
        <v>18.12</v>
      </c>
      <c r="E64" s="8" t="n">
        <v>16.75</v>
      </c>
      <c r="F64" s="8" t="n">
        <v>18.12</v>
      </c>
      <c r="G64" s="9" t="n">
        <v>1021</v>
      </c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mcdonald, n</t>
        </is>
      </c>
      <c r="B65" s="7" t="inlineStr"/>
      <c r="C65" s="8" t="n">
        <v>9.5</v>
      </c>
      <c r="D65" s="8" t="n">
        <v>17.92</v>
      </c>
      <c r="E65" s="8" t="n">
        <v>16.03</v>
      </c>
      <c r="F65" s="8" t="n">
        <v>17.92</v>
      </c>
      <c r="G65" s="9" t="n">
        <v>1036</v>
      </c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mcmains, t</t>
        </is>
      </c>
      <c r="B66" s="7" t="inlineStr"/>
      <c r="C66" s="8" t="n">
        <v>9.5</v>
      </c>
      <c r="D66" s="8" t="n">
        <v>17.83</v>
      </c>
      <c r="E66" s="8" t="n">
        <v>8.08</v>
      </c>
      <c r="F66" s="8" t="n">
        <v>9.640000000000001</v>
      </c>
      <c r="G66" s="9" t="n">
        <v>950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moody, k</t>
        </is>
      </c>
      <c r="B67" s="7" t="inlineStr"/>
      <c r="C67" s="8" t="n">
        <v>8.27</v>
      </c>
      <c r="D67" s="8" t="n">
        <v>9.67</v>
      </c>
      <c r="E67" s="7" t="inlineStr">
        <is>
          <t>*</t>
        </is>
      </c>
      <c r="F67" s="7" t="inlineStr">
        <is>
          <t>*</t>
        </is>
      </c>
      <c r="G67" s="7" t="inlineStr">
        <is>
          <t>*</t>
        </is>
      </c>
      <c r="H67" s="8">
        <f>SUM(wednesday!H69:wednesday!H68)</f>
        <v/>
      </c>
      <c r="I67" s="10">
        <f>IF(wednesday!B67 ="ns day", wednesday!C67, MAX(wednesday!C67 - 8, 0))</f>
        <v/>
      </c>
      <c r="J67" s="10">
        <f>wednesday!H67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>
      <c r="E68" s="8" t="n">
        <v>7.65</v>
      </c>
      <c r="F68" s="8" t="n">
        <v>7.65</v>
      </c>
      <c r="G68" s="9" t="n">
        <v>1033</v>
      </c>
      <c r="H68" s="8">
        <f>SUM(wednesday!F68 - wednesday!E68)</f>
        <v/>
      </c>
    </row>
    <row r="69">
      <c r="E69" s="8" t="n">
        <v>8.960000000000001</v>
      </c>
      <c r="F69" s="8" t="n">
        <v>9.67</v>
      </c>
      <c r="G69" s="9" t="n">
        <v>1033</v>
      </c>
      <c r="H69" s="8">
        <f>SUM(wednesday!F69 - wednesday!E69)</f>
        <v/>
      </c>
    </row>
    <row r="70">
      <c r="A70" s="6" t="inlineStr">
        <is>
          <t>mudesir sr, h</t>
        </is>
      </c>
      <c r="B70" s="7" t="inlineStr"/>
      <c r="C70" s="8" t="n">
        <v>10.14</v>
      </c>
      <c r="D70" s="8" t="n">
        <v>18.54</v>
      </c>
      <c r="E70" s="8" t="n">
        <v>16.56</v>
      </c>
      <c r="F70" s="8" t="n">
        <v>18.54</v>
      </c>
      <c r="G70" s="9" t="n">
        <v>1025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>
      <c r="A71" s="6" t="inlineStr">
        <is>
          <t>murray, k</t>
        </is>
      </c>
      <c r="B71" s="7" t="inlineStr"/>
      <c r="C71" s="8" t="n">
        <v>10.67</v>
      </c>
      <c r="D71" s="8" t="n">
        <v>19.19</v>
      </c>
      <c r="E71" s="8" t="n">
        <v>14.5</v>
      </c>
      <c r="F71" s="8" t="n">
        <v>19.19</v>
      </c>
      <c r="G71" s="9" t="n">
        <v>1056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>
      <c r="A72" s="6" t="inlineStr">
        <is>
          <t>nguyen, d</t>
        </is>
      </c>
      <c r="B72" s="7" t="inlineStr"/>
      <c r="C72" s="8" t="n">
        <v>9.49</v>
      </c>
      <c r="D72" s="8" t="n">
        <v>17.96</v>
      </c>
      <c r="E72" s="8" t="n">
        <v>13.5</v>
      </c>
      <c r="F72" s="8" t="n">
        <v>15</v>
      </c>
      <c r="G72" s="9" t="n">
        <v>928</v>
      </c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>
      <c r="A73" s="6" t="inlineStr">
        <is>
          <t>pang, d</t>
        </is>
      </c>
      <c r="B73" s="7" t="inlineStr"/>
      <c r="C73" s="8" t="n">
        <v>12.18</v>
      </c>
      <c r="D73" s="8" t="n">
        <v>19.95</v>
      </c>
      <c r="E73" s="7" t="inlineStr">
        <is>
          <t>*</t>
        </is>
      </c>
      <c r="F73" s="7" t="inlineStr">
        <is>
          <t>*</t>
        </is>
      </c>
      <c r="G73" s="7" t="inlineStr">
        <is>
          <t>*</t>
        </is>
      </c>
      <c r="H73" s="8">
        <f>SUM(wednesday!H75:wednesday!H74)</f>
        <v/>
      </c>
      <c r="I73" s="10">
        <f>IF(wednesday!B73 ="ns day", wednesday!C73, MAX(wednesday!C73 - 8, 0))</f>
        <v/>
      </c>
      <c r="J73" s="10">
        <f>wednesday!H73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>
      <c r="E74" s="8" t="n">
        <v>8.050000000000001</v>
      </c>
      <c r="F74" s="8" t="n">
        <v>9.67</v>
      </c>
      <c r="G74" s="9" t="n">
        <v>1021</v>
      </c>
      <c r="H74" s="8">
        <f>SUM(wednesday!F74 - wednesday!E74)</f>
        <v/>
      </c>
    </row>
    <row r="75">
      <c r="E75" s="8" t="n">
        <v>11.83</v>
      </c>
      <c r="F75" s="8" t="n">
        <v>13.17</v>
      </c>
      <c r="G75" s="9" t="n">
        <v>1021</v>
      </c>
      <c r="H75" s="8">
        <f>SUM(wednesday!F75 - wednesday!E75)</f>
        <v/>
      </c>
    </row>
    <row r="76">
      <c r="A76" s="6" t="inlineStr">
        <is>
          <t>rockwood, j</t>
        </is>
      </c>
      <c r="B76" s="8" t="n"/>
      <c r="C76" s="8" t="n"/>
      <c r="D76" s="8" t="n"/>
      <c r="E76" s="8" t="n"/>
      <c r="F76" s="8" t="n"/>
      <c r="G76" s="9" t="n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>
      <c r="A77" s="6" t="inlineStr">
        <is>
          <t>rose jr, a</t>
        </is>
      </c>
      <c r="B77" s="7" t="inlineStr"/>
      <c r="C77" s="8" t="n">
        <v>8.779999999999999</v>
      </c>
      <c r="D77" s="8" t="n">
        <v>17.99</v>
      </c>
      <c r="E77" s="8" t="inlineStr"/>
      <c r="F77" s="8" t="inlineStr"/>
      <c r="G77" s="9" t="inlineStr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>
      <c r="A78" s="6" t="inlineStr">
        <is>
          <t>salih-mohamed, s</t>
        </is>
      </c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>
      <c r="A79" s="6" t="inlineStr">
        <is>
          <t>sanchez, p</t>
        </is>
      </c>
      <c r="B79" s="7" t="inlineStr"/>
      <c r="C79" s="8" t="n">
        <v>9</v>
      </c>
      <c r="D79" s="8" t="n">
        <v>17.42</v>
      </c>
      <c r="E79" s="8" t="inlineStr"/>
      <c r="F79" s="8" t="inlineStr"/>
      <c r="G79" s="9" t="inlineStr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>
      <c r="A80" s="6" t="inlineStr">
        <is>
          <t>shrestha, p</t>
        </is>
      </c>
      <c r="B80" s="7" t="inlineStr"/>
      <c r="C80" s="8" t="n">
        <v>8</v>
      </c>
      <c r="D80" s="8" t="n">
        <v>15.96</v>
      </c>
      <c r="E80" s="8" t="inlineStr"/>
      <c r="F80" s="8" t="inlineStr"/>
      <c r="G80" s="9" t="inlineStr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>
      <c r="A81" s="6" t="inlineStr">
        <is>
          <t>steinke, s</t>
        </is>
      </c>
      <c r="B81" s="8" t="n"/>
      <c r="C81" s="8" t="n"/>
      <c r="D81" s="8" t="n"/>
      <c r="E81" s="8" t="n"/>
      <c r="F81" s="8" t="n"/>
      <c r="G81" s="9" t="n"/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>
      <c r="A82" s="6" t="inlineStr">
        <is>
          <t>stevens, a</t>
        </is>
      </c>
      <c r="B82" s="7" t="inlineStr"/>
      <c r="C82" s="8" t="n">
        <v>9.17</v>
      </c>
      <c r="D82" s="8" t="n">
        <v>17.16</v>
      </c>
      <c r="E82" s="8" t="n">
        <v>16.05</v>
      </c>
      <c r="F82" s="8" t="n">
        <v>17.16</v>
      </c>
      <c r="G82" s="9" t="n">
        <v>911</v>
      </c>
      <c r="H82" s="8">
        <f>SUM(wednesday!F82 - wednesday!E82)</f>
        <v/>
      </c>
      <c r="I82" s="10">
        <f>IF(wednesday!B82 ="ns day", wednesday!C82, MAX(wednesday!C82 - 8, 0))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>
      <c r="A83" s="6" t="inlineStr">
        <is>
          <t>symons, s</t>
        </is>
      </c>
      <c r="B83" s="7" t="inlineStr"/>
      <c r="C83" s="8" t="n">
        <v>9.84</v>
      </c>
      <c r="D83" s="8" t="n">
        <v>18.29</v>
      </c>
      <c r="E83" s="8" t="n">
        <v>16.24</v>
      </c>
      <c r="F83" s="8" t="n">
        <v>18.29</v>
      </c>
      <c r="G83" s="9" t="n">
        <v>936</v>
      </c>
      <c r="H83" s="8">
        <f>SUM(wednesday!F83 - wednesday!E83)</f>
        <v/>
      </c>
      <c r="I83" s="10">
        <f>IF(wednesday!B83 ="ns day", wednesday!C83, MAX(wednesday!C83 - 8, 0))</f>
        <v/>
      </c>
      <c r="J83" s="10">
        <f>SUM(wednesday!F83 - wednesday!E83)</f>
        <v/>
      </c>
      <c r="K83" s="10">
        <f>IF(wednesday!B83="ns day",wednesday!C83, IF(wednesday!C83 &lt;= 8 + reference!C4, 0, MIN(MAX(wednesday!C83 - 8, 0),IF(wednesday!J83 &lt;= reference!C4,0, wednesday!J83))))</f>
        <v/>
      </c>
    </row>
    <row r="84">
      <c r="A84" s="6" t="inlineStr">
        <is>
          <t>walker, c</t>
        </is>
      </c>
      <c r="B84" s="7" t="inlineStr"/>
      <c r="C84" s="8" t="n">
        <v>5.7</v>
      </c>
      <c r="D84" s="8" t="n">
        <v>16.48</v>
      </c>
      <c r="E84" s="8" t="inlineStr"/>
      <c r="F84" s="8" t="inlineStr"/>
      <c r="G84" s="9" t="inlineStr"/>
      <c r="H84" s="8">
        <f>SUM(wednesday!F84 - wednesday!E84)</f>
        <v/>
      </c>
      <c r="I84" s="10">
        <f>IF(wednesday!B84 ="ns day", wednesday!C84, MAX(wednesday!C84 - 8, 0))</f>
        <v/>
      </c>
      <c r="J84" s="10">
        <f>SUM(wednesday!F84 - wednesday!E84)</f>
        <v/>
      </c>
      <c r="K84" s="10">
        <f>IF(wednesday!B84="ns day",wednesday!C84, IF(wednesday!C84 &lt;= 8 + reference!C4, 0, MIN(MAX(wednesday!C84 - 8, 0),IF(wednesday!J84 &lt;= reference!C4,0, wednesday!J84))))</f>
        <v/>
      </c>
    </row>
    <row r="85">
      <c r="A85" s="6" t="inlineStr">
        <is>
          <t>weeks, t</t>
        </is>
      </c>
      <c r="B85" s="7" t="inlineStr"/>
      <c r="C85" s="8" t="n">
        <v>11.53</v>
      </c>
      <c r="D85" s="8" t="n">
        <v>20.02</v>
      </c>
      <c r="E85" s="8" t="n">
        <v>10.25</v>
      </c>
      <c r="F85" s="8" t="n">
        <v>13</v>
      </c>
      <c r="G85" s="9" t="n">
        <v>1036</v>
      </c>
      <c r="H85" s="8">
        <f>SUM(wednesday!F85 - wednesday!E85)</f>
        <v/>
      </c>
      <c r="I85" s="10">
        <f>IF(wednesday!B85 ="ns day", wednesday!C85, MAX(wednesday!C85 - 8, 0))</f>
        <v/>
      </c>
      <c r="J85" s="10">
        <f>SUM(wednesday!F85 - wednesday!E85)</f>
        <v/>
      </c>
      <c r="K85" s="10">
        <f>IF(wednesday!B85="ns day",wednesday!C85, IF(wednesday!C85 &lt;= 8 + reference!C4, 0, MIN(MAX(wednesday!C85 - 8, 0),IF(wednesday!J85 &lt;= reference!C4,0, wednesday!J85))))</f>
        <v/>
      </c>
    </row>
    <row r="86">
      <c r="A86" s="6" t="inlineStr">
        <is>
          <t>weyerman, t</t>
        </is>
      </c>
      <c r="B86" s="7" t="inlineStr"/>
      <c r="C86" s="8" t="n">
        <v>9.69</v>
      </c>
      <c r="D86" s="8" t="n">
        <v>18.21</v>
      </c>
      <c r="E86" s="8" t="n">
        <v>17</v>
      </c>
      <c r="F86" s="8" t="n">
        <v>18.21</v>
      </c>
      <c r="G86" s="9" t="n">
        <v>928</v>
      </c>
      <c r="H86" s="8">
        <f>SUM(wednesday!F86 - wednesday!E86)</f>
        <v/>
      </c>
      <c r="I86" s="10">
        <f>IF(wednesday!B86 ="ns day", wednesday!C86, MAX(wednesday!C86 - 8, 0))</f>
        <v/>
      </c>
      <c r="J86" s="10">
        <f>SUM(wednesday!F86 - wednesday!E86)</f>
        <v/>
      </c>
      <c r="K86" s="10">
        <f>IF(wednesday!B86="ns day",wednesday!C86, IF(wednesday!C86 &lt;= 8 + reference!C4, 0, MIN(MAX(wednesday!C86 - 8, 0),IF(wednesday!J86 &lt;= reference!C4,0, wednesday!J86))))</f>
        <v/>
      </c>
    </row>
    <row r="87">
      <c r="A87" s="6" t="inlineStr">
        <is>
          <t>wooten, c</t>
        </is>
      </c>
      <c r="B87" s="7" t="inlineStr"/>
      <c r="C87" s="8" t="n">
        <v>8.279999999999999</v>
      </c>
      <c r="D87" s="8" t="n">
        <v>16.76</v>
      </c>
      <c r="E87" s="8" t="inlineStr"/>
      <c r="F87" s="8" t="inlineStr"/>
      <c r="G87" s="9" t="inlineStr"/>
      <c r="H87" s="8">
        <f>SUM(wednesday!F87 - wednesday!E87)</f>
        <v/>
      </c>
      <c r="I87" s="10">
        <f>IF(wednesday!B87 ="ns day", wednesday!C87, MAX(wednesday!C87 - 8, 0))</f>
        <v/>
      </c>
      <c r="J87" s="10">
        <f>SUM(wednesday!F87 - wednesday!E87)</f>
        <v/>
      </c>
      <c r="K87" s="10">
        <f>IF(wednesday!B87="ns day",wednesday!C87, IF(wednesday!C87 &lt;= 8 + reference!C4, 0, MIN(MAX(wednesday!C87 - 8, 0),IF(wednesday!J87 &lt;= reference!C4,0, wednesday!J87))))</f>
        <v/>
      </c>
    </row>
    <row r="88">
      <c r="A88" s="6" t="inlineStr">
        <is>
          <t>yates, l</t>
        </is>
      </c>
      <c r="B88" s="7" t="inlineStr"/>
      <c r="C88" s="8" t="n">
        <v>9.51</v>
      </c>
      <c r="D88" s="8" t="n">
        <v>17.85</v>
      </c>
      <c r="E88" s="8" t="n">
        <v>10.34</v>
      </c>
      <c r="F88" s="8" t="n">
        <v>13</v>
      </c>
      <c r="G88" s="9" t="n">
        <v>928</v>
      </c>
      <c r="H88" s="8">
        <f>SUM(wednesday!F88 - wednesday!E88)</f>
        <v/>
      </c>
      <c r="I88" s="10">
        <f>IF(wednesday!B88 ="ns day", wednesday!C88, MAX(wednesday!C88 - 8, 0))</f>
        <v/>
      </c>
      <c r="J88" s="10">
        <f>SUM(wednesday!F88 - wednesday!E88)</f>
        <v/>
      </c>
      <c r="K88" s="10">
        <f>IF(wednesday!B88="ns day",wednesday!C88, IF(wednesday!C88 &lt;= 8 + reference!C4, 0, MIN(MAX(wednesday!C88 - 8, 0),IF(wednesday!J88 &lt;= reference!C4,0, wednesday!J88))))</f>
        <v/>
      </c>
    </row>
    <row r="90">
      <c r="J90" s="5" t="inlineStr">
        <is>
          <t>Total WAL Mandates</t>
        </is>
      </c>
      <c r="K90" s="10">
        <f>SUM(wednesday!K45:wednesday!K88)</f>
        <v/>
      </c>
    </row>
    <row r="92">
      <c r="J92" s="5" t="inlineStr">
        <is>
          <t>Total Mandates</t>
        </is>
      </c>
      <c r="K92" s="10">
        <f>SUM(wednesday!K90 + wednesday!K41)</f>
        <v/>
      </c>
    </row>
    <row r="94">
      <c r="A94" s="4" t="inlineStr">
        <is>
          <t>Overtime Desired List Carriers</t>
        </is>
      </c>
    </row>
    <row r="95">
      <c r="E95" s="5" t="inlineStr">
        <is>
          <t>Availability to:</t>
        </is>
      </c>
    </row>
    <row r="96">
      <c r="A96" s="5" t="inlineStr">
        <is>
          <t>Name</t>
        </is>
      </c>
      <c r="B96" s="5" t="inlineStr">
        <is>
          <t>note</t>
        </is>
      </c>
      <c r="C96" s="5" t="inlineStr">
        <is>
          <t>5200</t>
        </is>
      </c>
      <c r="D96" s="5" t="inlineStr">
        <is>
          <t>RS</t>
        </is>
      </c>
      <c r="E96" s="5" t="inlineStr">
        <is>
          <t>to 10</t>
        </is>
      </c>
      <c r="F96" s="5" t="inlineStr">
        <is>
          <t>to 12</t>
        </is>
      </c>
    </row>
    <row r="97">
      <c r="A97" s="6" t="inlineStr">
        <is>
          <t>barnett, j</t>
        </is>
      </c>
      <c r="B97" s="7" t="inlineStr"/>
      <c r="C97" s="8" t="n">
        <v>11.63</v>
      </c>
      <c r="D97" s="8" t="n">
        <v>19.63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>
        <is>
          <t>gross, j</t>
        </is>
      </c>
      <c r="B98" s="7" t="inlineStr"/>
      <c r="C98" s="8" t="n">
        <v>11</v>
      </c>
      <c r="D98" s="8" t="n">
        <v>18.79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>
        <is>
          <t>helmbold, a</t>
        </is>
      </c>
      <c r="B99" s="7" t="inlineStr"/>
      <c r="C99" s="8" t="n">
        <v>9.859999999999999</v>
      </c>
      <c r="D99" s="8" t="n">
        <v>18.11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>
        <is>
          <t>kitchen, d</t>
        </is>
      </c>
      <c r="B100" s="7" t="inlineStr"/>
      <c r="C100" s="8" t="n">
        <v>10.66</v>
      </c>
      <c r="D100" s="8" t="n">
        <v>19.21</v>
      </c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>
        <is>
          <t>manibusan, p</t>
        </is>
      </c>
      <c r="B101" s="7" t="inlineStr"/>
      <c r="C101" s="8" t="n">
        <v>10</v>
      </c>
      <c r="D101" s="8" t="n">
        <v>18.49</v>
      </c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>
        <is>
          <t>mariami, a</t>
        </is>
      </c>
      <c r="B102" s="7" t="inlineStr"/>
      <c r="C102" s="8" t="n">
        <v>11.32</v>
      </c>
      <c r="D102" s="8" t="n">
        <v>19.82</v>
      </c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>
        <is>
          <t>nelson, g</t>
        </is>
      </c>
      <c r="B103" s="7" t="inlineStr"/>
      <c r="C103" s="8" t="n">
        <v>10.5</v>
      </c>
      <c r="D103" s="8" t="n">
        <v>18.43</v>
      </c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>
        <is>
          <t>yeung, q</t>
        </is>
      </c>
      <c r="B104" s="7" t="inlineStr"/>
      <c r="C104" s="8" t="n">
        <v>11.27</v>
      </c>
      <c r="D104" s="8" t="n">
        <v>19.72</v>
      </c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>
      <c r="A113" s="6" t="inlineStr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>
      <c r="A114" s="6" t="inlineStr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>
      <c r="A115" s="6" t="inlineStr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>
      <c r="A116" s="6" t="inlineStr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>
      <c r="A117" s="6" t="inlineStr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>
      <c r="A118" s="6" t="inlineStr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>
      <c r="A119" s="6" t="inlineStr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>
      <c r="A120" s="6" t="inlineStr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>
      <c r="A121" s="6" t="inlineStr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>
      <c r="A122" s="6" t="inlineStr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>
      <c r="A123" s="6" t="inlineStr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>
      <c r="A124" s="6" t="inlineStr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>
      <c r="A125" s="6" t="inlineStr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>
      <c r="A126" s="6" t="inlineStr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8">
      <c r="D128" s="5" t="inlineStr">
        <is>
          <t>Total OTDL Availability</t>
        </is>
      </c>
      <c r="E128" s="10">
        <f>SUM(wednesday!E97:wednesday!E126)</f>
        <v/>
      </c>
      <c r="F128" s="10">
        <f>SUM(wednesday!F97:wednesday!F126)</f>
        <v/>
      </c>
    </row>
    <row r="130">
      <c r="A130" s="4" t="inlineStr">
        <is>
          <t>Auxiliary Assistance</t>
        </is>
      </c>
    </row>
    <row r="131">
      <c r="E131" s="5" t="inlineStr">
        <is>
          <t>Availability to:</t>
        </is>
      </c>
    </row>
    <row r="132">
      <c r="A132" s="5" t="inlineStr">
        <is>
          <t>Name</t>
        </is>
      </c>
      <c r="B132" s="5" t="inlineStr">
        <is>
          <t>note</t>
        </is>
      </c>
      <c r="C132" s="5" t="inlineStr">
        <is>
          <t>5200</t>
        </is>
      </c>
      <c r="D132" s="5" t="inlineStr">
        <is>
          <t>RS</t>
        </is>
      </c>
      <c r="E132" s="5" t="inlineStr">
        <is>
          <t>to 10</t>
        </is>
      </c>
      <c r="F132" s="5" t="inlineStr">
        <is>
          <t>to 11.5</t>
        </is>
      </c>
    </row>
    <row r="133">
      <c r="A133" s="6" t="inlineStr">
        <is>
          <t>dennis, j</t>
        </is>
      </c>
      <c r="B133" s="7" t="inlineStr"/>
      <c r="C133" s="8" t="n">
        <v>10.97</v>
      </c>
      <c r="D133" s="8" t="n">
        <v>19.46</v>
      </c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11.5 - reference!C5), 0, IF(wednesday!B133 = "no call", 11.5, IF(wednesday!C133 = 0, 0, MAX(11.5 - wednesday!C133, 0))))</f>
        <v/>
      </c>
    </row>
    <row r="134">
      <c r="A134" s="6" t="inlineStr">
        <is>
          <t>frank, p</t>
        </is>
      </c>
      <c r="B134" s="7" t="inlineStr"/>
      <c r="C134" s="8" t="n">
        <v>12.58</v>
      </c>
      <c r="D134" s="8" t="n">
        <v>0</v>
      </c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11.5 - reference!C5), 0, IF(wednesday!B134 = "no call", 11.5, IF(wednesday!C134 = 0, 0, MAX(11.5 - wednesday!C134, 0))))</f>
        <v/>
      </c>
    </row>
    <row r="135">
      <c r="A135" s="6" t="inlineStr">
        <is>
          <t>garczarek, p</t>
        </is>
      </c>
      <c r="B135" s="7" t="inlineStr"/>
      <c r="C135" s="8" t="n">
        <v>11.5</v>
      </c>
      <c r="D135" s="8" t="n">
        <v>20.11</v>
      </c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11.5 - reference!C5), 0, IF(wednesday!B135 = "no call", 11.5, IF(wednesday!C135 = 0, 0, MAX(11.5 - wednesday!C135, 0))))</f>
        <v/>
      </c>
    </row>
    <row r="136">
      <c r="A136" s="6" t="inlineStr">
        <is>
          <t>nelson, j</t>
        </is>
      </c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11.5 - reference!C5), 0, IF(wednesday!B136 = "no call", 11.5, IF(wednesday!C136 = 0, 0, MAX(11.5 - wednesday!C136, 0))))</f>
        <v/>
      </c>
    </row>
    <row r="137">
      <c r="A137" s="6" t="inlineStr">
        <is>
          <t>smith, n</t>
        </is>
      </c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11.5 - reference!C5), 0, IF(wednesday!B137 = "no call", 11.5, IF(wednesday!C137 = 0, 0, MAX(11.5 - wednesday!C137, 0))))</f>
        <v/>
      </c>
    </row>
    <row r="138">
      <c r="A138" s="6" t="inlineStr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>
      <c r="A149" s="6" t="inlineStr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>
      <c r="A150" s="6" t="inlineStr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>
      <c r="A151" s="6" t="inlineStr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>
      <c r="A152" s="6" t="inlineStr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>
      <c r="A153" s="6" t="inlineStr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>
      <c r="A154" s="6" t="inlineStr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>
      <c r="A155" s="6" t="inlineStr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>
      <c r="A156" s="6" t="inlineStr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>
      <c r="A157" s="6" t="inlineStr"/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>
      <c r="A158" s="6" t="inlineStr"/>
      <c r="B158" s="8" t="n"/>
      <c r="C158" s="8" t="n"/>
      <c r="D158" s="8" t="n"/>
      <c r="E158" s="10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10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>
      <c r="A159" s="6" t="inlineStr"/>
      <c r="B159" s="8" t="n"/>
      <c r="C159" s="8" t="n"/>
      <c r="D159" s="8" t="n"/>
      <c r="E159" s="10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10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>
      <c r="A160" s="6" t="inlineStr"/>
      <c r="B160" s="8" t="n"/>
      <c r="C160" s="8" t="n"/>
      <c r="D160" s="8" t="n"/>
      <c r="E160" s="10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10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1">
      <c r="A161" s="6" t="inlineStr"/>
      <c r="B161" s="8" t="n"/>
      <c r="C161" s="8" t="n"/>
      <c r="D161" s="8" t="n"/>
      <c r="E161" s="10">
        <f>IF(OR(wednesday!B161 = "light",wednesday!B161 = "excused", wednesday!B161 = "sch chg", wednesday!B161 = "annual", wednesday!B161 = "sick", wednesday!C161 &gt;= 10 - reference!C5), 0, IF(wednesday!B161 = "no call", 10, IF(wednesday!C161 = 0, 0, MAX(10 - wednesday!C161, 0))))</f>
        <v/>
      </c>
      <c r="F161" s="10">
        <f>IF(OR(wednesday!B161 = "light",wednesday!B161 = "excused", wednesday!B161 = "sch chg", wednesday!B161 = "annual", wednesday!B161 = "sick", wednesday!C161 &gt;= 12 - reference!C5), 0, IF(wednesday!B161 = "no call", 12, IF(wednesday!C161 = 0, 0, MAX(12 - wednesday!C161, 0))))</f>
        <v/>
      </c>
    </row>
    <row r="162">
      <c r="A162" s="6" t="inlineStr"/>
      <c r="B162" s="8" t="n"/>
      <c r="C162" s="8" t="n"/>
      <c r="D162" s="8" t="n"/>
      <c r="E162" s="10">
        <f>IF(OR(wednesday!B162 = "light",wednesday!B162 = "excused", wednesday!B162 = "sch chg", wednesday!B162 = "annual", wednesday!B162 = "sick", wednesday!C162 &gt;= 10 - reference!C5), 0, IF(wednesday!B162 = "no call", 10, IF(wednesday!C162 = 0, 0, MAX(10 - wednesday!C162, 0))))</f>
        <v/>
      </c>
      <c r="F162" s="10">
        <f>IF(OR(wednesday!B162 = "light",wednesday!B162 = "excused", wednesday!B162 = "sch chg", wednesday!B162 = "annual", wednesday!B162 = "sick", wednesday!C162 &gt;= 12 - reference!C5), 0, IF(wednesday!B162 = "no call", 12, IF(wednesday!C162 = 0, 0, MAX(12 - wednesday!C162, 0))))</f>
        <v/>
      </c>
    </row>
    <row r="164">
      <c r="D164" s="5" t="inlineStr">
        <is>
          <t>Total AUX Availability</t>
        </is>
      </c>
      <c r="E164" s="10">
        <f>SUM(wednesday!E133:wednesday!E162)</f>
        <v/>
      </c>
      <c r="F164" s="10">
        <f>SUM(wednesday!F133:wednesday!F162)</f>
        <v/>
      </c>
    </row>
    <row r="166">
      <c r="D166" s="5" t="inlineStr">
        <is>
          <t>Total Availability</t>
        </is>
      </c>
      <c r="E166" s="10">
        <f>SUM(wednesday!E128 + wednesday!E164)</f>
        <v/>
      </c>
      <c r="F166" s="10">
        <f>SUM(wednesday!F128 + wednesday!F164)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3" min="0" max="16383" man="1"/>
    <brk id="129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01/16/20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7" t="inlineStr"/>
      <c r="C11" s="8" t="n">
        <v>10</v>
      </c>
      <c r="D11" s="8" t="n">
        <v>18.25</v>
      </c>
      <c r="E11" s="8" t="inlineStr"/>
      <c r="F11" s="8" t="inlineStr"/>
      <c r="G11" s="9" t="inlineStr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foster, p</t>
        </is>
      </c>
      <c r="B12" s="7" t="inlineStr">
        <is>
          <t>ns day</t>
        </is>
      </c>
      <c r="C12" s="8" t="n">
        <v>8.1</v>
      </c>
      <c r="D12" s="8" t="n">
        <v>16.26</v>
      </c>
      <c r="E12" s="8" t="n">
        <v>8.24</v>
      </c>
      <c r="F12" s="8" t="n">
        <v>16.34</v>
      </c>
      <c r="G12" s="9" t="n">
        <v>1021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henderson, j</t>
        </is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landers, a</t>
        </is>
      </c>
      <c r="B14" s="7" t="inlineStr">
        <is>
          <t>ns day</t>
        </is>
      </c>
      <c r="C14" s="8" t="n">
        <v>8.18</v>
      </c>
      <c r="D14" s="8" t="n">
        <v>17.08</v>
      </c>
      <c r="E14" s="8" t="inlineStr"/>
      <c r="F14" s="8" t="inlineStr"/>
      <c r="G14" s="9" t="inlineStr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lopez, d</t>
        </is>
      </c>
      <c r="B15" s="7" t="inlineStr"/>
      <c r="C15" s="8" t="n">
        <v>9.1</v>
      </c>
      <c r="D15" s="8" t="n">
        <v>17.34</v>
      </c>
      <c r="E15" s="8" t="inlineStr"/>
      <c r="F15" s="8" t="inlineStr"/>
      <c r="G15" s="9" t="inlineStr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miller, b</t>
        </is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osei tutu, m</t>
        </is>
      </c>
      <c r="B17" s="7" t="inlineStr">
        <is>
          <t>ns day</t>
        </is>
      </c>
      <c r="C17" s="8" t="n">
        <v>8</v>
      </c>
      <c r="D17" s="8" t="n">
        <v>16.45</v>
      </c>
      <c r="E17" s="8" t="inlineStr"/>
      <c r="F17" s="8" t="inlineStr"/>
      <c r="G17" s="9" t="inlineStr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robertson, c</t>
        </is>
      </c>
      <c r="B18" s="7" t="inlineStr"/>
      <c r="C18" s="8" t="n">
        <v>7.25</v>
      </c>
      <c r="D18" s="8" t="n">
        <v>0</v>
      </c>
      <c r="E18" s="8" t="inlineStr"/>
      <c r="F18" s="8" t="inlineStr"/>
      <c r="G18" s="9" t="inlineStr"/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rodriquez, j</t>
        </is>
      </c>
      <c r="B19" s="7" t="inlineStr"/>
      <c r="C19" s="8" t="n">
        <v>8</v>
      </c>
      <c r="D19" s="8" t="n">
        <v>15.79</v>
      </c>
      <c r="E19" s="8" t="inlineStr"/>
      <c r="F19" s="8" t="inlineStr"/>
      <c r="G19" s="9" t="inlineStr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segers, d</t>
        </is>
      </c>
      <c r="B20" s="7" t="inlineStr"/>
      <c r="C20" s="8" t="n">
        <v>8.550000000000001</v>
      </c>
      <c r="D20" s="8" t="n">
        <v>17</v>
      </c>
      <c r="E20" s="8" t="inlineStr"/>
      <c r="F20" s="8" t="inlineStr"/>
      <c r="G20" s="9" t="inlineStr"/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stubbs, t</t>
        </is>
      </c>
      <c r="B21" s="7" t="inlineStr"/>
      <c r="C21" s="8" t="n">
        <v>9.17</v>
      </c>
      <c r="D21" s="8" t="n">
        <v>0</v>
      </c>
      <c r="E21" s="8" t="inlineStr"/>
      <c r="F21" s="8" t="inlineStr"/>
      <c r="G21" s="9" t="inlineStr"/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torpey, m</t>
        </is>
      </c>
      <c r="B22" s="7" t="inlineStr"/>
      <c r="C22" s="8" t="n">
        <v>8</v>
      </c>
      <c r="D22" s="8" t="n">
        <v>16.04</v>
      </c>
      <c r="E22" s="8" t="inlineStr"/>
      <c r="F22" s="8" t="inlineStr"/>
      <c r="G22" s="9" t="inlineStr"/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trujillo, s</t>
        </is>
      </c>
      <c r="B23" s="7" t="inlineStr"/>
      <c r="C23" s="8" t="n">
        <v>8</v>
      </c>
      <c r="D23" s="8" t="n">
        <v>16.51</v>
      </c>
      <c r="E23" s="8" t="inlineStr"/>
      <c r="F23" s="8" t="inlineStr"/>
      <c r="G23" s="9" t="inlineStr"/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welch, t</t>
        </is>
      </c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>
      <c r="A25" s="6" t="inlineStr">
        <is>
          <t>williams, l</t>
        </is>
      </c>
      <c r="B25" s="7" t="inlineStr"/>
      <c r="C25" s="8" t="n">
        <v>7.07</v>
      </c>
      <c r="D25" s="8" t="n">
        <v>19.07</v>
      </c>
      <c r="E25" s="7" t="inlineStr">
        <is>
          <t>*</t>
        </is>
      </c>
      <c r="F25" s="7" t="inlineStr">
        <is>
          <t>*</t>
        </is>
      </c>
      <c r="G25" s="7" t="inlineStr">
        <is>
          <t>*</t>
        </is>
      </c>
      <c r="H25" s="8">
        <f>SUM(thursday!H27:thursday!H26)</f>
        <v/>
      </c>
      <c r="I25" s="10">
        <f>IF(thursday!B25 ="ns day", thursday!C25,IF(thursday!C25 &lt;= 8 + reference!C3, 0, MAX(thursday!C25 - 8, 0)))</f>
        <v/>
      </c>
      <c r="J25" s="10">
        <f>thursday!H25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>
      <c r="E26" s="8" t="n">
        <v>12</v>
      </c>
      <c r="F26" s="8" t="n">
        <v>19.07</v>
      </c>
      <c r="G26" s="9" t="n">
        <v>950</v>
      </c>
      <c r="H26" s="8">
        <f>SUM(thursday!F26 - thursday!E26)</f>
        <v/>
      </c>
    </row>
    <row r="27">
      <c r="E27" s="8" t="n">
        <v>19.07</v>
      </c>
      <c r="F27" s="8" t="n">
        <v>19.07</v>
      </c>
      <c r="G27" s="9" t="n">
        <v>950</v>
      </c>
      <c r="H27" s="8">
        <f>SUM(thursday!F27 - thursday!E27)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10">
        <f>SUM(thursday!I8:thursday!I37)</f>
        <v/>
      </c>
    </row>
    <row r="41">
      <c r="J41" s="5" t="inlineStr">
        <is>
          <t>Total NL Mandates</t>
        </is>
      </c>
      <c r="K41" s="10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9.6</v>
      </c>
      <c r="D45" s="8" t="n">
        <v>17.99</v>
      </c>
      <c r="E45" s="8" t="n">
        <v>16.4</v>
      </c>
      <c r="F45" s="8" t="n">
        <v>17.99</v>
      </c>
      <c r="G45" s="9" t="n">
        <v>1037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an, j</t>
        </is>
      </c>
      <c r="B46" s="7" t="inlineStr">
        <is>
          <t>ns day</t>
        </is>
      </c>
      <c r="C46" s="8" t="n">
        <v>8</v>
      </c>
      <c r="D46" s="8" t="n">
        <v>16.25</v>
      </c>
      <c r="E46" s="8" t="n">
        <v>8</v>
      </c>
      <c r="F46" s="8" t="n">
        <v>16.5</v>
      </c>
      <c r="G46" s="9" t="n">
        <v>1072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aquino, s</t>
        </is>
      </c>
      <c r="B47" s="7" t="inlineStr"/>
      <c r="C47" s="8" t="n">
        <v>8</v>
      </c>
      <c r="D47" s="8" t="n">
        <v>16.4</v>
      </c>
      <c r="E47" s="8" t="n">
        <v>8.02</v>
      </c>
      <c r="F47" s="8" t="n">
        <v>16.51</v>
      </c>
      <c r="G47" s="9" t="n">
        <v>1051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babinskiy, m</t>
        </is>
      </c>
      <c r="B48" s="7" t="inlineStr"/>
      <c r="C48" s="8" t="n">
        <v>8.369999999999999</v>
      </c>
      <c r="D48" s="8" t="n">
        <v>17.04</v>
      </c>
      <c r="E48" s="8" t="inlineStr"/>
      <c r="F48" s="8" t="inlineStr"/>
      <c r="G48" s="9" t="inlineStr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bassa, e</t>
        </is>
      </c>
      <c r="B49" s="7" t="inlineStr"/>
      <c r="C49" s="8" t="n">
        <v>10.38</v>
      </c>
      <c r="D49" s="8" t="n">
        <v>18.3</v>
      </c>
      <c r="E49" s="8" t="n">
        <v>16.49</v>
      </c>
      <c r="F49" s="8" t="n">
        <v>18.3</v>
      </c>
      <c r="G49" s="9" t="n">
        <v>926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>
      <c r="A50" s="6" t="inlineStr">
        <is>
          <t>benlmaloua, m</t>
        </is>
      </c>
      <c r="B50" s="7" t="inlineStr"/>
      <c r="C50" s="8" t="n">
        <v>12.16</v>
      </c>
      <c r="D50" s="8" t="n">
        <v>19.63</v>
      </c>
      <c r="E50" s="8" t="n">
        <v>17</v>
      </c>
      <c r="F50" s="8" t="n">
        <v>19.63</v>
      </c>
      <c r="G50" s="9" t="n">
        <v>1025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>
      <c r="A51" s="6" t="inlineStr">
        <is>
          <t>bonilla, g</t>
        </is>
      </c>
      <c r="B51" s="7" t="inlineStr"/>
      <c r="C51" s="8" t="n">
        <v>9.050000000000001</v>
      </c>
      <c r="D51" s="8" t="n">
        <v>17.49</v>
      </c>
      <c r="E51" s="8" t="n">
        <v>8.08</v>
      </c>
      <c r="F51" s="8" t="n">
        <v>8.08</v>
      </c>
      <c r="G51" s="9" t="n">
        <v>0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>
      <c r="A52" s="6" t="inlineStr">
        <is>
          <t>bustos, h</t>
        </is>
      </c>
      <c r="B52" s="7" t="inlineStr"/>
      <c r="C52" s="8" t="n">
        <v>8</v>
      </c>
      <c r="D52" s="8" t="n">
        <v>16.38</v>
      </c>
      <c r="E52" s="8" t="inlineStr"/>
      <c r="F52" s="8" t="inlineStr"/>
      <c r="G52" s="9" t="inlineStr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chung, b</t>
        </is>
      </c>
      <c r="B53" s="7" t="inlineStr"/>
      <c r="C53" s="8" t="n">
        <v>8</v>
      </c>
      <c r="D53" s="8" t="n">
        <v>16.27</v>
      </c>
      <c r="E53" s="8" t="inlineStr"/>
      <c r="F53" s="8" t="inlineStr"/>
      <c r="G53" s="9" t="inlineStr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custodio, t</t>
        </is>
      </c>
      <c r="B54" s="7" t="inlineStr"/>
      <c r="C54" s="8" t="n">
        <v>8</v>
      </c>
      <c r="D54" s="8" t="n">
        <v>16.48</v>
      </c>
      <c r="E54" s="8" t="inlineStr"/>
      <c r="F54" s="8" t="inlineStr"/>
      <c r="G54" s="9" t="inlineStr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dejesus vasquez, l</t>
        </is>
      </c>
      <c r="B55" s="7" t="inlineStr">
        <is>
          <t>ns day</t>
        </is>
      </c>
      <c r="C55" s="8" t="n">
        <v>5.5</v>
      </c>
      <c r="D55" s="8" t="n">
        <v>13.5</v>
      </c>
      <c r="E55" s="8" t="inlineStr"/>
      <c r="F55" s="8" t="inlineStr"/>
      <c r="G55" s="9" t="inlineStr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fisher, c</t>
        </is>
      </c>
      <c r="B56" s="7" t="inlineStr"/>
      <c r="C56" s="8" t="n">
        <v>9.06</v>
      </c>
      <c r="D56" s="8" t="n">
        <v>17.75</v>
      </c>
      <c r="E56" s="8" t="n">
        <v>15</v>
      </c>
      <c r="F56" s="8" t="n">
        <v>17.75</v>
      </c>
      <c r="G56" s="9" t="n">
        <v>1033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flaig, b</t>
        </is>
      </c>
      <c r="B57" s="7" t="inlineStr"/>
      <c r="C57" s="8" t="n">
        <v>7.54</v>
      </c>
      <c r="D57" s="8" t="n">
        <v>17.42</v>
      </c>
      <c r="E57" s="8" t="inlineStr"/>
      <c r="F57" s="8" t="inlineStr"/>
      <c r="G57" s="9" t="inlineStr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geffrso, t</t>
        </is>
      </c>
      <c r="B58" s="7" t="inlineStr"/>
      <c r="C58" s="8" t="n">
        <v>10.37</v>
      </c>
      <c r="D58" s="8" t="n">
        <v>18.37</v>
      </c>
      <c r="E58" s="8" t="n">
        <v>16.5</v>
      </c>
      <c r="F58" s="8" t="n">
        <v>18.37</v>
      </c>
      <c r="G58" s="9" t="n">
        <v>926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l huillier jr, w</t>
        </is>
      </c>
      <c r="B59" s="7" t="inlineStr"/>
      <c r="C59" s="8" t="n">
        <v>8</v>
      </c>
      <c r="D59" s="8" t="n">
        <v>15.98</v>
      </c>
      <c r="E59" s="8" t="inlineStr"/>
      <c r="F59" s="8" t="inlineStr"/>
      <c r="G59" s="9" t="inlineStr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la, s</t>
        </is>
      </c>
      <c r="B60" s="7" t="inlineStr"/>
      <c r="C60" s="8" t="n">
        <v>8</v>
      </c>
      <c r="D60" s="8" t="n">
        <v>16.45</v>
      </c>
      <c r="E60" s="8" t="inlineStr"/>
      <c r="F60" s="8" t="inlineStr"/>
      <c r="G60" s="9" t="inlineStr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martines, j</t>
        </is>
      </c>
      <c r="B61" s="7" t="inlineStr"/>
      <c r="C61" s="8" t="n">
        <v>8.529999999999999</v>
      </c>
      <c r="D61" s="8" t="n">
        <v>17.31</v>
      </c>
      <c r="E61" s="7" t="inlineStr">
        <is>
          <t>*</t>
        </is>
      </c>
      <c r="F61" s="7" t="inlineStr">
        <is>
          <t>*</t>
        </is>
      </c>
      <c r="G61" s="7" t="inlineStr">
        <is>
          <t>*</t>
        </is>
      </c>
      <c r="H61" s="8">
        <f>SUM(thursday!H63:thursday!H62)</f>
        <v/>
      </c>
      <c r="I61" s="10">
        <f>IF(thursday!B61 ="ns day", thursday!C61, MAX(thursday!C61 - 8, 0))</f>
        <v/>
      </c>
      <c r="J61" s="10">
        <f>thursday!H61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>
      <c r="E62" s="8" t="n">
        <v>8.279999999999999</v>
      </c>
      <c r="F62" s="8" t="n">
        <v>17.31</v>
      </c>
      <c r="G62" s="9" t="n">
        <v>903</v>
      </c>
      <c r="H62" s="8">
        <f>SUM(thursday!F62 - thursday!E62)</f>
        <v/>
      </c>
    </row>
    <row r="63">
      <c r="E63" s="8" t="n">
        <v>17.31</v>
      </c>
      <c r="F63" s="8" t="n">
        <v>17.31</v>
      </c>
      <c r="G63" s="9" t="n">
        <v>903</v>
      </c>
      <c r="H63" s="8">
        <f>SUM(thursday!F63 - thursday!E63)</f>
        <v/>
      </c>
    </row>
    <row r="64">
      <c r="A64" s="6" t="inlineStr">
        <is>
          <t>mccoumb, s</t>
        </is>
      </c>
      <c r="B64" s="7" t="inlineStr"/>
      <c r="C64" s="8" t="n">
        <v>8</v>
      </c>
      <c r="D64" s="8" t="n">
        <v>16.5</v>
      </c>
      <c r="E64" s="8" t="inlineStr"/>
      <c r="F64" s="8" t="inlineStr"/>
      <c r="G64" s="9" t="inlineStr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mcdonald, n</t>
        </is>
      </c>
      <c r="B65" s="7" t="inlineStr"/>
      <c r="C65" s="8" t="n">
        <v>8</v>
      </c>
      <c r="D65" s="8" t="n">
        <v>15.9</v>
      </c>
      <c r="E65" s="8" t="inlineStr"/>
      <c r="F65" s="8" t="inlineStr"/>
      <c r="G65" s="9" t="inlineStr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mcmains, t</t>
        </is>
      </c>
      <c r="B66" s="7" t="inlineStr"/>
      <c r="C66" s="8" t="n">
        <v>8</v>
      </c>
      <c r="D66" s="8" t="n">
        <v>16.44</v>
      </c>
      <c r="E66" s="8" t="inlineStr"/>
      <c r="F66" s="8" t="inlineStr"/>
      <c r="G66" s="9" t="inlineStr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moody, k</t>
        </is>
      </c>
      <c r="B67" s="7" t="inlineStr"/>
      <c r="C67" s="8" t="n">
        <v>8.6</v>
      </c>
      <c r="D67" s="8" t="n">
        <v>16.78</v>
      </c>
      <c r="E67" s="7" t="inlineStr">
        <is>
          <t>*</t>
        </is>
      </c>
      <c r="F67" s="7" t="inlineStr">
        <is>
          <t>*</t>
        </is>
      </c>
      <c r="G67" s="7" t="inlineStr">
        <is>
          <t>*</t>
        </is>
      </c>
      <c r="H67" s="8">
        <f>SUM(thursday!H69:thursday!H68)</f>
        <v/>
      </c>
      <c r="I67" s="10">
        <f>IF(thursday!B67 ="ns day", thursday!C67, MAX(thursday!C67 - 8, 0))</f>
        <v/>
      </c>
      <c r="J67" s="10">
        <f>thursday!H67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>
      <c r="E68" s="8" t="n">
        <v>7.69</v>
      </c>
      <c r="F68" s="8" t="n">
        <v>10.03</v>
      </c>
      <c r="G68" s="9" t="n">
        <v>1033</v>
      </c>
      <c r="H68" s="8">
        <f>SUM(thursday!F68 - thursday!E68)</f>
        <v/>
      </c>
    </row>
    <row r="69">
      <c r="E69" s="8" t="n">
        <v>14.78</v>
      </c>
      <c r="F69" s="8" t="n">
        <v>16.78</v>
      </c>
      <c r="G69" s="9" t="n">
        <v>1033</v>
      </c>
      <c r="H69" s="8">
        <f>SUM(thursday!F69 - thursday!E69)</f>
        <v/>
      </c>
    </row>
    <row r="70">
      <c r="A70" s="6" t="inlineStr">
        <is>
          <t>mudesir sr, h</t>
        </is>
      </c>
      <c r="B70" s="7" t="inlineStr"/>
      <c r="C70" s="8" t="n">
        <v>10.36</v>
      </c>
      <c r="D70" s="8" t="n">
        <v>18.35</v>
      </c>
      <c r="E70" s="8" t="n">
        <v>16.3</v>
      </c>
      <c r="F70" s="8" t="n">
        <v>18.35</v>
      </c>
      <c r="G70" s="9" t="n">
        <v>1056</v>
      </c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>
      <c r="A71" s="6" t="inlineStr">
        <is>
          <t>murray, k</t>
        </is>
      </c>
      <c r="B71" s="7" t="inlineStr"/>
      <c r="C71" s="8" t="n">
        <v>8.140000000000001</v>
      </c>
      <c r="D71" s="8" t="n">
        <v>16.55</v>
      </c>
      <c r="E71" s="8" t="inlineStr"/>
      <c r="F71" s="8" t="inlineStr"/>
      <c r="G71" s="9" t="inlineStr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>
      <c r="A72" s="6" t="inlineStr">
        <is>
          <t>nguyen, d</t>
        </is>
      </c>
      <c r="B72" s="7" t="inlineStr"/>
      <c r="C72" s="8" t="n">
        <v>8</v>
      </c>
      <c r="D72" s="8" t="n">
        <v>16.45</v>
      </c>
      <c r="E72" s="8" t="inlineStr"/>
      <c r="F72" s="8" t="inlineStr"/>
      <c r="G72" s="9" t="inlineStr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>
      <c r="A73" s="6" t="inlineStr">
        <is>
          <t>pang, d</t>
        </is>
      </c>
      <c r="B73" s="7" t="inlineStr"/>
      <c r="C73" s="8" t="n">
        <v>12.08</v>
      </c>
      <c r="D73" s="8" t="n">
        <v>19.88</v>
      </c>
      <c r="E73" s="8" t="n">
        <v>15.18</v>
      </c>
      <c r="F73" s="8" t="n">
        <v>17.47</v>
      </c>
      <c r="G73" s="9" t="n">
        <v>1033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>
      <c r="A74" s="6" t="inlineStr">
        <is>
          <t>rockwood, j</t>
        </is>
      </c>
      <c r="B74" s="7" t="inlineStr"/>
      <c r="C74" s="8" t="n">
        <v>8</v>
      </c>
      <c r="D74" s="8" t="n">
        <v>16.52</v>
      </c>
      <c r="E74" s="8" t="inlineStr"/>
      <c r="F74" s="8" t="inlineStr"/>
      <c r="G74" s="9" t="inlineStr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>
      <c r="A75" s="6" t="inlineStr">
        <is>
          <t>rose jr, a</t>
        </is>
      </c>
      <c r="B75" s="7" t="inlineStr"/>
      <c r="C75" s="8" t="n">
        <v>7.72</v>
      </c>
      <c r="D75" s="8" t="n">
        <v>17.42</v>
      </c>
      <c r="E75" s="8" t="inlineStr"/>
      <c r="F75" s="8" t="inlineStr"/>
      <c r="G75" s="9" t="inlineStr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>
      <c r="A76" s="6" t="inlineStr">
        <is>
          <t>salih-mohamed, s</t>
        </is>
      </c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>
      <c r="A77" s="6" t="inlineStr">
        <is>
          <t>sanchez, p</t>
        </is>
      </c>
      <c r="B77" s="7" t="inlineStr"/>
      <c r="C77" s="8" t="n">
        <v>8.65</v>
      </c>
      <c r="D77" s="8" t="n">
        <v>17.09</v>
      </c>
      <c r="E77" s="8" t="inlineStr"/>
      <c r="F77" s="8" t="inlineStr"/>
      <c r="G77" s="9" t="inlineStr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>
      <c r="A78" s="6" t="inlineStr">
        <is>
          <t>shrestha, p</t>
        </is>
      </c>
      <c r="B78" s="7" t="inlineStr">
        <is>
          <t>ns day</t>
        </is>
      </c>
      <c r="C78" s="8" t="n">
        <v>8</v>
      </c>
      <c r="D78" s="8" t="n">
        <v>15.96</v>
      </c>
      <c r="E78" s="8" t="inlineStr"/>
      <c r="F78" s="8" t="inlineStr"/>
      <c r="G78" s="9" t="inlineStr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>
      <c r="A79" s="6" t="inlineStr">
        <is>
          <t>steinke, s</t>
        </is>
      </c>
      <c r="B79" s="7" t="inlineStr"/>
      <c r="C79" s="8" t="n">
        <v>8</v>
      </c>
      <c r="D79" s="8" t="n">
        <v>15.93</v>
      </c>
      <c r="E79" s="8" t="inlineStr"/>
      <c r="F79" s="8" t="inlineStr"/>
      <c r="G79" s="9" t="inlineStr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>
      <c r="A80" s="6" t="inlineStr">
        <is>
          <t>stevens, a</t>
        </is>
      </c>
      <c r="B80" s="7" t="inlineStr"/>
      <c r="C80" s="8" t="n">
        <v>8</v>
      </c>
      <c r="D80" s="8" t="n">
        <v>15.97</v>
      </c>
      <c r="E80" s="8" t="inlineStr"/>
      <c r="F80" s="8" t="inlineStr"/>
      <c r="G80" s="9" t="inlineStr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>
      <c r="A81" s="6" t="inlineStr">
        <is>
          <t>symons, s</t>
        </is>
      </c>
      <c r="B81" s="7" t="inlineStr"/>
      <c r="C81" s="8" t="n">
        <v>8</v>
      </c>
      <c r="D81" s="8" t="n">
        <v>16.47</v>
      </c>
      <c r="E81" s="8" t="inlineStr"/>
      <c r="F81" s="8" t="inlineStr"/>
      <c r="G81" s="9" t="inlineStr"/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>
      <c r="A82" s="6" t="inlineStr">
        <is>
          <t>walker, c</t>
        </is>
      </c>
      <c r="B82" s="8" t="n"/>
      <c r="C82" s="8" t="n"/>
      <c r="D82" s="8" t="n"/>
      <c r="E82" s="8" t="n"/>
      <c r="F82" s="8" t="n"/>
      <c r="G82" s="9" t="n"/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>
      <c r="A83" s="6" t="inlineStr">
        <is>
          <t>weeks, t</t>
        </is>
      </c>
      <c r="B83" s="7" t="inlineStr"/>
      <c r="C83" s="8" t="n">
        <v>9.33</v>
      </c>
      <c r="D83" s="8" t="n">
        <v>16.91</v>
      </c>
      <c r="E83" s="8" t="inlineStr"/>
      <c r="F83" s="8" t="inlineStr"/>
      <c r="G83" s="9" t="inlineStr"/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>
      <c r="A84" s="6" t="inlineStr">
        <is>
          <t>weyerman, t</t>
        </is>
      </c>
      <c r="B84" s="7" t="inlineStr"/>
      <c r="C84" s="8" t="n">
        <v>8.52</v>
      </c>
      <c r="D84" s="8" t="n">
        <v>16.8</v>
      </c>
      <c r="E84" s="8" t="inlineStr"/>
      <c r="F84" s="8" t="inlineStr"/>
      <c r="G84" s="9" t="inlineStr"/>
      <c r="H84" s="8">
        <f>SUM(thursday!F84 - thursday!E84)</f>
        <v/>
      </c>
      <c r="I84" s="10">
        <f>IF(thursday!B84 ="ns day", thursday!C84, MAX(thursday!C84 - 8, 0))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5">
      <c r="A85" s="6" t="inlineStr">
        <is>
          <t>wooten, c</t>
        </is>
      </c>
      <c r="B85" s="7" t="inlineStr"/>
      <c r="C85" s="8" t="n">
        <v>8</v>
      </c>
      <c r="D85" s="8" t="n">
        <v>16.39</v>
      </c>
      <c r="E85" s="8" t="inlineStr"/>
      <c r="F85" s="8" t="inlineStr"/>
      <c r="G85" s="9" t="inlineStr"/>
      <c r="H85" s="8">
        <f>SUM(thursday!F85 - thursday!E85)</f>
        <v/>
      </c>
      <c r="I85" s="10">
        <f>IF(thursday!B85 ="ns day", thursday!C85, MAX(thursday!C85 - 8, 0))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>
      <c r="A86" s="6" t="inlineStr">
        <is>
          <t>yates, l</t>
        </is>
      </c>
      <c r="B86" s="7" t="inlineStr">
        <is>
          <t>ns day</t>
        </is>
      </c>
      <c r="C86" s="8" t="n">
        <v>7.98</v>
      </c>
      <c r="D86" s="8" t="n">
        <v>16.06</v>
      </c>
      <c r="E86" s="8" t="inlineStr"/>
      <c r="F86" s="8" t="inlineStr"/>
      <c r="G86" s="9" t="inlineStr"/>
      <c r="H86" s="8">
        <f>SUM(thursday!F86 - thursday!E86)</f>
        <v/>
      </c>
      <c r="I86" s="10">
        <f>IF(thursday!B86 ="ns day", thursday!C86, MAX(thursday!C86 - 8, 0))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8">
      <c r="J88" s="5" t="inlineStr">
        <is>
          <t>Total WAL Mandates</t>
        </is>
      </c>
      <c r="K88" s="10">
        <f>SUM(thursday!K45:thursday!K86)</f>
        <v/>
      </c>
    </row>
    <row r="90">
      <c r="J90" s="5" t="inlineStr">
        <is>
          <t>Total Mandates</t>
        </is>
      </c>
      <c r="K90" s="10">
        <f>SUM(thursday!K88 + thursday!K41)</f>
        <v/>
      </c>
    </row>
    <row r="92">
      <c r="A92" s="4" t="inlineStr">
        <is>
          <t>Overtime Desired List Carriers</t>
        </is>
      </c>
    </row>
    <row r="93">
      <c r="E93" s="5" t="inlineStr">
        <is>
          <t>Availability to:</t>
        </is>
      </c>
    </row>
    <row r="94">
      <c r="A94" s="5" t="inlineStr">
        <is>
          <t>Name</t>
        </is>
      </c>
      <c r="B94" s="5" t="inlineStr">
        <is>
          <t>note</t>
        </is>
      </c>
      <c r="C94" s="5" t="inlineStr">
        <is>
          <t>5200</t>
        </is>
      </c>
      <c r="D94" s="5" t="inlineStr">
        <is>
          <t>RS</t>
        </is>
      </c>
      <c r="E94" s="5" t="inlineStr">
        <is>
          <t>to 10</t>
        </is>
      </c>
      <c r="F94" s="5" t="inlineStr">
        <is>
          <t>to 12</t>
        </is>
      </c>
    </row>
    <row r="95">
      <c r="A95" s="6" t="inlineStr">
        <is>
          <t>barnett, j</t>
        </is>
      </c>
      <c r="B95" s="7" t="inlineStr"/>
      <c r="C95" s="8" t="n">
        <v>11.72</v>
      </c>
      <c r="D95" s="8" t="n">
        <v>19.71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>
        <is>
          <t>gross, j</t>
        </is>
      </c>
      <c r="B96" s="7" t="inlineStr"/>
      <c r="C96" s="8" t="n">
        <v>11.9</v>
      </c>
      <c r="D96" s="8" t="n">
        <v>19.68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>
        <is>
          <t>helmbold, a</t>
        </is>
      </c>
      <c r="B97" s="7" t="inlineStr"/>
      <c r="C97" s="8" t="n">
        <v>8.800000000000001</v>
      </c>
      <c r="D97" s="8" t="n">
        <v>16.83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>
        <is>
          <t>kitchen, d</t>
        </is>
      </c>
      <c r="B98" s="7" t="inlineStr"/>
      <c r="C98" s="8" t="n">
        <v>10.87</v>
      </c>
      <c r="D98" s="8" t="n">
        <v>19.47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>
        <is>
          <t>manibusan, p</t>
        </is>
      </c>
      <c r="B99" s="7" t="inlineStr"/>
      <c r="C99" s="8" t="n">
        <v>9.5</v>
      </c>
      <c r="D99" s="8" t="n">
        <v>17.99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>
        <is>
          <t>mariami, a</t>
        </is>
      </c>
      <c r="B100" s="7" t="inlineStr"/>
      <c r="C100" s="8" t="n">
        <v>11.44</v>
      </c>
      <c r="D100" s="8" t="n">
        <v>19.93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>
        <is>
          <t>nelson, g</t>
        </is>
      </c>
      <c r="B101" s="7" t="inlineStr"/>
      <c r="C101" s="8" t="n">
        <v>10</v>
      </c>
      <c r="D101" s="8" t="n">
        <v>17.98</v>
      </c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>
        <is>
          <t>yeung, q</t>
        </is>
      </c>
      <c r="B102" s="7" t="inlineStr"/>
      <c r="C102" s="8" t="n">
        <v>11.1</v>
      </c>
      <c r="D102" s="8" t="n">
        <v>19.47</v>
      </c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>
      <c r="A113" s="6" t="inlineStr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>
      <c r="A114" s="6" t="inlineStr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>
      <c r="A115" s="6" t="inlineStr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>
      <c r="A116" s="6" t="inlineStr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>
      <c r="A117" s="6" t="inlineStr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>
      <c r="A118" s="6" t="inlineStr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>
      <c r="A119" s="6" t="inlineStr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>
      <c r="A120" s="6" t="inlineStr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>
      <c r="A121" s="6" t="inlineStr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>
      <c r="A122" s="6" t="inlineStr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>
      <c r="A123" s="6" t="inlineStr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>
      <c r="A124" s="6" t="inlineStr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6">
      <c r="D126" s="5" t="inlineStr">
        <is>
          <t>Total OTDL Availability</t>
        </is>
      </c>
      <c r="E126" s="10">
        <f>SUM(thursday!E95:thursday!E124)</f>
        <v/>
      </c>
      <c r="F126" s="10">
        <f>SUM(thursday!F95:thursday!F124)</f>
        <v/>
      </c>
    </row>
    <row r="128">
      <c r="A128" s="4" t="inlineStr">
        <is>
          <t>Auxiliary Assistance</t>
        </is>
      </c>
    </row>
    <row r="129">
      <c r="E129" s="5" t="inlineStr">
        <is>
          <t>Availability to:</t>
        </is>
      </c>
    </row>
    <row r="130">
      <c r="A130" s="5" t="inlineStr">
        <is>
          <t>Name</t>
        </is>
      </c>
      <c r="B130" s="5" t="inlineStr">
        <is>
          <t>note</t>
        </is>
      </c>
      <c r="C130" s="5" t="inlineStr">
        <is>
          <t>5200</t>
        </is>
      </c>
      <c r="D130" s="5" t="inlineStr">
        <is>
          <t>RS</t>
        </is>
      </c>
      <c r="E130" s="5" t="inlineStr">
        <is>
          <t>to 10</t>
        </is>
      </c>
      <c r="F130" s="5" t="inlineStr">
        <is>
          <t>to 11.5</t>
        </is>
      </c>
    </row>
    <row r="131">
      <c r="A131" s="6" t="inlineStr">
        <is>
          <t>dennis, j</t>
        </is>
      </c>
      <c r="B131" s="7" t="inlineStr"/>
      <c r="C131" s="8" t="n">
        <v>10.92</v>
      </c>
      <c r="D131" s="8" t="n">
        <v>19</v>
      </c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>
      <c r="A132" s="6" t="inlineStr">
        <is>
          <t>frank, p</t>
        </is>
      </c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11.5 - reference!C5), 0, IF(thursday!B132 = "no call", 11.5, IF(thursday!C132 = 0, 0, MAX(11.5 - thursday!C132, 0))))</f>
        <v/>
      </c>
    </row>
    <row r="133">
      <c r="A133" s="6" t="inlineStr">
        <is>
          <t>garczarek, p</t>
        </is>
      </c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11.5 - reference!C5), 0, IF(thursday!B133 = "no call", 11.5, IF(thursday!C133 = 0, 0, MAX(11.5 - thursday!C133, 0))))</f>
        <v/>
      </c>
    </row>
    <row r="134">
      <c r="A134" s="6" t="inlineStr">
        <is>
          <t>nelson, j</t>
        </is>
      </c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11.5 - reference!C5), 0, IF(thursday!B134 = "no call", 11.5, IF(thursday!C134 = 0, 0, MAX(11.5 - thursday!C134, 0))))</f>
        <v/>
      </c>
    </row>
    <row r="135">
      <c r="A135" s="6" t="inlineStr">
        <is>
          <t>smith, n</t>
        </is>
      </c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11.5 - reference!C5), 0, IF(thursday!B135 = "no call", 11.5, IF(thursday!C135 = 0, 0, MAX(11.5 - thursday!C135, 0))))</f>
        <v/>
      </c>
    </row>
    <row r="136">
      <c r="A136" s="6" t="inlineStr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>
      <c r="A149" s="6" t="inlineStr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>
      <c r="A150" s="6" t="inlineStr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>
      <c r="A151" s="6" t="inlineStr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>
      <c r="A152" s="6" t="inlineStr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>
      <c r="A153" s="6" t="inlineStr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>
      <c r="A154" s="6" t="inlineStr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>
      <c r="A155" s="6" t="inlineStr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>
      <c r="A156" s="6" t="inlineStr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>
      <c r="A157" s="6" t="inlineStr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>
      <c r="A158" s="6" t="inlineStr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>
      <c r="A159" s="6" t="inlineStr"/>
      <c r="B159" s="8" t="n"/>
      <c r="C159" s="8" t="n"/>
      <c r="D159" s="8" t="n"/>
      <c r="E159" s="10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10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>
      <c r="A160" s="6" t="inlineStr"/>
      <c r="B160" s="8" t="n"/>
      <c r="C160" s="8" t="n"/>
      <c r="D160" s="8" t="n"/>
      <c r="E160" s="10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10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2">
      <c r="D162" s="5" t="inlineStr">
        <is>
          <t>Total AUX Availability</t>
        </is>
      </c>
      <c r="E162" s="10">
        <f>SUM(thursday!E131:thursday!E160)</f>
        <v/>
      </c>
      <c r="F162" s="10">
        <f>SUM(thursday!F131:thursday!F160)</f>
        <v/>
      </c>
    </row>
    <row r="164">
      <c r="D164" s="5" t="inlineStr">
        <is>
          <t>Total Availability</t>
        </is>
      </c>
      <c r="E164" s="10">
        <f>SUM(thursday!E126 + thursday!E162)</f>
        <v/>
      </c>
      <c r="F164" s="10">
        <f>SUM(thursday!F126 + thursday!F162)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1" min="0" max="16383" man="1"/>
    <brk id="127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01/17/20</t>
        </is>
      </c>
      <c r="E3" s="2" t="inlineStr">
        <is>
          <t xml:space="preserve">Pay Period:  </t>
        </is>
      </c>
      <c r="G3" s="3" t="inlineStr">
        <is>
          <t>2020-02-2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7" t="inlineStr"/>
      <c r="C9" s="8" t="n">
        <v>8</v>
      </c>
      <c r="D9" s="8" t="n">
        <v>16.84</v>
      </c>
      <c r="E9" s="8" t="inlineStr"/>
      <c r="F9" s="8" t="inlineStr"/>
      <c r="G9" s="9" t="inlineStr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SUM(friday!F10 - friday!E10)</f>
        <v/>
      </c>
      <c r="I10" s="10">
        <f>IF(friday!B10 ="ns day", friday!C10,IF(friday!C10 &lt;= 8 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7" t="inlineStr"/>
      <c r="C11" s="8" t="n">
        <v>9.74</v>
      </c>
      <c r="D11" s="8" t="n">
        <v>18.25</v>
      </c>
      <c r="E11" s="8" t="inlineStr"/>
      <c r="F11" s="8" t="inlineStr"/>
      <c r="G11" s="9" t="inlineStr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foster, p</t>
        </is>
      </c>
      <c r="B12" s="7" t="inlineStr"/>
      <c r="C12" s="8" t="n">
        <v>1.96</v>
      </c>
      <c r="D12" s="8" t="n">
        <v>0</v>
      </c>
      <c r="E12" s="8" t="inlineStr"/>
      <c r="F12" s="8" t="inlineStr"/>
      <c r="G12" s="9" t="inlineStr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henderson, j</t>
        </is>
      </c>
      <c r="B13" s="7" t="inlineStr"/>
      <c r="C13" s="8" t="n">
        <v>8</v>
      </c>
      <c r="D13" s="8" t="n">
        <v>0</v>
      </c>
      <c r="E13" s="8" t="inlineStr"/>
      <c r="F13" s="8" t="inlineStr"/>
      <c r="G13" s="9" t="inlineStr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landers, a</t>
        </is>
      </c>
      <c r="B14" s="7" t="inlineStr"/>
      <c r="C14" s="8" t="n">
        <v>7.75</v>
      </c>
      <c r="D14" s="8" t="n">
        <v>0</v>
      </c>
      <c r="E14" s="8" t="inlineStr"/>
      <c r="F14" s="8" t="inlineStr"/>
      <c r="G14" s="9" t="inlineStr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lopez, d</t>
        </is>
      </c>
      <c r="B15" s="7" t="inlineStr"/>
      <c r="C15" s="8" t="n">
        <v>9.550000000000001</v>
      </c>
      <c r="D15" s="8" t="n">
        <v>17.72</v>
      </c>
      <c r="E15" s="8" t="inlineStr"/>
      <c r="F15" s="8" t="inlineStr"/>
      <c r="G15" s="9" t="inlineStr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miller, b</t>
        </is>
      </c>
      <c r="B16" s="7" t="inlineStr"/>
      <c r="C16" s="8" t="n">
        <v>8</v>
      </c>
      <c r="D16" s="8" t="n">
        <v>15.98</v>
      </c>
      <c r="E16" s="8" t="inlineStr"/>
      <c r="F16" s="8" t="inlineStr"/>
      <c r="G16" s="9" t="inlineStr"/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osei tutu, m</t>
        </is>
      </c>
      <c r="B17" s="7" t="inlineStr"/>
      <c r="C17" s="8" t="n">
        <v>10.04</v>
      </c>
      <c r="D17" s="8" t="n">
        <v>18.5</v>
      </c>
      <c r="E17" s="8" t="n">
        <v>17</v>
      </c>
      <c r="F17" s="8" t="n">
        <v>18.5</v>
      </c>
      <c r="G17" s="9" t="n">
        <v>1036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robertson, c</t>
        </is>
      </c>
      <c r="B18" s="7" t="inlineStr">
        <is>
          <t>ns day</t>
        </is>
      </c>
      <c r="C18" s="8" t="n">
        <v>6.51</v>
      </c>
      <c r="D18" s="8" t="n">
        <v>0</v>
      </c>
      <c r="E18" s="8" t="inlineStr"/>
      <c r="F18" s="8" t="inlineStr"/>
      <c r="G18" s="9" t="inlineStr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rodriquez, j</t>
        </is>
      </c>
      <c r="B19" s="7" t="inlineStr">
        <is>
          <t>ns day</t>
        </is>
      </c>
      <c r="C19" s="8" t="n">
        <v>9.529999999999999</v>
      </c>
      <c r="D19" s="8" t="n">
        <v>17.57</v>
      </c>
      <c r="E19" s="8" t="n">
        <v>7.64</v>
      </c>
      <c r="F19" s="8" t="n">
        <v>17.67</v>
      </c>
      <c r="G19" s="9" t="n">
        <v>1072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>
      <c r="A20" s="6" t="inlineStr">
        <is>
          <t>segers, d</t>
        </is>
      </c>
      <c r="B20" s="7" t="inlineStr"/>
      <c r="C20" s="8" t="n">
        <v>8.369999999999999</v>
      </c>
      <c r="D20" s="8" t="n">
        <v>16.77</v>
      </c>
      <c r="E20" s="8" t="inlineStr"/>
      <c r="F20" s="8" t="inlineStr"/>
      <c r="G20" s="9" t="inlineStr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>
      <c r="A21" s="6" t="inlineStr">
        <is>
          <t>stubbs, t</t>
        </is>
      </c>
      <c r="B21" s="7" t="inlineStr">
        <is>
          <t>ns day</t>
        </is>
      </c>
      <c r="C21" s="8" t="n">
        <v>7.5</v>
      </c>
      <c r="D21" s="8" t="n">
        <v>0</v>
      </c>
      <c r="E21" s="8" t="inlineStr"/>
      <c r="F21" s="8" t="inlineStr"/>
      <c r="G21" s="9" t="inlineStr"/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torpey, m</t>
        </is>
      </c>
      <c r="B22" s="7" t="inlineStr"/>
      <c r="C22" s="8" t="n">
        <v>6.67</v>
      </c>
      <c r="D22" s="8" t="n">
        <v>14.74</v>
      </c>
      <c r="E22" s="8" t="inlineStr"/>
      <c r="F22" s="8" t="inlineStr"/>
      <c r="G22" s="9" t="inlineStr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trujillo, s</t>
        </is>
      </c>
      <c r="B23" s="7" t="inlineStr"/>
      <c r="C23" s="8" t="n">
        <v>8</v>
      </c>
      <c r="D23" s="8" t="n">
        <v>16.38</v>
      </c>
      <c r="E23" s="8" t="inlineStr"/>
      <c r="F23" s="8" t="inlineStr"/>
      <c r="G23" s="9" t="inlineStr"/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welch, t</t>
        </is>
      </c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williams, l</t>
        </is>
      </c>
      <c r="B25" s="7" t="inlineStr"/>
      <c r="C25" s="8" t="n">
        <v>6.77</v>
      </c>
      <c r="D25" s="8" t="n">
        <v>19.11</v>
      </c>
      <c r="E25" s="7" t="inlineStr">
        <is>
          <t>*</t>
        </is>
      </c>
      <c r="F25" s="7" t="inlineStr">
        <is>
          <t>*</t>
        </is>
      </c>
      <c r="G25" s="7" t="inlineStr">
        <is>
          <t>*</t>
        </is>
      </c>
      <c r="H25" s="8">
        <f>SUM(friday!H27:friday!H26)</f>
        <v/>
      </c>
      <c r="I25" s="10">
        <f>IF(friday!B25 ="ns day", friday!C25,IF(friday!C25 &lt;= 8 + reference!C3, 0, MAX(friday!C25 - 8, 0)))</f>
        <v/>
      </c>
      <c r="J25" s="10">
        <f>friday!H25</f>
        <v/>
      </c>
      <c r="K25" s="10">
        <f>IF(friday!B25="ns day",friday!C25, IF(friday!C25 &lt;= 8 + reference!C4, 0, MIN(MAX(friday!C25 - 8, 0),IF(friday!J25 &lt;= reference!C4,0, friday!J25))))</f>
        <v/>
      </c>
    </row>
    <row r="26">
      <c r="E26" s="8" t="n">
        <v>12</v>
      </c>
      <c r="F26" s="8" t="n">
        <v>12.43</v>
      </c>
      <c r="G26" s="9" t="n">
        <v>950</v>
      </c>
      <c r="H26" s="8">
        <f>SUM(friday!F26 - friday!E26)</f>
        <v/>
      </c>
    </row>
    <row r="27">
      <c r="E27" s="8" t="n">
        <v>19.11</v>
      </c>
      <c r="F27" s="8" t="n">
        <v>19.27</v>
      </c>
      <c r="G27" s="9" t="n">
        <v>950</v>
      </c>
      <c r="H27" s="8">
        <f>SUM(friday!F27 - friday!E27)</f>
        <v/>
      </c>
    </row>
    <row r="28">
      <c r="A28" s="6" t="inlineStr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>
      <c r="A29" s="6" t="inlineStr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>
      <c r="A30" s="6" t="inlineStr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>
      <c r="A31" s="6" t="inlineStr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10">
        <f>SUM(friday!I8:friday!I37)</f>
        <v/>
      </c>
    </row>
    <row r="41">
      <c r="J41" s="5" t="inlineStr">
        <is>
          <t>Total NL Mandates</t>
        </is>
      </c>
      <c r="K41" s="10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inlineStr"/>
      <c r="C45" s="8" t="n">
        <v>10</v>
      </c>
      <c r="D45" s="8" t="n">
        <v>18.5</v>
      </c>
      <c r="E45" s="8" t="n">
        <v>16.5</v>
      </c>
      <c r="F45" s="8" t="n">
        <v>18.5</v>
      </c>
      <c r="G45" s="9" t="n">
        <v>1025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>
      <c r="A46" s="6" t="inlineStr">
        <is>
          <t>an, j</t>
        </is>
      </c>
      <c r="B46" s="7" t="inlineStr"/>
      <c r="C46" s="8" t="n">
        <v>9.5</v>
      </c>
      <c r="D46" s="8" t="n">
        <v>17.91</v>
      </c>
      <c r="E46" s="8" t="n">
        <v>13.5</v>
      </c>
      <c r="F46" s="8" t="n">
        <v>15.17</v>
      </c>
      <c r="G46" s="9" t="n">
        <v>950</v>
      </c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>
      <c r="A47" s="6" t="inlineStr">
        <is>
          <t>aquino, s</t>
        </is>
      </c>
      <c r="B47" s="7" t="inlineStr"/>
      <c r="C47" s="8" t="n">
        <v>8</v>
      </c>
      <c r="D47" s="8" t="n">
        <v>16.35</v>
      </c>
      <c r="E47" s="8" t="n">
        <v>8.17</v>
      </c>
      <c r="F47" s="8" t="n">
        <v>16.52</v>
      </c>
      <c r="G47" s="9" t="n">
        <v>906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>
      <c r="A48" s="6" t="inlineStr">
        <is>
          <t>babinskiy, m</t>
        </is>
      </c>
      <c r="B48" s="7" t="inlineStr"/>
      <c r="C48" s="8" t="n">
        <v>8</v>
      </c>
      <c r="D48" s="8" t="n">
        <v>16.37</v>
      </c>
      <c r="E48" s="8" t="inlineStr"/>
      <c r="F48" s="8" t="inlineStr"/>
      <c r="G48" s="9" t="inlineStr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>
      <c r="A49" s="6" t="inlineStr">
        <is>
          <t>bassa, e</t>
        </is>
      </c>
      <c r="B49" s="7" t="inlineStr"/>
      <c r="C49" s="8" t="n">
        <v>8</v>
      </c>
      <c r="D49" s="8" t="n">
        <v>15.98</v>
      </c>
      <c r="E49" s="8" t="inlineStr"/>
      <c r="F49" s="8" t="inlineStr"/>
      <c r="G49" s="9" t="inlineStr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benlmaloua, m</t>
        </is>
      </c>
      <c r="B50" s="7" t="inlineStr"/>
      <c r="C50" s="8" t="n">
        <v>11.78</v>
      </c>
      <c r="D50" s="8" t="n">
        <v>19.74</v>
      </c>
      <c r="E50" s="8" t="n">
        <v>17</v>
      </c>
      <c r="F50" s="8" t="n">
        <v>19.74</v>
      </c>
      <c r="G50" s="9" t="n">
        <v>1025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bonilla, g</t>
        </is>
      </c>
      <c r="B51" s="7" t="inlineStr"/>
      <c r="C51" s="8" t="n">
        <v>8</v>
      </c>
      <c r="D51" s="8" t="n">
        <v>15.98</v>
      </c>
      <c r="E51" s="8" t="inlineStr"/>
      <c r="F51" s="8" t="inlineStr"/>
      <c r="G51" s="9" t="inlineStr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bustos, h</t>
        </is>
      </c>
      <c r="B52" s="7" t="inlineStr"/>
      <c r="C52" s="8" t="n">
        <v>8</v>
      </c>
      <c r="D52" s="8" t="n">
        <v>16.38</v>
      </c>
      <c r="E52" s="8" t="inlineStr"/>
      <c r="F52" s="8" t="inlineStr"/>
      <c r="G52" s="9" t="inlineStr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chung, b</t>
        </is>
      </c>
      <c r="B53" s="7" t="inlineStr"/>
      <c r="C53" s="8" t="n">
        <v>8.35</v>
      </c>
      <c r="D53" s="8" t="n">
        <v>16.67</v>
      </c>
      <c r="E53" s="8" t="n">
        <v>15.47</v>
      </c>
      <c r="F53" s="8" t="n">
        <v>16.85</v>
      </c>
      <c r="G53" s="9" t="n">
        <v>911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custodio, t</t>
        </is>
      </c>
      <c r="B54" s="7" t="inlineStr"/>
      <c r="C54" s="8" t="n">
        <v>8</v>
      </c>
      <c r="D54" s="8" t="n">
        <v>16.54</v>
      </c>
      <c r="E54" s="8" t="inlineStr"/>
      <c r="F54" s="8" t="inlineStr"/>
      <c r="G54" s="9" t="inlineStr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dejesus vasquez, l</t>
        </is>
      </c>
      <c r="B55" s="7" t="inlineStr"/>
      <c r="C55" s="8" t="n">
        <v>8</v>
      </c>
      <c r="D55" s="8" t="n">
        <v>16.01</v>
      </c>
      <c r="E55" s="8" t="inlineStr"/>
      <c r="F55" s="8" t="inlineStr"/>
      <c r="G55" s="9" t="inlineStr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fisher, c</t>
        </is>
      </c>
      <c r="B56" s="7" t="inlineStr"/>
      <c r="C56" s="8" t="n">
        <v>8.65</v>
      </c>
      <c r="D56" s="8" t="n">
        <v>16.92</v>
      </c>
      <c r="E56" s="8" t="inlineStr"/>
      <c r="F56" s="8" t="inlineStr"/>
      <c r="G56" s="9" t="inlineStr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flaig, b</t>
        </is>
      </c>
      <c r="B57" s="7" t="inlineStr"/>
      <c r="C57" s="8" t="n">
        <v>8.369999999999999</v>
      </c>
      <c r="D57" s="8" t="n">
        <v>16.8</v>
      </c>
      <c r="E57" s="8" t="n">
        <v>16.25</v>
      </c>
      <c r="F57" s="8" t="n">
        <v>16.8</v>
      </c>
      <c r="G57" s="9" t="n">
        <v>913</v>
      </c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geffrso, t</t>
        </is>
      </c>
      <c r="B58" s="7" t="inlineStr"/>
      <c r="C58" s="8" t="n">
        <v>9.550000000000001</v>
      </c>
      <c r="D58" s="8" t="n">
        <v>17.55</v>
      </c>
      <c r="E58" s="8" t="n">
        <v>16.5</v>
      </c>
      <c r="F58" s="8" t="n">
        <v>17.55</v>
      </c>
      <c r="G58" s="9" t="n">
        <v>950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l huillier jr, w</t>
        </is>
      </c>
      <c r="B59" s="7" t="inlineStr"/>
      <c r="C59" s="8" t="n">
        <v>8</v>
      </c>
      <c r="D59" s="8" t="n">
        <v>15.96</v>
      </c>
      <c r="E59" s="8" t="inlineStr"/>
      <c r="F59" s="8" t="inlineStr"/>
      <c r="G59" s="9" t="inlineStr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la, s</t>
        </is>
      </c>
      <c r="B60" s="7" t="inlineStr"/>
      <c r="C60" s="8" t="n">
        <v>11.28</v>
      </c>
      <c r="D60" s="8" t="n">
        <v>19.72</v>
      </c>
      <c r="E60" s="7" t="inlineStr">
        <is>
          <t>*</t>
        </is>
      </c>
      <c r="F60" s="7" t="inlineStr">
        <is>
          <t>*</t>
        </is>
      </c>
      <c r="G60" s="7" t="inlineStr">
        <is>
          <t>*</t>
        </is>
      </c>
      <c r="H60" s="8">
        <f>SUM(friday!H62:friday!H61)</f>
        <v/>
      </c>
      <c r="I60" s="10">
        <f>IF(friday!B60 ="ns day", friday!C60, MAX(friday!C60 - 8, 0))</f>
        <v/>
      </c>
      <c r="J60" s="10">
        <f>friday!H60</f>
        <v/>
      </c>
      <c r="K60" s="10">
        <f>IF(friday!B60="ns day",friday!C60, IF(friday!C60 &lt;= 8 + reference!C4, 0, MIN(MAX(friday!C60 - 8, 0),IF(friday!J60 &lt;= reference!C4,0, friday!J60))))</f>
        <v/>
      </c>
    </row>
    <row r="61">
      <c r="E61" s="8" t="n">
        <v>11.65</v>
      </c>
      <c r="F61" s="8" t="n">
        <v>13.9</v>
      </c>
      <c r="G61" s="9" t="n">
        <v>911</v>
      </c>
      <c r="H61" s="8">
        <f>SUM(friday!F61 - friday!E61)</f>
        <v/>
      </c>
    </row>
    <row r="62">
      <c r="E62" s="8" t="n">
        <v>18.55</v>
      </c>
      <c r="F62" s="8" t="n">
        <v>19.45</v>
      </c>
      <c r="G62" s="9" t="n">
        <v>1023</v>
      </c>
      <c r="H62" s="8">
        <f>SUM(friday!F62 - friday!E62)</f>
        <v/>
      </c>
    </row>
    <row r="63">
      <c r="A63" s="6" t="inlineStr">
        <is>
          <t>martines, j</t>
        </is>
      </c>
      <c r="B63" s="7" t="inlineStr"/>
      <c r="C63" s="8" t="n">
        <v>9.470000000000001</v>
      </c>
      <c r="D63" s="8" t="n">
        <v>17.63</v>
      </c>
      <c r="E63" s="7" t="inlineStr">
        <is>
          <t>*</t>
        </is>
      </c>
      <c r="F63" s="7" t="inlineStr">
        <is>
          <t>*</t>
        </is>
      </c>
      <c r="G63" s="7" t="inlineStr">
        <is>
          <t>*</t>
        </is>
      </c>
      <c r="H63" s="8">
        <f>SUM(friday!H65:friday!H64)</f>
        <v/>
      </c>
      <c r="I63" s="10">
        <f>IF(friday!B63 ="ns day", friday!C63, MAX(friday!C63 - 8, 0))</f>
        <v/>
      </c>
      <c r="J63" s="10">
        <f>friday!H63</f>
        <v/>
      </c>
      <c r="K63" s="10">
        <f>IF(friday!B63="ns day",friday!C63, IF(friday!C63 &lt;= 8 + reference!C4, 0, MIN(MAX(friday!C63 - 8, 0),IF(friday!J63 &lt;= reference!C4,0, friday!J63))))</f>
        <v/>
      </c>
    </row>
    <row r="64">
      <c r="E64" s="8" t="n">
        <v>9.9</v>
      </c>
      <c r="F64" s="8" t="n">
        <v>17.63</v>
      </c>
      <c r="G64" s="9" t="n">
        <v>903</v>
      </c>
      <c r="H64" s="8">
        <f>SUM(friday!F64 - friday!E64)</f>
        <v/>
      </c>
    </row>
    <row r="65">
      <c r="E65" s="8" t="n">
        <v>17.63</v>
      </c>
      <c r="F65" s="8" t="n">
        <v>17.63</v>
      </c>
      <c r="G65" s="9" t="n">
        <v>903</v>
      </c>
      <c r="H65" s="8">
        <f>SUM(friday!F65 - friday!E65)</f>
        <v/>
      </c>
    </row>
    <row r="66">
      <c r="A66" s="6" t="inlineStr">
        <is>
          <t>mccoumb, s</t>
        </is>
      </c>
      <c r="B66" s="7" t="inlineStr"/>
      <c r="C66" s="8" t="n">
        <v>9.59</v>
      </c>
      <c r="D66" s="8" t="n">
        <v>18.58</v>
      </c>
      <c r="E66" s="8" t="n">
        <v>17</v>
      </c>
      <c r="F66" s="8" t="n">
        <v>18.58</v>
      </c>
      <c r="G66" s="9" t="n">
        <v>1051</v>
      </c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mcdonald, n</t>
        </is>
      </c>
      <c r="B67" s="7" t="inlineStr"/>
      <c r="C67" s="8" t="n">
        <v>8</v>
      </c>
      <c r="D67" s="8" t="n">
        <v>15.9</v>
      </c>
      <c r="E67" s="8" t="inlineStr"/>
      <c r="F67" s="8" t="inlineStr"/>
      <c r="G67" s="9" t="inlineStr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mcmains, t</t>
        </is>
      </c>
      <c r="B68" s="7" t="inlineStr"/>
      <c r="C68" s="8" t="n">
        <v>8</v>
      </c>
      <c r="D68" s="8" t="n">
        <v>16.38</v>
      </c>
      <c r="E68" s="8" t="inlineStr"/>
      <c r="F68" s="8" t="inlineStr"/>
      <c r="G68" s="9" t="inlineStr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moody, k</t>
        </is>
      </c>
      <c r="B69" s="7" t="inlineStr">
        <is>
          <t>ns day</t>
        </is>
      </c>
      <c r="C69" s="8" t="n">
        <v>4.55</v>
      </c>
      <c r="D69" s="8" t="n">
        <v>12.82</v>
      </c>
      <c r="E69" s="8" t="inlineStr"/>
      <c r="F69" s="8" t="inlineStr"/>
      <c r="G69" s="9" t="inlineStr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mudesir sr, h</t>
        </is>
      </c>
      <c r="B70" s="7" t="inlineStr">
        <is>
          <t>ns day</t>
        </is>
      </c>
      <c r="C70" s="8" t="n">
        <v>7.5</v>
      </c>
      <c r="D70" s="8" t="n">
        <v>15.94</v>
      </c>
      <c r="E70" s="8" t="inlineStr"/>
      <c r="F70" s="8" t="inlineStr"/>
      <c r="G70" s="9" t="inlineStr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>
      <c r="A71" s="6" t="inlineStr">
        <is>
          <t>murray, k</t>
        </is>
      </c>
      <c r="B71" s="7" t="inlineStr"/>
      <c r="C71" s="8" t="n">
        <v>8.27</v>
      </c>
      <c r="D71" s="8" t="n">
        <v>16.4</v>
      </c>
      <c r="E71" s="8" t="inlineStr"/>
      <c r="F71" s="8" t="inlineStr"/>
      <c r="G71" s="9" t="inlineStr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>
      <c r="A72" s="6" t="inlineStr">
        <is>
          <t>nguyen, d</t>
        </is>
      </c>
      <c r="B72" s="7" t="inlineStr"/>
      <c r="C72" s="8" t="n">
        <v>8</v>
      </c>
      <c r="D72" s="8" t="n">
        <v>16.45</v>
      </c>
      <c r="E72" s="8" t="inlineStr"/>
      <c r="F72" s="8" t="inlineStr"/>
      <c r="G72" s="9" t="inlineStr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>
      <c r="A73" s="6" t="inlineStr">
        <is>
          <t>pang, d</t>
        </is>
      </c>
      <c r="B73" s="7" t="inlineStr"/>
      <c r="C73" s="8" t="n">
        <v>11</v>
      </c>
      <c r="D73" s="8" t="n">
        <v>19.27</v>
      </c>
      <c r="E73" s="8" t="n">
        <v>8.16</v>
      </c>
      <c r="F73" s="8" t="n">
        <v>10.12</v>
      </c>
      <c r="G73" s="9" t="n">
        <v>1021</v>
      </c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>
      <c r="A74" s="6" t="inlineStr">
        <is>
          <t>rockwood, j</t>
        </is>
      </c>
      <c r="B74" s="7" t="inlineStr"/>
      <c r="C74" s="8" t="n">
        <v>8.710000000000001</v>
      </c>
      <c r="D74" s="8" t="n">
        <v>17.21</v>
      </c>
      <c r="E74" s="8" t="n">
        <v>15.5</v>
      </c>
      <c r="F74" s="8" t="n">
        <v>17.21</v>
      </c>
      <c r="G74" s="9" t="n">
        <v>1051</v>
      </c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>
      <c r="A75" s="6" t="inlineStr">
        <is>
          <t>rose jr, a</t>
        </is>
      </c>
      <c r="B75" s="7" t="inlineStr"/>
      <c r="C75" s="8" t="n">
        <v>7.65</v>
      </c>
      <c r="D75" s="8" t="n">
        <v>17.03</v>
      </c>
      <c r="E75" s="8" t="inlineStr"/>
      <c r="F75" s="8" t="inlineStr"/>
      <c r="G75" s="9" t="inlineStr"/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>
      <c r="A76" s="6" t="inlineStr">
        <is>
          <t>salih-mohamed, s</t>
        </is>
      </c>
      <c r="B76" s="8" t="n"/>
      <c r="C76" s="8" t="n"/>
      <c r="D76" s="8" t="n"/>
      <c r="E76" s="8" t="n"/>
      <c r="F76" s="8" t="n"/>
      <c r="G76" s="9" t="n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>
      <c r="A77" s="6" t="inlineStr">
        <is>
          <t>sanchez, p</t>
        </is>
      </c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>
      <c r="A78" s="6" t="inlineStr">
        <is>
          <t>shrestha, p</t>
        </is>
      </c>
      <c r="B78" s="7" t="inlineStr"/>
      <c r="C78" s="8" t="n">
        <v>8</v>
      </c>
      <c r="D78" s="8" t="n">
        <v>15.93</v>
      </c>
      <c r="E78" s="8" t="inlineStr"/>
      <c r="F78" s="8" t="inlineStr"/>
      <c r="G78" s="9" t="inlineStr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>
      <c r="A79" s="6" t="inlineStr">
        <is>
          <t>steinke, s</t>
        </is>
      </c>
      <c r="B79" s="7" t="inlineStr"/>
      <c r="C79" s="8" t="n">
        <v>8</v>
      </c>
      <c r="D79" s="8" t="n">
        <v>15.93</v>
      </c>
      <c r="E79" s="8" t="inlineStr"/>
      <c r="F79" s="8" t="inlineStr"/>
      <c r="G79" s="9" t="inlineStr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>
      <c r="A80" s="6" t="inlineStr">
        <is>
          <t>stevens, a</t>
        </is>
      </c>
      <c r="B80" s="8" t="n"/>
      <c r="C80" s="8" t="n"/>
      <c r="D80" s="8" t="n"/>
      <c r="E80" s="8" t="n"/>
      <c r="F80" s="8" t="n"/>
      <c r="G80" s="9" t="n"/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>
      <c r="A81" s="6" t="inlineStr">
        <is>
          <t>symons, s</t>
        </is>
      </c>
      <c r="B81" s="7" t="inlineStr"/>
      <c r="C81" s="8" t="n">
        <v>8</v>
      </c>
      <c r="D81" s="8" t="n">
        <v>16.49</v>
      </c>
      <c r="E81" s="8" t="inlineStr"/>
      <c r="F81" s="8" t="inlineStr"/>
      <c r="G81" s="9" t="inlineStr"/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>
      <c r="A82" s="6" t="inlineStr">
        <is>
          <t>walker, c</t>
        </is>
      </c>
      <c r="B82" s="7" t="inlineStr"/>
      <c r="C82" s="8" t="n">
        <v>8.23</v>
      </c>
      <c r="D82" s="8" t="n">
        <v>17.45</v>
      </c>
      <c r="E82" s="8" t="inlineStr"/>
      <c r="F82" s="8" t="inlineStr"/>
      <c r="G82" s="9" t="inlineStr"/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>
      <c r="A83" s="6" t="inlineStr">
        <is>
          <t>weeks, t</t>
        </is>
      </c>
      <c r="B83" s="7" t="inlineStr"/>
      <c r="C83" s="8" t="n">
        <v>8.49</v>
      </c>
      <c r="D83" s="8" t="n">
        <v>16.88</v>
      </c>
      <c r="E83" s="8" t="inlineStr"/>
      <c r="F83" s="8" t="inlineStr"/>
      <c r="G83" s="9" t="inlineStr"/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>
      <c r="A84" s="6" t="inlineStr">
        <is>
          <t>weyerman, t</t>
        </is>
      </c>
      <c r="B84" s="7" t="inlineStr"/>
      <c r="C84" s="8" t="n">
        <v>8</v>
      </c>
      <c r="D84" s="8" t="n">
        <v>16.33</v>
      </c>
      <c r="E84" s="8" t="inlineStr"/>
      <c r="F84" s="8" t="inlineStr"/>
      <c r="G84" s="9" t="inlineStr"/>
      <c r="H84" s="8">
        <f>SUM(friday!F84 - friday!E84)</f>
        <v/>
      </c>
      <c r="I84" s="10">
        <f>IF(friday!B84 ="ns day", friday!C84, MAX(friday!C84 - 8, 0))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>
      <c r="A85" s="6" t="inlineStr">
        <is>
          <t>wooten, c</t>
        </is>
      </c>
      <c r="B85" s="7" t="inlineStr"/>
      <c r="C85" s="8" t="n">
        <v>8.279999999999999</v>
      </c>
      <c r="D85" s="8" t="n">
        <v>16.64</v>
      </c>
      <c r="E85" s="8" t="inlineStr"/>
      <c r="F85" s="8" t="inlineStr"/>
      <c r="G85" s="9" t="inlineStr"/>
      <c r="H85" s="8">
        <f>SUM(friday!F85 - friday!E85)</f>
        <v/>
      </c>
      <c r="I85" s="10">
        <f>IF(friday!B85 ="ns day", friday!C85, MAX(friday!C85 - 8, 0))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>
      <c r="A86" s="6" t="inlineStr">
        <is>
          <t>yates, l</t>
        </is>
      </c>
      <c r="B86" s="8" t="n"/>
      <c r="C86" s="8" t="n"/>
      <c r="D86" s="8" t="n"/>
      <c r="E86" s="8" t="n"/>
      <c r="F86" s="8" t="n"/>
      <c r="G86" s="9" t="n"/>
      <c r="H86" s="8">
        <f>SUM(friday!F86 - friday!E86)</f>
        <v/>
      </c>
      <c r="I86" s="10">
        <f>IF(friday!B86 ="ns day", friday!C86, MAX(friday!C86 - 8, 0))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8">
      <c r="J88" s="5" t="inlineStr">
        <is>
          <t>Total WAL Mandates</t>
        </is>
      </c>
      <c r="K88" s="10">
        <f>SUM(friday!K45:friday!K86)</f>
        <v/>
      </c>
    </row>
    <row r="90">
      <c r="J90" s="5" t="inlineStr">
        <is>
          <t>Total Mandates</t>
        </is>
      </c>
      <c r="K90" s="10">
        <f>SUM(friday!K88 + friday!K41)</f>
        <v/>
      </c>
    </row>
    <row r="92">
      <c r="A92" s="4" t="inlineStr">
        <is>
          <t>Overtime Desired List Carriers</t>
        </is>
      </c>
    </row>
    <row r="93">
      <c r="E93" s="5" t="inlineStr">
        <is>
          <t>Availability to:</t>
        </is>
      </c>
    </row>
    <row r="94">
      <c r="A94" s="5" t="inlineStr">
        <is>
          <t>Name</t>
        </is>
      </c>
      <c r="B94" s="5" t="inlineStr">
        <is>
          <t>note</t>
        </is>
      </c>
      <c r="C94" s="5" t="inlineStr">
        <is>
          <t>5200</t>
        </is>
      </c>
      <c r="D94" s="5" t="inlineStr">
        <is>
          <t>RS</t>
        </is>
      </c>
      <c r="E94" s="5" t="inlineStr">
        <is>
          <t>to 10</t>
        </is>
      </c>
      <c r="F94" s="5" t="inlineStr">
        <is>
          <t>to 12</t>
        </is>
      </c>
    </row>
    <row r="95">
      <c r="A95" s="6" t="inlineStr">
        <is>
          <t>barnett, j</t>
        </is>
      </c>
      <c r="B95" s="7" t="inlineStr"/>
      <c r="C95" s="8" t="n">
        <v>11.2</v>
      </c>
      <c r="D95" s="8" t="n">
        <v>18.65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>
        <is>
          <t>gross, j</t>
        </is>
      </c>
      <c r="B96" s="7" t="inlineStr"/>
      <c r="C96" s="8" t="n">
        <v>11.54</v>
      </c>
      <c r="D96" s="8" t="n">
        <v>19.38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>
        <is>
          <t>helmbold, a</t>
        </is>
      </c>
      <c r="B97" s="7" t="inlineStr"/>
      <c r="C97" s="8" t="n">
        <v>9.02</v>
      </c>
      <c r="D97" s="8" t="n">
        <v>17.04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>
        <is>
          <t>kitchen, d</t>
        </is>
      </c>
      <c r="B98" s="7" t="inlineStr"/>
      <c r="C98" s="8" t="n">
        <v>10.38</v>
      </c>
      <c r="D98" s="8" t="n">
        <v>18.99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>
        <is>
          <t>manibusan, p</t>
        </is>
      </c>
      <c r="B99" s="7" t="inlineStr"/>
      <c r="C99" s="8" t="n">
        <v>10</v>
      </c>
      <c r="D99" s="8" t="n">
        <v>18.47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>
        <is>
          <t>mariami, a</t>
        </is>
      </c>
      <c r="B100" s="7" t="inlineStr"/>
      <c r="C100" s="8" t="n">
        <v>11.31</v>
      </c>
      <c r="D100" s="8" t="n">
        <v>19.78</v>
      </c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>
        <is>
          <t>nelson, g</t>
        </is>
      </c>
      <c r="B101" s="7" t="inlineStr"/>
      <c r="C101" s="8" t="n">
        <v>9.5</v>
      </c>
      <c r="D101" s="8" t="n">
        <v>17.43</v>
      </c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>
        <is>
          <t>yeung, q</t>
        </is>
      </c>
      <c r="B102" s="7" t="inlineStr"/>
      <c r="C102" s="8" t="n">
        <v>11.59</v>
      </c>
      <c r="D102" s="8" t="n">
        <v>19.91</v>
      </c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>
      <c r="A113" s="6" t="inlineStr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>
      <c r="A114" s="6" t="inlineStr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>
      <c r="A115" s="6" t="inlineStr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>
      <c r="A116" s="6" t="inlineStr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>
      <c r="A117" s="6" t="inlineStr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>
      <c r="A118" s="6" t="inlineStr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>
      <c r="A119" s="6" t="inlineStr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>
      <c r="A120" s="6" t="inlineStr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>
      <c r="A121" s="6" t="inlineStr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>
      <c r="A122" s="6" t="inlineStr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>
      <c r="A123" s="6" t="inlineStr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>
      <c r="A124" s="6" t="inlineStr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6">
      <c r="D126" s="5" t="inlineStr">
        <is>
          <t>Total OTDL Availability</t>
        </is>
      </c>
      <c r="E126" s="10">
        <f>SUM(friday!E95:friday!E124)</f>
        <v/>
      </c>
      <c r="F126" s="10">
        <f>SUM(friday!F95:friday!F124)</f>
        <v/>
      </c>
    </row>
    <row r="128">
      <c r="A128" s="4" t="inlineStr">
        <is>
          <t>Auxiliary Assistance</t>
        </is>
      </c>
    </row>
    <row r="129">
      <c r="E129" s="5" t="inlineStr">
        <is>
          <t>Availability to:</t>
        </is>
      </c>
    </row>
    <row r="130">
      <c r="A130" s="5" t="inlineStr">
        <is>
          <t>Name</t>
        </is>
      </c>
      <c r="B130" s="5" t="inlineStr">
        <is>
          <t>note</t>
        </is>
      </c>
      <c r="C130" s="5" t="inlineStr">
        <is>
          <t>5200</t>
        </is>
      </c>
      <c r="D130" s="5" t="inlineStr">
        <is>
          <t>RS</t>
        </is>
      </c>
      <c r="E130" s="5" t="inlineStr">
        <is>
          <t>to 10</t>
        </is>
      </c>
      <c r="F130" s="5" t="inlineStr">
        <is>
          <t>to 11.5</t>
        </is>
      </c>
    </row>
    <row r="131">
      <c r="A131" s="6" t="inlineStr">
        <is>
          <t>dennis, j</t>
        </is>
      </c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>
      <c r="A132" s="6" t="inlineStr">
        <is>
          <t>frank, p</t>
        </is>
      </c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11.5 - reference!C5), 0, IF(friday!B132 = "no call", 11.5, IF(friday!C132 = 0, 0, MAX(11.5 - friday!C132, 0))))</f>
        <v/>
      </c>
    </row>
    <row r="133">
      <c r="A133" s="6" t="inlineStr">
        <is>
          <t>garczarek, p</t>
        </is>
      </c>
      <c r="B133" s="7" t="inlineStr"/>
      <c r="C133" s="8" t="n">
        <v>11.01</v>
      </c>
      <c r="D133" s="8" t="n">
        <v>19.53</v>
      </c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11.5 - reference!C5), 0, IF(friday!B133 = "no call", 11.5, IF(friday!C133 = 0, 0, MAX(11.5 - friday!C133, 0))))</f>
        <v/>
      </c>
    </row>
    <row r="134">
      <c r="A134" s="6" t="inlineStr">
        <is>
          <t>nelson, j</t>
        </is>
      </c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11.5 - reference!C5), 0, IF(friday!B134 = "no call", 11.5, IF(friday!C134 = 0, 0, MAX(11.5 - friday!C134, 0))))</f>
        <v/>
      </c>
    </row>
    <row r="135">
      <c r="A135" s="6" t="inlineStr">
        <is>
          <t>smith, n</t>
        </is>
      </c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11.5 - reference!C5), 0, IF(friday!B135 = "no call", 11.5, IF(friday!C135 = 0, 0, MAX(11.5 - friday!C135, 0))))</f>
        <v/>
      </c>
    </row>
    <row r="136">
      <c r="A136" s="6" t="inlineStr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>
      <c r="A149" s="6" t="inlineStr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>
      <c r="A150" s="6" t="inlineStr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>
      <c r="A151" s="6" t="inlineStr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>
      <c r="A152" s="6" t="inlineStr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>
      <c r="A153" s="6" t="inlineStr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>
      <c r="A154" s="6" t="inlineStr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>
      <c r="A155" s="6" t="inlineStr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>
      <c r="A156" s="6" t="inlineStr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>
      <c r="A157" s="6" t="inlineStr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>
      <c r="A158" s="6" t="inlineStr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>
      <c r="A159" s="6" t="inlineStr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>
      <c r="A160" s="6" t="inlineStr"/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2">
      <c r="D162" s="5" t="inlineStr">
        <is>
          <t>Total AUX Availability</t>
        </is>
      </c>
      <c r="E162" s="10">
        <f>SUM(friday!E131:friday!E160)</f>
        <v/>
      </c>
      <c r="F162" s="10">
        <f>SUM(friday!F131:friday!F160)</f>
        <v/>
      </c>
    </row>
    <row r="164">
      <c r="D164" s="5" t="inlineStr">
        <is>
          <t>Total Availability</t>
        </is>
      </c>
      <c r="E164" s="10">
        <f>SUM(friday!E126 + friday!E162)</f>
        <v/>
      </c>
      <c r="F164" s="10">
        <f>SUM(friday!F126 + friday!F162)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1" min="0" max="16383" man="1"/>
    <brk id="127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2020-02-2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01/11/20 Sat</t>
        </is>
      </c>
      <c r="B10" s="8">
        <f>saturday!E162</f>
        <v/>
      </c>
      <c r="C10" s="8">
        <f>saturday!I39</f>
        <v/>
      </c>
      <c r="D10" s="10">
        <f>IF(summary!B10&lt;summary!C10,summary!B10,summary!C10)</f>
        <v/>
      </c>
      <c r="F10" s="8">
        <f>saturday!F162</f>
        <v/>
      </c>
      <c r="G10" s="8">
        <f>saturday!K88</f>
        <v/>
      </c>
      <c r="H10" s="10">
        <f>IF(summary!F10&lt;summary!G10,summary!F10,summary!G10)</f>
        <v/>
      </c>
    </row>
    <row r="12">
      <c r="A12" s="11" t="inlineStr">
        <is>
          <t>01/12/20 Sun</t>
        </is>
      </c>
      <c r="B12" s="8">
        <f>sunday!E160</f>
        <v/>
      </c>
      <c r="C12" s="8">
        <f>sunday!I39</f>
        <v/>
      </c>
      <c r="D12" s="10">
        <f>IF(summary!B12&lt;summary!C12,summary!B12,summary!C12)</f>
        <v/>
      </c>
      <c r="F12" s="8">
        <f>sunday!F160</f>
        <v/>
      </c>
      <c r="G12" s="8">
        <f>sunday!K86</f>
        <v/>
      </c>
      <c r="H12" s="10">
        <f>IF(summary!F12&lt;summary!G12,summary!F12,summary!G12)</f>
        <v/>
      </c>
    </row>
    <row r="14">
      <c r="A14" s="11" t="inlineStr">
        <is>
          <t>01/13/20 Mon</t>
        </is>
      </c>
      <c r="B14" s="8">
        <f>monday!E160</f>
        <v/>
      </c>
      <c r="C14" s="8">
        <f>monday!I39</f>
        <v/>
      </c>
      <c r="D14" s="10">
        <f>IF(summary!B14&lt;summary!C14,summary!B14,summary!C14)</f>
        <v/>
      </c>
      <c r="F14" s="8">
        <f>monday!F160</f>
        <v/>
      </c>
      <c r="G14" s="8">
        <f>monday!K86</f>
        <v/>
      </c>
      <c r="H14" s="10">
        <f>IF(summary!F14&lt;summary!G14,summary!F14,summary!G14)</f>
        <v/>
      </c>
    </row>
    <row r="16">
      <c r="A16" s="11" t="inlineStr">
        <is>
          <t>01/14/20 Tue</t>
        </is>
      </c>
      <c r="B16" s="8">
        <f>tuesday!E162</f>
        <v/>
      </c>
      <c r="C16" s="8">
        <f>tuesday!I39</f>
        <v/>
      </c>
      <c r="D16" s="10">
        <f>IF(summary!B16&lt;summary!C16,summary!B16,summary!C16)</f>
        <v/>
      </c>
      <c r="F16" s="8">
        <f>tuesday!F162</f>
        <v/>
      </c>
      <c r="G16" s="8">
        <f>tuesday!K88</f>
        <v/>
      </c>
      <c r="H16" s="10">
        <f>IF(summary!F16&lt;summary!G16,summary!F16,summary!G16)</f>
        <v/>
      </c>
    </row>
    <row r="18">
      <c r="A18" s="11" t="inlineStr">
        <is>
          <t>01/15/20 Wed</t>
        </is>
      </c>
      <c r="B18" s="8">
        <f>wednesday!E166</f>
        <v/>
      </c>
      <c r="C18" s="8">
        <f>wednesday!I39</f>
        <v/>
      </c>
      <c r="D18" s="10">
        <f>IF(summary!B18&lt;summary!C18,summary!B18,summary!C18)</f>
        <v/>
      </c>
      <c r="F18" s="8">
        <f>wednesday!F166</f>
        <v/>
      </c>
      <c r="G18" s="8">
        <f>wednesday!K92</f>
        <v/>
      </c>
      <c r="H18" s="10">
        <f>IF(summary!F18&lt;summary!G18,summary!F18,summary!G18)</f>
        <v/>
      </c>
    </row>
    <row r="20">
      <c r="A20" s="11" t="inlineStr">
        <is>
          <t>01/16/20 Thu</t>
        </is>
      </c>
      <c r="B20" s="8">
        <f>thursday!E164</f>
        <v/>
      </c>
      <c r="C20" s="8">
        <f>thursday!I39</f>
        <v/>
      </c>
      <c r="D20" s="10">
        <f>IF(summary!B20&lt;summary!C20,summary!B20,summary!C20)</f>
        <v/>
      </c>
      <c r="F20" s="8">
        <f>thursday!F164</f>
        <v/>
      </c>
      <c r="G20" s="8">
        <f>thursday!K90</f>
        <v/>
      </c>
      <c r="H20" s="10">
        <f>IF(summary!F20&lt;summary!G20,summary!F20,summary!G20)</f>
        <v/>
      </c>
    </row>
    <row r="22">
      <c r="A22" s="11" t="inlineStr">
        <is>
          <t>01/17/20 Fri</t>
        </is>
      </c>
      <c r="B22" s="8">
        <f>friday!E164</f>
        <v/>
      </c>
      <c r="C22" s="8">
        <f>friday!I39</f>
        <v/>
      </c>
      <c r="D22" s="10">
        <f>IF(summary!B22&lt;summary!C22,summary!B22,summary!C22)</f>
        <v/>
      </c>
      <c r="F22" s="8">
        <f>friday!F164</f>
        <v/>
      </c>
      <c r="G22" s="8">
        <f>friday!K90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8" t="n">
        <v>0.25</v>
      </c>
      <c r="E3" t="inlineStr">
        <is>
          <t>overtime on own route</t>
        </is>
      </c>
    </row>
    <row r="4">
      <c r="C4" s="8" t="n">
        <v>0.25</v>
      </c>
      <c r="E4" t="inlineStr">
        <is>
          <t>overtime off own route</t>
        </is>
      </c>
    </row>
    <row r="5">
      <c r="C5" s="8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7" t="inlineStr">
        <is>
          <t>ns day</t>
        </is>
      </c>
      <c r="E8" t="inlineStr">
        <is>
          <t>Carrier worked on their non scheduled day</t>
        </is>
      </c>
    </row>
    <row r="10">
      <c r="C10" s="7" t="inlineStr">
        <is>
          <t>no call</t>
        </is>
      </c>
      <c r="E10" t="inlineStr">
        <is>
          <t>Carrier was not scheduled for overtime</t>
        </is>
      </c>
    </row>
    <row r="11">
      <c r="C11" s="7" t="inlineStr">
        <is>
          <t>light</t>
        </is>
      </c>
      <c r="E11" t="inlineStr">
        <is>
          <t>Carrier on light duty and unavailable for overtime</t>
        </is>
      </c>
    </row>
    <row r="12">
      <c r="C12" s="7" t="inlineStr">
        <is>
          <t>sch chg</t>
        </is>
      </c>
      <c r="E12" t="inlineStr">
        <is>
          <t>Schedule change: unavailable for overtime</t>
        </is>
      </c>
    </row>
    <row r="13">
      <c r="C13" s="7" t="inlineStr">
        <is>
          <t>annual</t>
        </is>
      </c>
      <c r="E13" t="inlineStr">
        <is>
          <t>Annual leave</t>
        </is>
      </c>
    </row>
    <row r="14">
      <c r="C14" s="7" t="inlineStr">
        <is>
          <t>sick</t>
        </is>
      </c>
      <c r="E14" t="inlineStr">
        <is>
          <t>Sick leave</t>
        </is>
      </c>
    </row>
    <row r="15">
      <c r="C15" s="7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2020-01-23T13:36:14Z</dcterms:created>
  <dcterms:modified xsi:type="dcterms:W3CDTF">2020-01-23T13:36:14Z</dcterms:modified>
</cp:coreProperties>
</file>