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<sst xmlns="http://schemas.openxmlformats.org/spreadsheetml/2006/main" uniqueCount="140">
  <si>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</si>
  <si>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</si>
  <si>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02/01/20</t>
  </si>
  <si>
    <t xml:space="preserve">Pay Period:  </t>
  </si>
  <si>
    <t>2020-04-1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</si>
  <si>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</si>
  <si>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</si>
  <si>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</si>
  <si>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</si>
  <si>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</si>
  <si>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</si>
  <si>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</si>
  <si>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</si>
  <si>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</si>
  <si>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</si>
  <si>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</si>
  <si>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</si>
  <si>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</si>
  <si>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</si>
  <si>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daylie, j</t>
  </si>
  <si>
    <t>dennis, j</t>
  </si>
  <si>
    <t>driste, m</t>
  </si>
  <si>
    <t>edelman, c</t>
  </si>
  <si>
    <t>elamen, a</t>
  </si>
  <si>
    <t>foster, p</t>
  </si>
  <si>
    <t>helmbold, a</t>
  </si>
  <si>
    <t>henderson, j</t>
  </si>
  <si>
    <t>ns day</t>
  </si>
  <si>
    <t>landers, a</t>
  </si>
  <si>
    <t>lopez, d</t>
  </si>
  <si>
    <t>manibusan, p</t>
  </si>
  <si>
    <t>miller, b</t>
  </si>
  <si>
    <t>osei tutu, m</t>
  </si>
  <si>
    <t>robertson, c</t>
  </si>
  <si>
    <t>rodriquez, j</t>
  </si>
  <si>
    <t>segers, d</t>
  </si>
  <si>
    <t>stubbs, t</t>
  </si>
  <si>
    <t>torpey, m</t>
  </si>
  <si>
    <t>trujillo, s</t>
  </si>
  <si>
    <t>williams, l</t>
  </si>
  <si>
    <t>Total NL Overtime</t>
  </si>
  <si>
    <t>Total NL Mandates</t>
  </si>
  <si>
    <t>Work Assignment Carriers</t>
  </si>
  <si>
    <t>ahmed, t</t>
  </si>
  <si>
    <t>an, j</t>
  </si>
  <si>
    <t>aquino, s</t>
  </si>
  <si>
    <t>babinskiy, m</t>
  </si>
  <si>
    <t>bassa, e</t>
  </si>
  <si>
    <t>benlmaloua, m</t>
  </si>
  <si>
    <t>bonilla, g</t>
  </si>
  <si>
    <t>bustos, h</t>
  </si>
  <si>
    <t>chung, b</t>
  </si>
  <si>
    <t>custodio, t</t>
  </si>
  <si>
    <t>dejesus vasquez, l</t>
  </si>
  <si>
    <t>fisher, c</t>
  </si>
  <si>
    <t>flaig, b</t>
  </si>
  <si>
    <t>geffrso, t</t>
  </si>
  <si>
    <t>l huillier jr, w</t>
  </si>
  <si>
    <t>la, s</t>
  </si>
  <si>
    <t>martines, j</t>
  </si>
  <si>
    <t>mccoumb, s</t>
  </si>
  <si>
    <t>mcdonald, n</t>
  </si>
  <si>
    <t>mcmains, t</t>
  </si>
  <si>
    <t>moody, k</t>
  </si>
  <si>
    <t>mudesir sr, h</t>
  </si>
  <si>
    <t>murray, k</t>
  </si>
  <si>
    <t>nguyen, d</t>
  </si>
  <si>
    <t>pang, d</t>
  </si>
  <si>
    <t>rockwood, j</t>
  </si>
  <si>
    <t>rose jr, a</t>
  </si>
  <si>
    <t>salih-mohamed, s</t>
  </si>
  <si>
    <t>sanchez, p</t>
  </si>
  <si>
    <t>shrestha, p</t>
  </si>
  <si>
    <t>steinke, s</t>
  </si>
  <si>
    <t>stevens, a</t>
  </si>
  <si>
    <t>symons, s</t>
  </si>
  <si>
    <t>walker, c</t>
  </si>
  <si>
    <t>weeks, t</t>
  </si>
  <si>
    <t>weyerman, t</t>
  </si>
  <si>
    <t>wooten, c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</si>
  <si>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</si>
  <si>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</si>
  <si>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</si>
  <si>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</si>
  <si>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</si>
  <si>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</si>
  <si>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</si>
  <si>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barnett, j</t>
  </si>
  <si>
    <t>gross, j</t>
  </si>
  <si>
    <t>kitchen, d</t>
  </si>
  <si>
    <t>mariami, a</t>
  </si>
  <si>
    <t>nelson, g</t>
  </si>
  <si>
    <t>yeung, q</t>
  </si>
  <si>
    <t>Total OTDL Availability</t>
  </si>
  <si>
    <t>Auxiliary Assistance</t>
  </si>
  <si>
    <t>to 11.5</t>
  </si>
  <si>
    <t>jones, d</t>
  </si>
  <si>
    <t>nelson, j</t>
  </si>
  <si>
    <t>smith, n</t>
  </si>
  <si>
    <t>Total AUX Availability</t>
  </si>
  <si>
    <t>Total Availability</t>
  </si>
  <si>
    <t>Sunday  02/02/20</t>
  </si>
  <si>
    <t>Monday  02/03/20</t>
  </si>
  <si>
    <t>*</t>
  </si>
  <si>
    <t>Tuesday  02/04/20</t>
  </si>
  <si>
    <t>Wednesday  02/05/20</t>
  </si>
  <si>
    <t>annual</t>
  </si>
  <si>
    <t>Thursday  02/06/20</t>
  </si>
  <si>
    <t>Friday  02/07/20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</si>
  <si>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</si>
  <si>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</si>
  <si>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</si>
  <si>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</si>
  <si>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</si>
  <si>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</si>
  <si>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</si>
  <si>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02/01/20 Sat</t>
  </si>
  <si>
    <t>02/02/20 Sun</t>
  </si>
  <si>
    <t>02/03/20 Mon</t>
  </si>
  <si>
    <t>02/04/20 Tue</t>
  </si>
  <si>
    <t>02/05/20 Wed</t>
  </si>
  <si>
    <t>02/06/20 Thu</t>
  </si>
  <si>
    <t>02/07/20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</si>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</sst>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8.130000000000001</v>
      </c>
      <c r="D8" s="8" t="n">
        <v>16.71</v>
      </c>
      <c r="E8" s="8" t="s"/>
      <c r="F8" s="8" t="s"/>
      <c r="G8" s="9" t="s"/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11.12</v>
      </c>
      <c r="D9" s="8" t="n">
        <v>19.62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8</v>
      </c>
      <c r="D10" s="8" t="n">
        <v>16.96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9.74</v>
      </c>
      <c r="D11" s="8" t="n">
        <v>18.16</v>
      </c>
      <c r="E11" s="8" t="n">
        <v>14.25</v>
      </c>
      <c r="F11" s="8" t="n">
        <v>16</v>
      </c>
      <c r="G11" s="9" t="n">
        <v>1025</v>
      </c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9.9</v>
      </c>
      <c r="D13" s="8" t="n">
        <v>17.95</v>
      </c>
      <c r="E13" s="8" t="n">
        <v>12</v>
      </c>
      <c r="F13" s="8" t="n">
        <v>14</v>
      </c>
      <c r="G13" s="9" t="n">
        <v>1034</v>
      </c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8</v>
      </c>
      <c r="D14" s="8" t="n">
        <v>15.88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>
        <v>27</v>
      </c>
      <c r="C15" s="8" t="n">
        <v>7.63</v>
      </c>
      <c r="D15" s="8" t="n">
        <v>0</v>
      </c>
      <c r="E15" s="8" t="s"/>
      <c r="F15" s="8" t="s"/>
      <c r="G15" s="9" t="s"/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7" t="s"/>
      <c r="C16" s="8" t="n">
        <v>10.52</v>
      </c>
      <c r="D16" s="8" t="n">
        <v>0</v>
      </c>
      <c r="E16" s="8" t="n">
        <v>10.18</v>
      </c>
      <c r="F16" s="8" t="n">
        <v>12.17</v>
      </c>
      <c r="G16" s="9" t="n">
        <v>1005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30</v>
      </c>
      <c r="B18" s="7" t="s"/>
      <c r="C18" s="8" t="n">
        <v>10</v>
      </c>
      <c r="D18" s="8" t="n">
        <v>17.94</v>
      </c>
      <c r="E18" s="8" t="n">
        <v>15.93</v>
      </c>
      <c r="F18" s="8" t="n">
        <v>17.94</v>
      </c>
      <c r="G18" s="9" t="n">
        <v>1001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SUM(saturday!F19 - saturday!E19)</f>
        <v/>
      </c>
      <c r="I19" s="10">
        <f>IF(saturday!B19 ="ns day", saturday!C19,IF(saturday!C19 &lt;= 8 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SUM(saturday!F20 - saturday!E20)</f>
        <v/>
      </c>
      <c r="I20" s="10">
        <f>IF(saturday!B20 ="ns day", saturday!C20,IF(saturday!C20 &lt;= 8 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7" t="s"/>
      <c r="C21" s="8" t="n">
        <v>8</v>
      </c>
      <c r="D21" s="8" t="n">
        <v>0</v>
      </c>
      <c r="E21" s="8" t="n">
        <v>14.5</v>
      </c>
      <c r="F21" s="8" t="n">
        <v>16.02</v>
      </c>
      <c r="G21" s="9" t="n">
        <v>1005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34</v>
      </c>
      <c r="B22" s="7" t="s"/>
      <c r="C22" s="8" t="n">
        <v>10.48</v>
      </c>
      <c r="D22" s="8" t="n">
        <v>18.5</v>
      </c>
      <c r="E22" s="8" t="n">
        <v>16.03</v>
      </c>
      <c r="F22" s="8" t="n">
        <v>18.5</v>
      </c>
      <c r="G22" s="9" t="n">
        <v>1051</v>
      </c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35</v>
      </c>
      <c r="B23" s="7" t="s"/>
      <c r="C23" s="8" t="n">
        <v>9.17</v>
      </c>
      <c r="D23" s="8" t="n">
        <v>17.57</v>
      </c>
      <c r="E23" s="8" t="n">
        <v>16.55</v>
      </c>
      <c r="F23" s="8" t="n">
        <v>17.57</v>
      </c>
      <c r="G23" s="9" t="n">
        <v>1051</v>
      </c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36</v>
      </c>
      <c r="B24" s="7" t="s"/>
      <c r="C24" s="8" t="n">
        <v>8.33</v>
      </c>
      <c r="D24" s="8" t="n">
        <v>0</v>
      </c>
      <c r="E24" s="8" t="n">
        <v>15.5</v>
      </c>
      <c r="F24" s="8" t="n">
        <v>16.83</v>
      </c>
      <c r="G24" s="9" t="n">
        <v>1001</v>
      </c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37</v>
      </c>
      <c r="B25" s="8" t="n"/>
      <c r="C25" s="8" t="n"/>
      <c r="D25" s="8" t="n"/>
      <c r="E25" s="8" t="n"/>
      <c r="F25" s="8" t="n"/>
      <c r="G25" s="9" t="n"/>
      <c r="H25" s="8">
        <f>SUM(saturday!F25 - saturday!E25)</f>
        <v/>
      </c>
      <c r="I25" s="10">
        <f>IF(saturday!B25 ="ns day", saturday!C25,IF(saturday!C25 &lt;= 8 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38</v>
      </c>
      <c r="B26" s="7" t="s"/>
      <c r="C26" s="8" t="n">
        <v>8</v>
      </c>
      <c r="D26" s="8" t="n">
        <v>16.42</v>
      </c>
      <c r="E26" s="8" t="s"/>
      <c r="F26" s="8" t="s"/>
      <c r="G26" s="9" t="s"/>
      <c r="H26" s="8">
        <f>SUM(saturday!F26 - saturday!E26)</f>
        <v/>
      </c>
      <c r="I26" s="10">
        <f>IF(saturday!B26 ="ns day", saturday!C26,IF(saturday!C26 &lt;= 8+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39</v>
      </c>
      <c r="B27" s="7" t="s"/>
      <c r="C27" s="8" t="n">
        <v>3.02</v>
      </c>
      <c r="D27" s="8" t="n">
        <v>15.02</v>
      </c>
      <c r="E27" s="8" t="n">
        <v>12</v>
      </c>
      <c r="F27" s="8" t="n">
        <v>15.02</v>
      </c>
      <c r="G27" s="9" t="n">
        <v>950</v>
      </c>
      <c r="H27" s="8">
        <f>SUM(saturday!F27 - saturday!E27)</f>
        <v/>
      </c>
      <c r="I27" s="10">
        <f>IF(saturday!B27 ="ns day", saturday!C27,IF(saturday!C27 &lt;= 8+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SUM(saturday!F28 - saturday!E28)</f>
        <v/>
      </c>
      <c r="I28" s="10">
        <f>IF(saturday!B28 ="ns day", saturday!C28,IF(saturday!C28 &lt;= 8 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40</v>
      </c>
      <c r="I39" s="10">
        <f>SUM(saturday!I8:saturday!I37)</f>
        <v/>
      </c>
    </row>
    <row r="41" spans="1:11">
      <c r="J41" s="5" t="s">
        <v>41</v>
      </c>
      <c r="K41" s="10">
        <f>SUM(saturday!K8:saturday!K37)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7" t="s">
        <v>27</v>
      </c>
      <c r="C45" s="8" t="n">
        <v>10.54</v>
      </c>
      <c r="D45" s="8" t="n">
        <v>18.99</v>
      </c>
      <c r="E45" s="8" t="n">
        <v>8.1</v>
      </c>
      <c r="F45" s="8" t="n">
        <v>10.1</v>
      </c>
      <c r="G45" s="9" t="n">
        <v>913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44</v>
      </c>
      <c r="B46" s="7" t="s"/>
      <c r="C46" s="8" t="n">
        <v>9</v>
      </c>
      <c r="D46" s="8" t="n">
        <v>17.24</v>
      </c>
      <c r="E46" s="8" t="n">
        <v>7.82</v>
      </c>
      <c r="F46" s="8" t="n">
        <v>8.640000000000001</v>
      </c>
      <c r="G46" s="9" t="n">
        <v>1072</v>
      </c>
      <c r="H46" s="8">
        <f>SUM(saturday!F46 - saturday!E46)</f>
        <v/>
      </c>
      <c r="I46" s="10">
        <f>IF(saturday!B46 ="ns day", saturday!C46, MAX(saturday!C46 - 8, 0))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45</v>
      </c>
      <c r="B47" s="7" t="s"/>
      <c r="C47" s="8" t="n">
        <v>9.74</v>
      </c>
      <c r="D47" s="8" t="n">
        <v>18.14</v>
      </c>
      <c r="E47" s="8" t="n">
        <v>8.01</v>
      </c>
      <c r="F47" s="8" t="n">
        <v>18.25</v>
      </c>
      <c r="G47" s="9" t="n">
        <v>903</v>
      </c>
      <c r="H47" s="8">
        <f>SUM(saturday!F47 - saturday!E47)</f>
        <v/>
      </c>
      <c r="I47" s="10">
        <f>IF(saturday!B47 ="ns day", saturday!C47, MAX(saturday!C47 - 8, 0))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46</v>
      </c>
      <c r="B48" s="7" t="s"/>
      <c r="C48" s="8" t="n">
        <v>10.48</v>
      </c>
      <c r="D48" s="8" t="n">
        <v>18.89</v>
      </c>
      <c r="E48" s="8" t="n">
        <v>16.5</v>
      </c>
      <c r="F48" s="8" t="n">
        <v>18.89</v>
      </c>
      <c r="G48" s="9" t="n">
        <v>1034</v>
      </c>
      <c r="H48" s="8">
        <f>SUM(saturday!F48 - saturday!E48)</f>
        <v/>
      </c>
      <c r="I48" s="10">
        <f>IF(saturday!B48 ="ns day", saturday!C48, MAX(saturday!C48 - 8, 0))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47</v>
      </c>
      <c r="B49" s="7" t="s"/>
      <c r="C49" s="8" t="n">
        <v>11.21</v>
      </c>
      <c r="D49" s="8" t="n">
        <v>19.1</v>
      </c>
      <c r="E49" s="8" t="n">
        <v>16.49</v>
      </c>
      <c r="F49" s="8" t="n">
        <v>19.1</v>
      </c>
      <c r="G49" s="9" t="n">
        <v>950</v>
      </c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48</v>
      </c>
      <c r="B50" s="7" t="s">
        <v>27</v>
      </c>
      <c r="C50" s="8" t="n">
        <v>12.6</v>
      </c>
      <c r="D50" s="8" t="n">
        <v>19.91</v>
      </c>
      <c r="E50" s="8" t="n">
        <v>7.52</v>
      </c>
      <c r="F50" s="8" t="n">
        <v>20.12</v>
      </c>
      <c r="G50" s="9" t="n">
        <v>1036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49</v>
      </c>
      <c r="B51" s="7" t="s"/>
      <c r="C51" s="8" t="n">
        <v>9.74</v>
      </c>
      <c r="D51" s="8" t="n">
        <v>18.43</v>
      </c>
      <c r="E51" s="8" t="n">
        <v>14.25</v>
      </c>
      <c r="F51" s="8" t="n">
        <v>16.75</v>
      </c>
      <c r="G51" s="9" t="n">
        <v>1034</v>
      </c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50</v>
      </c>
      <c r="B52" s="7" t="s"/>
      <c r="C52" s="8" t="n">
        <v>8</v>
      </c>
      <c r="D52" s="8" t="n">
        <v>16.4</v>
      </c>
      <c r="E52" s="8" t="s"/>
      <c r="F52" s="8" t="s"/>
      <c r="G52" s="9" t="s"/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51</v>
      </c>
      <c r="B53" s="7" t="s"/>
      <c r="C53" s="8" t="n">
        <v>9.16</v>
      </c>
      <c r="D53" s="8" t="n">
        <v>17.42</v>
      </c>
      <c r="E53" s="8" t="n">
        <v>16.05</v>
      </c>
      <c r="F53" s="8" t="n">
        <v>17.42</v>
      </c>
      <c r="G53" s="9" t="n">
        <v>913</v>
      </c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52</v>
      </c>
      <c r="B54" s="7" t="s"/>
      <c r="C54" s="8" t="n">
        <v>10.77</v>
      </c>
      <c r="D54" s="8" t="n">
        <v>19.11</v>
      </c>
      <c r="E54" s="8" t="n">
        <v>10.33</v>
      </c>
      <c r="F54" s="8" t="n">
        <v>12.08</v>
      </c>
      <c r="G54" s="9" t="n">
        <v>1034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54</v>
      </c>
      <c r="B56" s="8" t="n"/>
      <c r="C56" s="8" t="n"/>
      <c r="D56" s="8" t="n"/>
      <c r="E56" s="8" t="n"/>
      <c r="F56" s="8" t="n"/>
      <c r="G56" s="9" t="n"/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55</v>
      </c>
      <c r="B57" s="7" t="s">
        <v>27</v>
      </c>
      <c r="C57" s="8" t="n">
        <v>9.75</v>
      </c>
      <c r="D57" s="8" t="n">
        <v>17.5</v>
      </c>
      <c r="E57" s="8" t="n">
        <v>15.5</v>
      </c>
      <c r="F57" s="8" t="n">
        <v>18.25</v>
      </c>
      <c r="G57" s="9" t="n">
        <v>950</v>
      </c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56</v>
      </c>
      <c r="B58" s="7" t="s">
        <v>27</v>
      </c>
      <c r="C58" s="8" t="n">
        <v>8.539999999999999</v>
      </c>
      <c r="D58" s="8" t="n">
        <v>16.04</v>
      </c>
      <c r="E58" s="8" t="s"/>
      <c r="F58" s="8" t="s"/>
      <c r="G58" s="9" t="s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57</v>
      </c>
      <c r="B59" s="7" t="s"/>
      <c r="C59" s="8" t="n">
        <v>8</v>
      </c>
      <c r="D59" s="8" t="n">
        <v>16.43</v>
      </c>
      <c r="E59" s="8" t="s"/>
      <c r="F59" s="8" t="s"/>
      <c r="G59" s="9" t="s"/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58</v>
      </c>
      <c r="B60" s="8" t="n"/>
      <c r="C60" s="8" t="n"/>
      <c r="D60" s="8" t="n"/>
      <c r="E60" s="8" t="n"/>
      <c r="F60" s="8" t="n"/>
      <c r="G60" s="9" t="n"/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59</v>
      </c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9" t="n"/>
      <c r="H62" s="8">
        <f>SUM(saturday!F62 - saturday!E62)</f>
        <v/>
      </c>
      <c r="I62" s="10">
        <f>IF(saturday!B62 ="ns day", saturday!C62, MAX(saturday!C62 - 8, 0))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61</v>
      </c>
      <c r="B63" s="7" t="s"/>
      <c r="C63" s="8" t="n">
        <v>9</v>
      </c>
      <c r="D63" s="8" t="n">
        <v>16.94</v>
      </c>
      <c r="E63" s="8" t="n">
        <v>16.01</v>
      </c>
      <c r="F63" s="8" t="n">
        <v>16.94</v>
      </c>
      <c r="G63" s="9" t="n">
        <v>1051</v>
      </c>
      <c r="H63" s="8">
        <f>SUM(saturday!F63 - saturday!E63)</f>
        <v/>
      </c>
      <c r="I63" s="10">
        <f>IF(saturday!B63 ="ns day", saturday!C63, MAX(saturday!C63 - 8, 0))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62</v>
      </c>
      <c r="B64" s="7" t="s"/>
      <c r="C64" s="8" t="n">
        <v>9.49</v>
      </c>
      <c r="D64" s="8" t="n">
        <v>17.87</v>
      </c>
      <c r="E64" s="8" t="n">
        <v>8.359999999999999</v>
      </c>
      <c r="F64" s="8" t="n">
        <v>10.23</v>
      </c>
      <c r="G64" s="9" t="n">
        <v>1001</v>
      </c>
      <c r="H64" s="8">
        <f>SUM(saturday!F64 - saturday!E64)</f>
        <v/>
      </c>
      <c r="I64" s="10">
        <f>IF(saturday!B64 ="ns day", saturday!C64, MAX(saturday!C64 - 8, 0))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63</v>
      </c>
      <c r="B65" s="7" t="s"/>
      <c r="C65" s="8" t="n">
        <v>8.199999999999999</v>
      </c>
      <c r="D65" s="8" t="n">
        <v>15.76</v>
      </c>
      <c r="E65" s="8" t="n">
        <v>7.56</v>
      </c>
      <c r="F65" s="8" t="n">
        <v>9.27</v>
      </c>
      <c r="G65" s="9" t="n">
        <v>1033</v>
      </c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64</v>
      </c>
      <c r="B66" s="7" t="s"/>
      <c r="C66" s="8" t="n">
        <v>9.67</v>
      </c>
      <c r="D66" s="8" t="n">
        <v>17.16</v>
      </c>
      <c r="E66" s="8" t="n">
        <v>16.5</v>
      </c>
      <c r="F66" s="8" t="n">
        <v>17.16</v>
      </c>
      <c r="G66" s="9" t="n">
        <v>1072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65</v>
      </c>
      <c r="B67" s="7" t="s"/>
      <c r="C67" s="8" t="n">
        <v>9.73</v>
      </c>
      <c r="D67" s="8" t="n">
        <v>18.17</v>
      </c>
      <c r="E67" s="8" t="n">
        <v>16.5</v>
      </c>
      <c r="F67" s="8" t="n">
        <v>18.17</v>
      </c>
      <c r="G67" s="9" t="n">
        <v>1005</v>
      </c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66</v>
      </c>
      <c r="B68" s="7" t="s"/>
      <c r="C68" s="8" t="n">
        <v>10</v>
      </c>
      <c r="D68" s="8" t="n">
        <v>17.97</v>
      </c>
      <c r="E68" s="8" t="n">
        <v>13.5</v>
      </c>
      <c r="F68" s="8" t="n">
        <v>15</v>
      </c>
      <c r="G68" s="9" t="n">
        <v>928</v>
      </c>
      <c r="H68" s="8">
        <f>SUM(saturday!F68 - saturday!E68)</f>
        <v/>
      </c>
      <c r="I68" s="10">
        <f>IF(saturday!B68 ="ns day", saturday!C68, MAX(saturday!C68 - 8, 0))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67</v>
      </c>
      <c r="B69" s="7" t="s"/>
      <c r="C69" s="8" t="n">
        <v>11.5</v>
      </c>
      <c r="D69" s="8" t="n">
        <v>19.65</v>
      </c>
      <c r="E69" s="8" t="n">
        <v>13.1</v>
      </c>
      <c r="F69" s="8" t="n">
        <v>15.18</v>
      </c>
      <c r="G69" s="9" t="n">
        <v>1035</v>
      </c>
      <c r="H69" s="8">
        <f>SUM(saturday!F69 - saturday!E69)</f>
        <v/>
      </c>
      <c r="I69" s="10">
        <f>IF(saturday!B69 ="ns day", saturday!C69, MAX(saturday!C69 - 8, 0))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68</v>
      </c>
      <c r="B70" s="8" t="n"/>
      <c r="C70" s="8" t="n"/>
      <c r="D70" s="8" t="n"/>
      <c r="E70" s="8" t="n"/>
      <c r="F70" s="8" t="n"/>
      <c r="G70" s="9" t="n"/>
      <c r="H70" s="8">
        <f>SUM(saturday!F70 - saturday!E70)</f>
        <v/>
      </c>
      <c r="I70" s="10">
        <f>IF(saturday!B70 ="ns day", saturday!C70, MAX(saturday!C70 - 8, 0))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69</v>
      </c>
      <c r="B71" s="7" t="s"/>
      <c r="C71" s="8" t="n">
        <v>8</v>
      </c>
      <c r="D71" s="8" t="n">
        <v>16.43</v>
      </c>
      <c r="E71" s="8" t="s"/>
      <c r="F71" s="8" t="s"/>
      <c r="G71" s="9" t="s"/>
      <c r="H71" s="8">
        <f>SUM(saturday!F71 - saturday!E71)</f>
        <v/>
      </c>
      <c r="I71" s="10">
        <f>IF(saturday!B71 ="ns day", saturday!C71, MAX(saturday!C71 - 8, 0))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70</v>
      </c>
      <c r="B72" s="7" t="s"/>
      <c r="C72" s="8" t="n">
        <v>9.470000000000001</v>
      </c>
      <c r="D72" s="8" t="n">
        <v>17.81</v>
      </c>
      <c r="E72" s="8" t="s"/>
      <c r="F72" s="8" t="s"/>
      <c r="G72" s="9" t="s"/>
      <c r="H72" s="8">
        <f>SUM(saturday!F72 - saturday!E72)</f>
        <v/>
      </c>
      <c r="I72" s="10">
        <f>IF(saturday!B72 ="ns day", saturday!C72, MAX(saturday!C72 - 8, 0))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71</v>
      </c>
      <c r="B73" s="7" t="s"/>
      <c r="C73" s="8" t="n">
        <v>8.550000000000001</v>
      </c>
      <c r="D73" s="8" t="n">
        <v>16.99</v>
      </c>
      <c r="E73" s="8" t="s"/>
      <c r="F73" s="8" t="s"/>
      <c r="G73" s="9" t="s"/>
      <c r="H73" s="8">
        <f>SUM(saturday!F73 - saturday!E73)</f>
        <v/>
      </c>
      <c r="I73" s="10">
        <f>IF(saturday!B73 ="ns day", saturday!C73, MAX(saturday!C73 - 8, 0))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72</v>
      </c>
      <c r="B74" s="7" t="s"/>
      <c r="C74" s="8" t="n">
        <v>8</v>
      </c>
      <c r="D74" s="8" t="n">
        <v>15.96</v>
      </c>
      <c r="E74" s="8" t="s"/>
      <c r="F74" s="8" t="s"/>
      <c r="G74" s="9" t="s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73</v>
      </c>
      <c r="B75" s="7" t="s"/>
      <c r="C75" s="8" t="n">
        <v>8.5</v>
      </c>
      <c r="D75" s="8" t="n">
        <v>16.43</v>
      </c>
      <c r="E75" s="8" t="s"/>
      <c r="F75" s="8" t="s"/>
      <c r="G75" s="9" t="s"/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74</v>
      </c>
      <c r="B76" s="7" t="s"/>
      <c r="C76" s="8" t="n">
        <v>8</v>
      </c>
      <c r="D76" s="8" t="n">
        <v>16.01</v>
      </c>
      <c r="E76" s="8" t="s"/>
      <c r="F76" s="8" t="s"/>
      <c r="G76" s="9" t="s"/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75</v>
      </c>
      <c r="B77" s="7" t="s"/>
      <c r="C77" s="8" t="n">
        <v>9.25</v>
      </c>
      <c r="D77" s="8" t="n">
        <v>17.53</v>
      </c>
      <c r="E77" s="8" t="n">
        <v>14</v>
      </c>
      <c r="F77" s="8" t="n">
        <v>15.25</v>
      </c>
      <c r="G77" s="9" t="n">
        <v>928</v>
      </c>
      <c r="H77" s="8">
        <f>SUM(saturday!F77 - saturday!E77)</f>
        <v/>
      </c>
      <c r="I77" s="10">
        <f>IF(saturday!B77 ="ns day", saturday!C77, MAX(saturday!C77 - 8, 0))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76</v>
      </c>
      <c r="B78" s="7" t="s"/>
      <c r="C78" s="8" t="n">
        <v>8.84</v>
      </c>
      <c r="D78" s="8" t="n">
        <v>18.13</v>
      </c>
      <c r="E78" s="8" t="s"/>
      <c r="F78" s="8" t="s"/>
      <c r="G78" s="9" t="s"/>
      <c r="H78" s="8">
        <f>SUM(saturday!F78 - saturday!E78)</f>
        <v/>
      </c>
      <c r="I78" s="10">
        <f>IF(saturday!B78 ="ns day", saturday!C78, MAX(saturday!C78 - 8, 0))</f>
        <v/>
      </c>
      <c r="J78" s="10">
        <f>SUM(saturday!F78 - saturday!E78)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77</v>
      </c>
      <c r="B79" s="7" t="s"/>
      <c r="C79" s="8" t="n">
        <v>10.31</v>
      </c>
      <c r="D79" s="8" t="n">
        <v>0</v>
      </c>
      <c r="E79" s="8" t="n">
        <v>17.16</v>
      </c>
      <c r="F79" s="8" t="n">
        <v>18.5</v>
      </c>
      <c r="G79" s="9" t="n">
        <v>1051</v>
      </c>
      <c r="H79" s="8">
        <f>SUM(saturday!F79 - saturday!E79)</f>
        <v/>
      </c>
      <c r="I79" s="10">
        <f>IF(saturday!B79 ="ns day", saturday!C79, MAX(saturday!C79 - 8, 0))</f>
        <v/>
      </c>
      <c r="J79" s="10">
        <f>SUM(saturday!F79 - saturday!E79)</f>
        <v/>
      </c>
      <c r="K79" s="10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78</v>
      </c>
      <c r="B80" s="7" t="s"/>
      <c r="C80" s="8" t="n">
        <v>10.02</v>
      </c>
      <c r="D80" s="8" t="n">
        <v>18.39</v>
      </c>
      <c r="E80" s="8" t="n">
        <v>16.5</v>
      </c>
      <c r="F80" s="8" t="n">
        <v>18.39</v>
      </c>
      <c r="G80" s="9" t="n">
        <v>928</v>
      </c>
      <c r="H80" s="8">
        <f>SUM(saturday!F80 - saturday!E80)</f>
        <v/>
      </c>
      <c r="I80" s="10">
        <f>IF(saturday!B80 ="ns day", saturday!C80, MAX(saturday!C80 - 8, 0))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79</v>
      </c>
      <c r="B81" s="8" t="n"/>
      <c r="C81" s="8" t="n"/>
      <c r="D81" s="8" t="n"/>
      <c r="E81" s="8" t="n"/>
      <c r="F81" s="8" t="n"/>
      <c r="G81" s="9" t="n"/>
      <c r="H81" s="8">
        <f>SUM(saturday!F81 - saturday!E81)</f>
        <v/>
      </c>
      <c r="I81" s="10">
        <f>IF(saturday!B81 ="ns day", saturday!C81, MAX(saturday!C81 - 8, 0))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2" spans="1:11">
      <c r="A82" s="6" t="s">
        <v>80</v>
      </c>
      <c r="B82" s="7" t="s"/>
      <c r="C82" s="8" t="n">
        <v>10.28</v>
      </c>
      <c r="D82" s="8" t="n">
        <v>18.46</v>
      </c>
      <c r="E82" s="8" t="n">
        <v>12.75</v>
      </c>
      <c r="F82" s="8" t="n">
        <v>15</v>
      </c>
      <c r="G82" s="9" t="n">
        <v>928</v>
      </c>
      <c r="H82" s="8">
        <f>SUM(saturday!F82 - saturday!E82)</f>
        <v/>
      </c>
      <c r="I82" s="10">
        <f>IF(saturday!B82 ="ns day", saturday!C82, MAX(saturday!C82 - 8, 0))</f>
        <v/>
      </c>
      <c r="J82" s="10">
        <f>SUM(saturday!F82 - saturday!E82)</f>
        <v/>
      </c>
      <c r="K82" s="10">
        <f>IF(saturday!B82="ns day",saturday!C82, IF(saturday!C82 &lt;= 8 + reference!C4, 0, MIN(MAX(saturday!C82 - 8, 0),IF(saturday!J82 &lt;= reference!C4,0, saturday!J82))))</f>
        <v/>
      </c>
    </row>
    <row r="84" spans="1:11">
      <c r="J84" s="5" t="s">
        <v>81</v>
      </c>
      <c r="K84" s="10">
        <f>SUM(saturday!K45:saturday!K82)</f>
        <v/>
      </c>
    </row>
    <row r="86" spans="1:11">
      <c r="J86" s="5" t="s">
        <v>82</v>
      </c>
      <c r="K86" s="10">
        <f>SUM(saturday!K84 + saturday!K41)</f>
        <v/>
      </c>
    </row>
    <row r="88" spans="1:11">
      <c r="A88" s="4" t="s">
        <v>83</v>
      </c>
    </row>
    <row r="89" spans="1:11">
      <c r="E89" s="5" t="s">
        <v>84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85</v>
      </c>
      <c r="F90" s="5" t="s">
        <v>86</v>
      </c>
    </row>
    <row r="91" spans="1:11">
      <c r="A91" s="6" t="s">
        <v>87</v>
      </c>
      <c r="B91" s="7" t="s"/>
      <c r="C91" s="8" t="n">
        <v>11.82</v>
      </c>
      <c r="D91" s="8" t="n">
        <v>19.63</v>
      </c>
      <c r="E91" s="10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10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88</v>
      </c>
      <c r="B92" s="7" t="s"/>
      <c r="C92" s="8" t="n">
        <v>11.84</v>
      </c>
      <c r="D92" s="8" t="n">
        <v>19.43</v>
      </c>
      <c r="E92" s="10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10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89</v>
      </c>
      <c r="B93" s="7" t="s"/>
      <c r="C93" s="8" t="n">
        <v>11.79</v>
      </c>
      <c r="D93" s="8" t="n">
        <v>20.3</v>
      </c>
      <c r="E93" s="10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10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90</v>
      </c>
      <c r="B94" s="7" t="s"/>
      <c r="C94" s="8" t="n">
        <v>11.85</v>
      </c>
      <c r="D94" s="8" t="n">
        <v>20.35</v>
      </c>
      <c r="E94" s="10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10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91</v>
      </c>
      <c r="B95" s="7" t="s"/>
      <c r="C95" s="8" t="n">
        <v>11.76</v>
      </c>
      <c r="D95" s="8" t="n">
        <v>19.93</v>
      </c>
      <c r="E95" s="10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10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92</v>
      </c>
      <c r="B96" s="7" t="s"/>
      <c r="C96" s="8" t="n">
        <v>2.83</v>
      </c>
      <c r="D96" s="8" t="n">
        <v>10.8</v>
      </c>
      <c r="E96" s="10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10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/>
      <c r="B97" s="8" t="n"/>
      <c r="C97" s="8" t="n"/>
      <c r="D97" s="8" t="n"/>
      <c r="E97" s="10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10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/>
      <c r="B98" s="8" t="n"/>
      <c r="C98" s="8" t="n"/>
      <c r="D98" s="8" t="n"/>
      <c r="E98" s="10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10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8" t="n"/>
      <c r="C99" s="8" t="n"/>
      <c r="D99" s="8" t="n"/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8" t="n"/>
      <c r="C100" s="8" t="n"/>
      <c r="D100" s="8" t="n"/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8" t="n"/>
      <c r="C101" s="8" t="n"/>
      <c r="D101" s="8" t="n"/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8" t="n"/>
      <c r="C102" s="8" t="n"/>
      <c r="D102" s="8" t="n"/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8" t="n"/>
      <c r="C103" s="8" t="n"/>
      <c r="D103" s="8" t="n"/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2" spans="1:11">
      <c r="D122" s="5" t="s">
        <v>93</v>
      </c>
      <c r="E122" s="10">
        <f>SUM(saturday!E91:saturday!E120)</f>
        <v/>
      </c>
      <c r="F122" s="10">
        <f>SUM(saturday!F91:saturday!F120)</f>
        <v/>
      </c>
    </row>
    <row r="124" spans="1:11">
      <c r="A124" s="4" t="s">
        <v>94</v>
      </c>
    </row>
    <row r="125" spans="1:11">
      <c r="E125" s="5" t="s">
        <v>84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85</v>
      </c>
      <c r="F126" s="5" t="s">
        <v>95</v>
      </c>
    </row>
    <row r="127" spans="1:11">
      <c r="A127" s="6" t="s">
        <v>96</v>
      </c>
      <c r="B127" s="7" t="s"/>
      <c r="C127" s="8" t="n">
        <v>7.51</v>
      </c>
      <c r="D127" s="8" t="n">
        <v>0</v>
      </c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11.5 - reference!C5), 0, IF(saturday!B127 = "no call", 11.5, IF(saturday!C127 = 0, 0, MAX(11.5 - saturday!C127, 0))))</f>
        <v/>
      </c>
    </row>
    <row r="128" spans="1:11">
      <c r="A128" s="6" t="s">
        <v>97</v>
      </c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11.5 - reference!C5), 0, IF(saturday!B128 = "no call", 11.5, IF(saturday!C128 = 0, 0, MAX(11.5 - saturday!C128, 0))))</f>
        <v/>
      </c>
    </row>
    <row r="129" spans="1:11">
      <c r="A129" s="6" t="s">
        <v>98</v>
      </c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11.5 - reference!C5), 0, IF(saturday!B129 = "no call", 11.5, IF(saturday!C129 = 0, 0, MAX(11.5 -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8" t="n"/>
      <c r="C149" s="8" t="n"/>
      <c r="D149" s="8" t="n"/>
      <c r="E149" s="10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10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8" t="n"/>
      <c r="C150" s="8" t="n"/>
      <c r="D150" s="8" t="n"/>
      <c r="E150" s="10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10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8" t="n"/>
      <c r="C151" s="8" t="n"/>
      <c r="D151" s="8" t="n"/>
      <c r="E151" s="10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10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8" t="n"/>
      <c r="C152" s="8" t="n"/>
      <c r="D152" s="8" t="n"/>
      <c r="E152" s="10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10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8" t="n"/>
      <c r="C153" s="8" t="n"/>
      <c r="D153" s="8" t="n"/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8" t="n"/>
      <c r="C154" s="8" t="n"/>
      <c r="D154" s="8" t="n"/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8" spans="1:11">
      <c r="D158" s="5" t="s">
        <v>99</v>
      </c>
      <c r="E158" s="10">
        <f>SUM(saturday!E127:saturday!E156)</f>
        <v/>
      </c>
      <c r="F158" s="10">
        <f>SUM(saturday!F127:saturday!F156)</f>
        <v/>
      </c>
    </row>
    <row r="160" spans="1:11">
      <c r="D160" s="5" t="s">
        <v>100</v>
      </c>
      <c r="E160" s="10">
        <f>SUM(saturday!E122 + saturday!E158)</f>
        <v/>
      </c>
      <c r="F160" s="10">
        <f>SUM(saturday!F122 + saturday!F158)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38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>
        <v>39</v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 spans="1:11">
      <c r="H39" s="5" t="s">
        <v>40</v>
      </c>
      <c r="I39" s="10">
        <f>SUM(sunday!I8:sunday!I37)</f>
        <v/>
      </c>
    </row>
    <row r="41" spans="1:11">
      <c r="J41" s="5" t="s">
        <v>41</v>
      </c>
      <c r="K41" s="10">
        <f>SUM(sunday!K8:sunday!K37)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44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45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46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47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48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49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50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51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52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54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55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56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57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58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59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60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61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62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63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64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65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66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67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68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69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70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71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72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73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s">
        <v>74</v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 spans="1:11">
      <c r="A77" s="6" t="s">
        <v>75</v>
      </c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 MAX(sunday!C77 - 8, 0))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8" spans="1:11">
      <c r="A78" s="6" t="s">
        <v>76</v>
      </c>
      <c r="B78" s="8" t="n"/>
      <c r="C78" s="8" t="n"/>
      <c r="D78" s="8" t="n"/>
      <c r="E78" s="8" t="n"/>
      <c r="F78" s="8" t="n"/>
      <c r="G78" s="9" t="n"/>
      <c r="H78" s="8">
        <f>SUM(sunday!F78 - sunday!E78)</f>
        <v/>
      </c>
      <c r="I78" s="10">
        <f>IF(sunday!B78 ="ns day", sunday!C78, MAX(sunday!C78 - 8, 0))</f>
        <v/>
      </c>
      <c r="J78" s="10">
        <f>SUM(sunday!F78 - sunday!E78)</f>
        <v/>
      </c>
      <c r="K78" s="10">
        <f>IF(sunday!B78="ns day",sunday!C78, IF(sunday!C78 &lt;= 8 + reference!C4, 0, MIN(MAX(sunday!C78 - 8, 0),IF(sunday!J78 &lt;= reference!C4,0, sunday!J78))))</f>
        <v/>
      </c>
    </row>
    <row r="79" spans="1:11">
      <c r="A79" s="6" t="s">
        <v>77</v>
      </c>
      <c r="B79" s="8" t="n"/>
      <c r="C79" s="8" t="n"/>
      <c r="D79" s="8" t="n"/>
      <c r="E79" s="8" t="n"/>
      <c r="F79" s="8" t="n"/>
      <c r="G79" s="9" t="n"/>
      <c r="H79" s="8">
        <f>SUM(sunday!F79 - sunday!E79)</f>
        <v/>
      </c>
      <c r="I79" s="10">
        <f>IF(sunday!B79 ="ns day", sunday!C79, MAX(sunday!C79 - 8, 0))</f>
        <v/>
      </c>
      <c r="J79" s="10">
        <f>SUM(sunday!F79 - sunday!E79)</f>
        <v/>
      </c>
      <c r="K79" s="10">
        <f>IF(sunday!B79="ns day",sunday!C79, IF(sunday!C79 &lt;= 8 + reference!C4, 0, MIN(MAX(sunday!C79 - 8, 0),IF(sunday!J79 &lt;= reference!C4,0, sunday!J79))))</f>
        <v/>
      </c>
    </row>
    <row r="80" spans="1:11">
      <c r="A80" s="6" t="s">
        <v>78</v>
      </c>
      <c r="B80" s="8" t="n"/>
      <c r="C80" s="8" t="n"/>
      <c r="D80" s="8" t="n"/>
      <c r="E80" s="8" t="n"/>
      <c r="F80" s="8" t="n"/>
      <c r="G80" s="9" t="n"/>
      <c r="H80" s="8">
        <f>SUM(sunday!F80 - sunday!E80)</f>
        <v/>
      </c>
      <c r="I80" s="10">
        <f>IF(sunday!B80 ="ns day", sunday!C80, MAX(sunday!C80 - 8, 0))</f>
        <v/>
      </c>
      <c r="J80" s="10">
        <f>SUM(sunday!F80 - sunday!E80)</f>
        <v/>
      </c>
      <c r="K80" s="10">
        <f>IF(sunday!B80="ns day",sunday!C80, IF(sunday!C80 &lt;= 8 + reference!C4, 0, MIN(MAX(sunday!C80 - 8, 0),IF(sunday!J80 &lt;= reference!C4,0, sunday!J80))))</f>
        <v/>
      </c>
    </row>
    <row r="81" spans="1:11">
      <c r="A81" s="6" t="s">
        <v>79</v>
      </c>
      <c r="B81" s="8" t="n"/>
      <c r="C81" s="8" t="n"/>
      <c r="D81" s="8" t="n"/>
      <c r="E81" s="8" t="n"/>
      <c r="F81" s="8" t="n"/>
      <c r="G81" s="9" t="n"/>
      <c r="H81" s="8">
        <f>SUM(sunday!F81 - sunday!E81)</f>
        <v/>
      </c>
      <c r="I81" s="10">
        <f>IF(sunday!B81 ="ns day", sunday!C81, MAX(sunday!C81 - 8, 0))</f>
        <v/>
      </c>
      <c r="J81" s="10">
        <f>SUM(sunday!F81 - sunday!E81)</f>
        <v/>
      </c>
      <c r="K81" s="10">
        <f>IF(sunday!B81="ns day",sunday!C81, IF(sunday!C81 &lt;= 8 + reference!C4, 0, MIN(MAX(sunday!C81 - 8, 0),IF(sunday!J81 &lt;= reference!C4,0, sunday!J81))))</f>
        <v/>
      </c>
    </row>
    <row r="82" spans="1:11">
      <c r="A82" s="6" t="s">
        <v>80</v>
      </c>
      <c r="B82" s="8" t="n"/>
      <c r="C82" s="8" t="n"/>
      <c r="D82" s="8" t="n"/>
      <c r="E82" s="8" t="n"/>
      <c r="F82" s="8" t="n"/>
      <c r="G82" s="9" t="n"/>
      <c r="H82" s="8">
        <f>SUM(sunday!F82 - sunday!E82)</f>
        <v/>
      </c>
      <c r="I82" s="10">
        <f>IF(sunday!B82 ="ns day", sunday!C82, MAX(sunday!C82 - 8, 0))</f>
        <v/>
      </c>
      <c r="J82" s="10">
        <f>SUM(sunday!F82 - sunday!E82)</f>
        <v/>
      </c>
      <c r="K82" s="10">
        <f>IF(sunday!B82="ns day",sunday!C82, IF(sunday!C82 &lt;= 8 + reference!C4, 0, MIN(MAX(sunday!C82 - 8, 0),IF(sunday!J82 &lt;= reference!C4,0, sunday!J82))))</f>
        <v/>
      </c>
    </row>
    <row r="84" spans="1:11">
      <c r="J84" s="5" t="s">
        <v>81</v>
      </c>
      <c r="K84" s="10">
        <f>SUM(sunday!K45:sunday!K82)</f>
        <v/>
      </c>
    </row>
    <row r="86" spans="1:11">
      <c r="J86" s="5" t="s">
        <v>82</v>
      </c>
      <c r="K86" s="10">
        <f>SUM(sunday!K84 + sunday!K41)</f>
        <v/>
      </c>
    </row>
    <row r="88" spans="1:11">
      <c r="A88" s="4" t="s">
        <v>83</v>
      </c>
    </row>
    <row r="89" spans="1:11">
      <c r="E89" s="5" t="s">
        <v>84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85</v>
      </c>
      <c r="F90" s="5" t="s">
        <v>86</v>
      </c>
    </row>
    <row r="91" spans="1:11">
      <c r="A91" s="6" t="s">
        <v>87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88</v>
      </c>
      <c r="B92" s="7" t="s"/>
      <c r="C92" s="8" t="n">
        <v>7.04</v>
      </c>
      <c r="D92" s="8" t="n">
        <v>0</v>
      </c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89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90</v>
      </c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91</v>
      </c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92</v>
      </c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2" spans="1:11">
      <c r="D122" s="5" t="s">
        <v>93</v>
      </c>
      <c r="E122" s="10">
        <f>SUM(sunday!E91:sunday!E120)</f>
        <v/>
      </c>
      <c r="F122" s="10">
        <f>SUM(sunday!F91:sunday!F120)</f>
        <v/>
      </c>
    </row>
    <row r="124" spans="1:11">
      <c r="A124" s="4" t="s">
        <v>94</v>
      </c>
    </row>
    <row r="125" spans="1:11">
      <c r="E125" s="5" t="s">
        <v>84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85</v>
      </c>
      <c r="F126" s="5" t="s">
        <v>95</v>
      </c>
    </row>
    <row r="127" spans="1:11">
      <c r="A127" s="6" t="s">
        <v>96</v>
      </c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 spans="1:11">
      <c r="A128" s="6" t="s">
        <v>97</v>
      </c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11.5 - reference!C5), 0, IF(sunday!B128 = "no call", 11.5, IF(sunday!C128 = 0, 0, MAX(11.5 - sunday!C128, 0))))</f>
        <v/>
      </c>
    </row>
    <row r="129" spans="1:11">
      <c r="A129" s="6" t="s">
        <v>98</v>
      </c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11.5 - reference!C5), 0, IF(sunday!B129 = "no call", 11.5, IF(sunday!C129 = 0, 0, MAX(11.5 -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8" t="n"/>
      <c r="C149" s="8" t="n"/>
      <c r="D149" s="8" t="n"/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8" t="n"/>
      <c r="C152" s="8" t="n"/>
      <c r="D152" s="8" t="n"/>
      <c r="E152" s="10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10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8" t="n"/>
      <c r="C153" s="8" t="n"/>
      <c r="D153" s="8" t="n"/>
      <c r="E153" s="10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10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 spans="1:11">
      <c r="A154" s="6" t="s"/>
      <c r="B154" s="8" t="n"/>
      <c r="C154" s="8" t="n"/>
      <c r="D154" s="8" t="n"/>
      <c r="E154" s="10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10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 spans="1:11">
      <c r="A155" s="6" t="s"/>
      <c r="B155" s="8" t="n"/>
      <c r="C155" s="8" t="n"/>
      <c r="D155" s="8" t="n"/>
      <c r="E155" s="10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10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6" spans="1:11">
      <c r="A156" s="6" t="s"/>
      <c r="B156" s="8" t="n"/>
      <c r="C156" s="8" t="n"/>
      <c r="D156" s="8" t="n"/>
      <c r="E156" s="10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10">
        <f>IF(OR(sunday!B156 = "light",sunday!B156 = "excused", sunday!B156 = "sch chg", sunday!B156 = "annual", sunday!B156 = "sick", sunday!C156 &gt;= 12 - reference!C5), 0, IF(sunday!B156 = "no call", 12, IF(sunday!C156 = 0, 0, MAX(12 - sunday!C156, 0))))</f>
        <v/>
      </c>
    </row>
    <row r="158" spans="1:11">
      <c r="D158" s="5" t="s">
        <v>99</v>
      </c>
      <c r="E158" s="10">
        <f>SUM(sunday!E127:sunday!E156)</f>
        <v/>
      </c>
      <c r="F158" s="10">
        <f>SUM(sunday!F127:sunday!F156)</f>
        <v/>
      </c>
    </row>
    <row r="160" spans="1:11">
      <c r="D160" s="5" t="s">
        <v>100</v>
      </c>
      <c r="E160" s="10">
        <f>SUM(sunday!E122 + sunday!E158)</f>
        <v/>
      </c>
      <c r="F160" s="10">
        <f>SUM(sunday!F122 + sunday!F158)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9.02</v>
      </c>
      <c r="D8" s="8" t="n">
        <v>17.76</v>
      </c>
      <c r="E8" s="8" t="s"/>
      <c r="F8" s="8" t="s"/>
      <c r="G8" s="9" t="s"/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14.09</v>
      </c>
      <c r="D9" s="8" t="n">
        <v>21.92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SUM(monday!F10 - monday!E10)</f>
        <v/>
      </c>
      <c r="I10" s="10">
        <f>IF(monday!B10 ="ns day", monday!C10,IF(monday!C10 &lt;= 8 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10.49</v>
      </c>
      <c r="D11" s="8" t="n">
        <v>18.96</v>
      </c>
      <c r="E11" s="8" t="n">
        <v>15</v>
      </c>
      <c r="F11" s="8" t="n">
        <v>17.25</v>
      </c>
      <c r="G11" s="9" t="n">
        <v>1025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s"/>
      <c r="C12" s="8" t="n">
        <v>12.53</v>
      </c>
      <c r="D12" s="8" t="n">
        <v>20.99</v>
      </c>
      <c r="E12" s="8" t="s"/>
      <c r="F12" s="8" t="s"/>
      <c r="G12" s="9" t="s"/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>
        <v>27</v>
      </c>
      <c r="C13" s="8" t="n">
        <v>10.84</v>
      </c>
      <c r="D13" s="8" t="n">
        <v>19.52</v>
      </c>
      <c r="E13" s="8" t="n">
        <v>10</v>
      </c>
      <c r="F13" s="8" t="n">
        <v>12.5</v>
      </c>
      <c r="G13" s="9" t="n">
        <v>1034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11.14</v>
      </c>
      <c r="D14" s="8" t="n">
        <v>19.65</v>
      </c>
      <c r="E14" s="8" t="n">
        <v>17</v>
      </c>
      <c r="F14" s="8" t="n">
        <v>18.5</v>
      </c>
      <c r="G14" s="9" t="n">
        <v>907</v>
      </c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7" t="s">
        <v>27</v>
      </c>
      <c r="C16" s="8" t="n">
        <v>11.58</v>
      </c>
      <c r="D16" s="8" t="n">
        <v>19.44</v>
      </c>
      <c r="E16" s="8" t="n">
        <v>9.5</v>
      </c>
      <c r="F16" s="8" t="n">
        <v>11.06</v>
      </c>
      <c r="G16" s="9" t="n">
        <v>1005</v>
      </c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30</v>
      </c>
      <c r="B18" s="7" t="s"/>
      <c r="C18" s="8" t="n">
        <v>10.52</v>
      </c>
      <c r="D18" s="8" t="n">
        <v>19.01</v>
      </c>
      <c r="E18" s="8" t="n">
        <v>16.5</v>
      </c>
      <c r="F18" s="8" t="n">
        <v>19.01</v>
      </c>
      <c r="G18" s="9" t="n">
        <v>950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31</v>
      </c>
      <c r="B19" s="8" t="n"/>
      <c r="C19" s="8" t="n"/>
      <c r="D19" s="8" t="n"/>
      <c r="E19" s="8" t="n"/>
      <c r="F19" s="8" t="n"/>
      <c r="G19" s="9" t="n"/>
      <c r="H19" s="8">
        <f>SUM(monday!F19 - monday!E19)</f>
        <v/>
      </c>
      <c r="I19" s="10">
        <f>IF(monday!B19 ="ns day", monday!C19,IF(monday!C19 &lt;= 8 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SUM(monday!F20 - monday!E20)</f>
        <v/>
      </c>
      <c r="I20" s="10">
        <f>IF(monday!B20 ="ns day", monday!C20,IF(monday!C20 &lt;= 8 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33</v>
      </c>
      <c r="B21" s="7" t="s"/>
      <c r="C21" s="8" t="n">
        <v>8.949999999999999</v>
      </c>
      <c r="D21" s="8" t="n">
        <v>0</v>
      </c>
      <c r="E21" s="8" t="s"/>
      <c r="F21" s="8" t="s"/>
      <c r="G21" s="9" t="s"/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35</v>
      </c>
      <c r="B23" s="7" t="s"/>
      <c r="C23" s="8" t="n">
        <v>11.09</v>
      </c>
      <c r="D23" s="8" t="n">
        <v>19.45</v>
      </c>
      <c r="E23" s="8" t="n">
        <v>17.75</v>
      </c>
      <c r="F23" s="8" t="n">
        <v>19.45</v>
      </c>
      <c r="G23" s="9" t="n">
        <v>907</v>
      </c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36</v>
      </c>
      <c r="B24" s="7" t="s"/>
      <c r="C24" s="8" t="n">
        <v>9.369999999999999</v>
      </c>
      <c r="D24" s="8" t="n">
        <v>0</v>
      </c>
      <c r="E24" s="8" t="s"/>
      <c r="F24" s="8" t="s"/>
      <c r="G24" s="9" t="s"/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37</v>
      </c>
      <c r="B25" s="7" t="s"/>
      <c r="C25" s="8" t="n">
        <v>8.550000000000001</v>
      </c>
      <c r="D25" s="8" t="n">
        <v>16.68</v>
      </c>
      <c r="E25" s="8" t="s"/>
      <c r="F25" s="8" t="s"/>
      <c r="G25" s="9" t="s"/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>
        <v>38</v>
      </c>
      <c r="B26" s="7" t="s"/>
      <c r="C26" s="8" t="n">
        <v>9.23</v>
      </c>
      <c r="D26" s="8" t="n">
        <v>17.6</v>
      </c>
      <c r="E26" s="8" t="s"/>
      <c r="F26" s="8" t="s"/>
      <c r="G26" s="9" t="s"/>
      <c r="H26" s="8">
        <f>SUM(monday!F26 - monday!E26)</f>
        <v/>
      </c>
      <c r="I26" s="10">
        <f>IF(monday!B26 ="ns day", monday!C26,IF(monday!C26 &lt;= 8+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>
        <v>39</v>
      </c>
      <c r="B27" s="7" t="s"/>
      <c r="C27" s="8" t="n">
        <v>2</v>
      </c>
      <c r="D27" s="8" t="n">
        <v>13.99</v>
      </c>
      <c r="E27" s="8" t="n">
        <v>12</v>
      </c>
      <c r="F27" s="8" t="n">
        <v>14</v>
      </c>
      <c r="G27" s="9" t="n">
        <v>1033</v>
      </c>
      <c r="H27" s="8">
        <f>SUM(monday!F27 - monday!E27)</f>
        <v/>
      </c>
      <c r="I27" s="10">
        <f>IF(monday!B27 ="ns day", monday!C27,IF(monday!C27 &lt;= 8+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SUM(monday!F30 - monday!E30)</f>
        <v/>
      </c>
      <c r="I30" s="10">
        <f>IF(monday!B30 ="ns day", monday!C30,IF(monday!C30 &lt;= 8 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SUM(monday!F31 - monday!E31)</f>
        <v/>
      </c>
      <c r="I31" s="10">
        <f>IF(monday!B31 ="ns day", monday!C31,IF(monday!C31 &lt;= 8 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SUM(monday!F32 - monday!E32)</f>
        <v/>
      </c>
      <c r="I32" s="10">
        <f>IF(monday!B32 ="ns day", monday!C32,IF(monday!C32 &lt;= 8 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 spans="1:11">
      <c r="H39" s="5" t="s">
        <v>40</v>
      </c>
      <c r="I39" s="10">
        <f>SUM(monday!I8:monday!I37)</f>
        <v/>
      </c>
    </row>
    <row r="41" spans="1:11">
      <c r="J41" s="5" t="s">
        <v>41</v>
      </c>
      <c r="K41" s="10">
        <f>SUM(monday!K8:monday!K37)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44</v>
      </c>
      <c r="B46" s="7" t="s">
        <v>27</v>
      </c>
      <c r="C46" s="8" t="n">
        <v>11.5</v>
      </c>
      <c r="D46" s="8" t="n">
        <v>19.49</v>
      </c>
      <c r="E46" s="7" t="s">
        <v>103</v>
      </c>
      <c r="F46" s="7" t="s">
        <v>103</v>
      </c>
      <c r="G46" s="7" t="s">
        <v>103</v>
      </c>
      <c r="H46" s="8">
        <f>SUM(monday!H50:monday!H47)</f>
        <v/>
      </c>
      <c r="I46" s="10">
        <f>IF(monday!B46 ="ns day", monday!C46, MAX(monday!C46 - 8, 0))</f>
        <v/>
      </c>
      <c r="J46" s="10">
        <f>monday!H46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E47" s="8" t="n">
        <v>7.5</v>
      </c>
      <c r="F47" s="8" t="n">
        <v>7.95</v>
      </c>
      <c r="G47" s="9" t="n">
        <v>1072</v>
      </c>
      <c r="H47" s="8">
        <f>SUM(monday!F47 - monday!E47)</f>
        <v/>
      </c>
    </row>
    <row r="48" spans="1:11">
      <c r="E48" s="8" t="n">
        <v>8.67</v>
      </c>
      <c r="F48" s="8" t="n">
        <v>8.960000000000001</v>
      </c>
      <c r="G48" s="9" t="n">
        <v>1072</v>
      </c>
      <c r="H48" s="8">
        <f>SUM(monday!F48 - monday!E48)</f>
        <v/>
      </c>
    </row>
    <row r="49" spans="1:11">
      <c r="E49" s="8" t="n">
        <v>9.25</v>
      </c>
      <c r="F49" s="8" t="n">
        <v>9.5</v>
      </c>
      <c r="G49" s="9" t="n">
        <v>1072</v>
      </c>
      <c r="H49" s="8">
        <f>SUM(monday!F49 - monday!E49)</f>
        <v/>
      </c>
    </row>
    <row r="50" spans="1:11">
      <c r="E50" s="8" t="n">
        <v>10.75</v>
      </c>
      <c r="F50" s="8" t="n">
        <v>12</v>
      </c>
      <c r="G50" s="9" t="n">
        <v>1072</v>
      </c>
      <c r="H50" s="8">
        <f>SUM(monday!F50 - monday!E50)</f>
        <v/>
      </c>
    </row>
    <row r="51" spans="1:11">
      <c r="A51" s="6" t="s">
        <v>45</v>
      </c>
      <c r="B51" s="7" t="s"/>
      <c r="C51" s="8" t="n">
        <v>12.25</v>
      </c>
      <c r="D51" s="8" t="n">
        <v>20.46</v>
      </c>
      <c r="E51" s="8" t="n">
        <v>8.050000000000001</v>
      </c>
      <c r="F51" s="8" t="n">
        <v>20.77</v>
      </c>
      <c r="G51" s="9" t="n">
        <v>903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46</v>
      </c>
      <c r="B52" s="7" t="s"/>
      <c r="C52" s="8" t="n">
        <v>11.96</v>
      </c>
      <c r="D52" s="8" t="n">
        <v>20.32</v>
      </c>
      <c r="E52" s="8" t="n">
        <v>17.5</v>
      </c>
      <c r="F52" s="8" t="n">
        <v>20.32</v>
      </c>
      <c r="G52" s="9" t="n">
        <v>1033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47</v>
      </c>
      <c r="B53" s="7" t="s"/>
      <c r="C53" s="8" t="n">
        <v>12.81</v>
      </c>
      <c r="D53" s="8" t="n">
        <v>20.72</v>
      </c>
      <c r="E53" s="8" t="n">
        <v>18</v>
      </c>
      <c r="F53" s="8" t="n">
        <v>20.72</v>
      </c>
      <c r="G53" s="9" t="n">
        <v>950</v>
      </c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48</v>
      </c>
      <c r="B54" s="7" t="s"/>
      <c r="C54" s="8" t="n">
        <v>13.79</v>
      </c>
      <c r="D54" s="8" t="n">
        <v>21.34</v>
      </c>
      <c r="E54" s="8" t="n">
        <v>18</v>
      </c>
      <c r="F54" s="8" t="n">
        <v>21.34</v>
      </c>
      <c r="G54" s="9" t="n">
        <v>1015</v>
      </c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49</v>
      </c>
      <c r="B55" s="7" t="s"/>
      <c r="C55" s="8" t="n">
        <v>11.5</v>
      </c>
      <c r="D55" s="8" t="n">
        <v>20.39</v>
      </c>
      <c r="E55" s="8" t="n">
        <v>10.75</v>
      </c>
      <c r="F55" s="8" t="n">
        <v>12.75</v>
      </c>
      <c r="G55" s="9" t="n">
        <v>1072</v>
      </c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50</v>
      </c>
      <c r="B56" s="7" t="s"/>
      <c r="C56" s="8" t="n">
        <v>8.91</v>
      </c>
      <c r="D56" s="8" t="n">
        <v>17.33</v>
      </c>
      <c r="E56" s="8" t="s"/>
      <c r="F56" s="8" t="s"/>
      <c r="G56" s="9" t="s"/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51</v>
      </c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52</v>
      </c>
      <c r="B58" s="8" t="n"/>
      <c r="C58" s="8" t="n"/>
      <c r="D58" s="8" t="n"/>
      <c r="E58" s="8" t="n"/>
      <c r="F58" s="8" t="n"/>
      <c r="G58" s="9" t="n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53</v>
      </c>
      <c r="B59" s="8" t="n"/>
      <c r="C59" s="8" t="n"/>
      <c r="D59" s="8" t="n"/>
      <c r="E59" s="8" t="n"/>
      <c r="F59" s="8" t="n"/>
      <c r="G59" s="9" t="n"/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54</v>
      </c>
      <c r="B60" s="7" t="s"/>
      <c r="C60" s="8" t="n">
        <v>11.07</v>
      </c>
      <c r="D60" s="8" t="n">
        <v>0</v>
      </c>
      <c r="E60" s="8" t="s"/>
      <c r="F60" s="8" t="s"/>
      <c r="G60" s="9" t="s"/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55</v>
      </c>
      <c r="B61" s="7" t="s"/>
      <c r="C61" s="8" t="n">
        <v>11.88</v>
      </c>
      <c r="D61" s="8" t="n">
        <v>20.49</v>
      </c>
      <c r="E61" s="8" t="n">
        <v>17.5</v>
      </c>
      <c r="F61" s="8" t="n">
        <v>20.49</v>
      </c>
      <c r="G61" s="9" t="n">
        <v>901</v>
      </c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56</v>
      </c>
      <c r="B62" s="7" t="s"/>
      <c r="C62" s="8" t="n">
        <v>12.42</v>
      </c>
      <c r="D62" s="8" t="n">
        <v>20.35</v>
      </c>
      <c r="E62" s="8" t="n">
        <v>17.25</v>
      </c>
      <c r="F62" s="8" t="n">
        <v>20.35</v>
      </c>
      <c r="G62" s="9" t="n">
        <v>950</v>
      </c>
      <c r="H62" s="8">
        <f>SUM(monday!F62 - monday!E62)</f>
        <v/>
      </c>
      <c r="I62" s="10">
        <f>IF(monday!B62 ="ns day", monday!C62, MAX(monday!C62 - 8, 0))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57</v>
      </c>
      <c r="B63" s="7" t="s"/>
      <c r="C63" s="8" t="n">
        <v>9</v>
      </c>
      <c r="D63" s="8" t="n">
        <v>17.39</v>
      </c>
      <c r="E63" s="8" t="s"/>
      <c r="F63" s="8" t="s"/>
      <c r="G63" s="9" t="s"/>
      <c r="H63" s="8">
        <f>SUM(monday!F63 - monday!E63)</f>
        <v/>
      </c>
      <c r="I63" s="10">
        <f>IF(monday!B63 ="ns day", monday!C63, MAX(monday!C63 - 8, 0))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58</v>
      </c>
      <c r="B64" s="7" t="s"/>
      <c r="C64" s="8" t="n">
        <v>12.11</v>
      </c>
      <c r="D64" s="8" t="n">
        <v>20.3</v>
      </c>
      <c r="E64" s="7" t="s">
        <v>103</v>
      </c>
      <c r="F64" s="7" t="s">
        <v>103</v>
      </c>
      <c r="G64" s="7" t="s">
        <v>103</v>
      </c>
      <c r="H64" s="8">
        <f>SUM(monday!H66:monday!H65)</f>
        <v/>
      </c>
      <c r="I64" s="10">
        <f>IF(monday!B64 ="ns day", monday!C64, MAX(monday!C64 - 8, 0))</f>
        <v/>
      </c>
      <c r="J64" s="10">
        <f>monday!H64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E65" s="8" t="n">
        <v>7.75</v>
      </c>
      <c r="F65" s="8" t="n">
        <v>9.35</v>
      </c>
      <c r="G65" s="9" t="n">
        <v>1034</v>
      </c>
      <c r="H65" s="8">
        <f>SUM(monday!F65 - monday!E65)</f>
        <v/>
      </c>
    </row>
    <row r="66" spans="1:11">
      <c r="E66" s="8" t="n">
        <v>18.5</v>
      </c>
      <c r="F66" s="8" t="n">
        <v>20.1</v>
      </c>
      <c r="G66" s="9" t="n">
        <v>1037</v>
      </c>
      <c r="H66" s="8">
        <f>SUM(monday!F66 - monday!E66)</f>
        <v/>
      </c>
    </row>
    <row r="67" spans="1:11">
      <c r="A67" s="6" t="s">
        <v>59</v>
      </c>
      <c r="B67" s="7" t="s"/>
      <c r="C67" s="8" t="n">
        <v>10.57</v>
      </c>
      <c r="D67" s="8" t="n">
        <v>18.82</v>
      </c>
      <c r="E67" s="8" t="n">
        <v>16.5</v>
      </c>
      <c r="F67" s="8" t="n">
        <v>18.82</v>
      </c>
      <c r="G67" s="9" t="n">
        <v>901</v>
      </c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60</v>
      </c>
      <c r="B68" s="7" t="s"/>
      <c r="C68" s="8" t="n">
        <v>11.52</v>
      </c>
      <c r="D68" s="8" t="n">
        <v>21</v>
      </c>
      <c r="E68" s="8" t="n">
        <v>19</v>
      </c>
      <c r="F68" s="8" t="n">
        <v>21</v>
      </c>
      <c r="G68" s="9" t="n">
        <v>1005</v>
      </c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61</v>
      </c>
      <c r="B69" s="7" t="s"/>
      <c r="C69" s="8" t="n">
        <v>12.09</v>
      </c>
      <c r="D69" s="8" t="n">
        <v>20.48</v>
      </c>
      <c r="E69" s="8" t="n">
        <v>16.55</v>
      </c>
      <c r="F69" s="8" t="n">
        <v>20.48</v>
      </c>
      <c r="G69" s="9" t="n">
        <v>1046</v>
      </c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62</v>
      </c>
      <c r="B70" s="7" t="s"/>
      <c r="C70" s="8" t="n">
        <v>9.92</v>
      </c>
      <c r="D70" s="8" t="n">
        <v>18.36</v>
      </c>
      <c r="E70" s="8" t="n">
        <v>8.15</v>
      </c>
      <c r="F70" s="8" t="n">
        <v>9.460000000000001</v>
      </c>
      <c r="G70" s="9" t="n">
        <v>907</v>
      </c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63</v>
      </c>
      <c r="B71" s="7" t="s"/>
      <c r="C71" s="8" t="n">
        <v>9.06</v>
      </c>
      <c r="D71" s="8" t="n">
        <v>17.18</v>
      </c>
      <c r="E71" s="7" t="s">
        <v>103</v>
      </c>
      <c r="F71" s="7" t="s">
        <v>103</v>
      </c>
      <c r="G71" s="7" t="s">
        <v>103</v>
      </c>
      <c r="H71" s="8">
        <f>SUM(monday!H73:monday!H72)</f>
        <v/>
      </c>
      <c r="I71" s="10">
        <f>IF(monday!B71 ="ns day", monday!C71, MAX(monday!C71 - 8, 0))</f>
        <v/>
      </c>
      <c r="J71" s="10">
        <f>monday!H71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E72" s="8" t="n">
        <v>7.64</v>
      </c>
      <c r="F72" s="8" t="n">
        <v>7.64</v>
      </c>
      <c r="G72" s="9" t="n">
        <v>1033</v>
      </c>
      <c r="H72" s="8">
        <f>SUM(monday!F72 - monday!E72)</f>
        <v/>
      </c>
    </row>
    <row r="73" spans="1:11">
      <c r="E73" s="8" t="n">
        <v>16.48</v>
      </c>
      <c r="F73" s="8" t="n">
        <v>17.18</v>
      </c>
      <c r="G73" s="9" t="n">
        <v>1033</v>
      </c>
      <c r="H73" s="8">
        <f>SUM(monday!F73 - monday!E73)</f>
        <v/>
      </c>
    </row>
    <row r="74" spans="1:11">
      <c r="A74" s="6" t="s">
        <v>64</v>
      </c>
      <c r="B74" s="7" t="s"/>
      <c r="C74" s="8" t="n">
        <v>12.74</v>
      </c>
      <c r="D74" s="8" t="n">
        <v>20.76</v>
      </c>
      <c r="E74" s="8" t="n">
        <v>17.22</v>
      </c>
      <c r="F74" s="8" t="n">
        <v>20.76</v>
      </c>
      <c r="G74" s="9" t="n">
        <v>926</v>
      </c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65</v>
      </c>
      <c r="B75" s="7" t="s"/>
      <c r="C75" s="8" t="n">
        <v>12.22</v>
      </c>
      <c r="D75" s="8" t="n">
        <v>20.75</v>
      </c>
      <c r="E75" s="8" t="n">
        <v>19.5</v>
      </c>
      <c r="F75" s="8" t="n">
        <v>20.75</v>
      </c>
      <c r="G75" s="9" t="n">
        <v>1033</v>
      </c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66</v>
      </c>
      <c r="B76" s="8" t="n"/>
      <c r="C76" s="8" t="n"/>
      <c r="D76" s="8" t="n"/>
      <c r="E76" s="8" t="n"/>
      <c r="F76" s="8" t="n"/>
      <c r="G76" s="9" t="n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67</v>
      </c>
      <c r="B77" s="7" t="s"/>
      <c r="C77" s="8" t="n">
        <v>12.94</v>
      </c>
      <c r="D77" s="8" t="n">
        <v>21.46</v>
      </c>
      <c r="E77" s="7" t="s">
        <v>103</v>
      </c>
      <c r="F77" s="7" t="s">
        <v>103</v>
      </c>
      <c r="G77" s="7" t="s">
        <v>103</v>
      </c>
      <c r="H77" s="8">
        <f>SUM(monday!H79:monday!H78)</f>
        <v/>
      </c>
      <c r="I77" s="10">
        <f>IF(monday!B77 ="ns day", monday!C77, MAX(monday!C77 - 8, 0))</f>
        <v/>
      </c>
      <c r="J77" s="10">
        <f>monday!H77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E78" s="8" t="n">
        <v>15.05</v>
      </c>
      <c r="F78" s="8" t="n">
        <v>15.65</v>
      </c>
      <c r="G78" s="9" t="n">
        <v>1046</v>
      </c>
      <c r="H78" s="8">
        <f>SUM(monday!F78 - monday!E78)</f>
        <v/>
      </c>
    </row>
    <row r="79" spans="1:11">
      <c r="E79" s="8" t="n">
        <v>18.83</v>
      </c>
      <c r="F79" s="8" t="n">
        <v>21.38</v>
      </c>
      <c r="G79" s="9" t="n">
        <v>1046</v>
      </c>
      <c r="H79" s="8">
        <f>SUM(monday!F79 - monday!E79)</f>
        <v/>
      </c>
    </row>
    <row r="80" spans="1:11">
      <c r="A80" s="6" t="s">
        <v>68</v>
      </c>
      <c r="B80" s="7" t="s"/>
      <c r="C80" s="8" t="n">
        <v>10.24</v>
      </c>
      <c r="D80" s="8" t="n">
        <v>17.77</v>
      </c>
      <c r="E80" s="8" t="n">
        <v>15.5</v>
      </c>
      <c r="F80" s="8" t="n">
        <v>17.77</v>
      </c>
      <c r="G80" s="9" t="n">
        <v>1005</v>
      </c>
      <c r="H80" s="8">
        <f>SUM(monday!F80 - monday!E80)</f>
        <v/>
      </c>
      <c r="I80" s="10">
        <f>IF(monday!B80 ="ns day", monday!C80, MAX(monday!C80 - 8, 0))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1" spans="1:11">
      <c r="A81" s="6" t="s">
        <v>69</v>
      </c>
      <c r="B81" s="7" t="s"/>
      <c r="C81" s="8" t="n">
        <v>10.68</v>
      </c>
      <c r="D81" s="8" t="n">
        <v>20.26</v>
      </c>
      <c r="E81" s="8" t="s"/>
      <c r="F81" s="8" t="s"/>
      <c r="G81" s="9" t="s"/>
      <c r="H81" s="8">
        <f>SUM(monday!F81 - monday!E81)</f>
        <v/>
      </c>
      <c r="I81" s="10">
        <f>IF(monday!B81 ="ns day", monday!C81, MAX(monday!C81 - 8, 0))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2" spans="1:11">
      <c r="A82" s="6" t="s">
        <v>70</v>
      </c>
      <c r="B82" s="7" t="s"/>
      <c r="C82" s="8" t="n">
        <v>12.4</v>
      </c>
      <c r="D82" s="8" t="n">
        <v>20.89</v>
      </c>
      <c r="E82" s="8" t="n">
        <v>15.5</v>
      </c>
      <c r="F82" s="8" t="n">
        <v>16.25</v>
      </c>
      <c r="G82" s="9" t="n">
        <v>1067</v>
      </c>
      <c r="H82" s="8">
        <f>SUM(monday!F82 - monday!E82)</f>
        <v/>
      </c>
      <c r="I82" s="10">
        <f>IF(monday!B82 ="ns day", monday!C82, MAX(monday!C82 - 8, 0))</f>
        <v/>
      </c>
      <c r="J82" s="10">
        <f>SUM(monday!F82 - monday!E82)</f>
        <v/>
      </c>
      <c r="K82" s="10">
        <f>IF(monday!B82="ns day",monday!C82, IF(monday!C82 &lt;= 8 + reference!C4, 0, MIN(MAX(monday!C82 - 8, 0),IF(monday!J82 &lt;= reference!C4,0, monday!J82))))</f>
        <v/>
      </c>
    </row>
    <row r="83" spans="1:11">
      <c r="A83" s="6" t="s">
        <v>71</v>
      </c>
      <c r="B83" s="7" t="s"/>
      <c r="C83" s="8" t="n">
        <v>10.3</v>
      </c>
      <c r="D83" s="8" t="n">
        <v>18.75</v>
      </c>
      <c r="E83" s="8" t="s"/>
      <c r="F83" s="8" t="s"/>
      <c r="G83" s="9" t="s"/>
      <c r="H83" s="8">
        <f>SUM(monday!F83 - monday!E83)</f>
        <v/>
      </c>
      <c r="I83" s="10">
        <f>IF(monday!B83 ="ns day", monday!C83, MAX(monday!C83 - 8, 0))</f>
        <v/>
      </c>
      <c r="J83" s="10">
        <f>SUM(monday!F83 - monday!E83)</f>
        <v/>
      </c>
      <c r="K83" s="10">
        <f>IF(monday!B83="ns day",monday!C83, IF(monday!C83 &lt;= 8 + reference!C4, 0, MIN(MAX(monday!C83 - 8, 0),IF(monday!J83 &lt;= reference!C4,0, monday!J83))))</f>
        <v/>
      </c>
    </row>
    <row r="84" spans="1:11">
      <c r="A84" s="6" t="s">
        <v>72</v>
      </c>
      <c r="B84" s="8" t="n"/>
      <c r="C84" s="8" t="n"/>
      <c r="D84" s="8" t="n"/>
      <c r="E84" s="8" t="n"/>
      <c r="F84" s="8" t="n"/>
      <c r="G84" s="9" t="n"/>
      <c r="H84" s="8">
        <f>SUM(monday!F84 - monday!E84)</f>
        <v/>
      </c>
      <c r="I84" s="10">
        <f>IF(monday!B84 ="ns day", monday!C84, MAX(monday!C84 - 8, 0))</f>
        <v/>
      </c>
      <c r="J84" s="10">
        <f>SUM(monday!F84 - monday!E84)</f>
        <v/>
      </c>
      <c r="K84" s="10">
        <f>IF(monday!B84="ns day",monday!C84, IF(monday!C84 &lt;= 8 + reference!C4, 0, MIN(MAX(monday!C84 - 8, 0),IF(monday!J84 &lt;= reference!C4,0, monday!J84))))</f>
        <v/>
      </c>
    </row>
    <row r="85" spans="1:11">
      <c r="A85" s="6" t="s">
        <v>73</v>
      </c>
      <c r="B85" s="7" t="s"/>
      <c r="C85" s="8" t="n">
        <v>9</v>
      </c>
      <c r="D85" s="8" t="n">
        <v>16.94</v>
      </c>
      <c r="E85" s="8" t="s"/>
      <c r="F85" s="8" t="s"/>
      <c r="G85" s="9" t="s"/>
      <c r="H85" s="8">
        <f>SUM(monday!F85 - monday!E85)</f>
        <v/>
      </c>
      <c r="I85" s="10">
        <f>IF(monday!B85 ="ns day", monday!C85, MAX(monday!C85 - 8, 0))</f>
        <v/>
      </c>
      <c r="J85" s="10">
        <f>SUM(monday!F85 - monday!E85)</f>
        <v/>
      </c>
      <c r="K85" s="10">
        <f>IF(monday!B85="ns day",monday!C85, IF(monday!C85 &lt;= 8 + reference!C4, 0, MIN(MAX(monday!C85 - 8, 0),IF(monday!J85 &lt;= reference!C4,0, monday!J85))))</f>
        <v/>
      </c>
    </row>
    <row r="86" spans="1:11">
      <c r="A86" s="6" t="s">
        <v>74</v>
      </c>
      <c r="B86" s="7" t="s"/>
      <c r="C86" s="8" t="n">
        <v>10.69</v>
      </c>
      <c r="D86" s="8" t="n">
        <v>18.76</v>
      </c>
      <c r="E86" s="8" t="n">
        <v>8.119999999999999</v>
      </c>
      <c r="F86" s="8" t="n">
        <v>9.6</v>
      </c>
      <c r="G86" s="9" t="n">
        <v>901</v>
      </c>
      <c r="H86" s="8">
        <f>SUM(monday!F86 - monday!E86)</f>
        <v/>
      </c>
      <c r="I86" s="10">
        <f>IF(monday!B86 ="ns day", monday!C86, MAX(monday!C86 - 8, 0))</f>
        <v/>
      </c>
      <c r="J86" s="10">
        <f>SUM(monday!F86 - monday!E86)</f>
        <v/>
      </c>
      <c r="K86" s="10">
        <f>IF(monday!B86="ns day",monday!C86, IF(monday!C86 &lt;= 8 + reference!C4, 0, MIN(MAX(monday!C86 - 8, 0),IF(monday!J86 &lt;= reference!C4,0, monday!J86))))</f>
        <v/>
      </c>
    </row>
    <row r="87" spans="1:11">
      <c r="A87" s="6" t="s">
        <v>75</v>
      </c>
      <c r="B87" s="7" t="s"/>
      <c r="C87" s="8" t="n">
        <v>12.86</v>
      </c>
      <c r="D87" s="8" t="n">
        <v>21.21</v>
      </c>
      <c r="E87" s="8" t="n">
        <v>18.33</v>
      </c>
      <c r="F87" s="8" t="n">
        <v>21.21</v>
      </c>
      <c r="G87" s="9" t="n">
        <v>926</v>
      </c>
      <c r="H87" s="8">
        <f>SUM(monday!F87 - monday!E87)</f>
        <v/>
      </c>
      <c r="I87" s="10">
        <f>IF(monday!B87 ="ns day", monday!C87, MAX(monday!C87 - 8, 0))</f>
        <v/>
      </c>
      <c r="J87" s="10">
        <f>SUM(monday!F87 - monday!E87)</f>
        <v/>
      </c>
      <c r="K87" s="10">
        <f>IF(monday!B87="ns day",monday!C87, IF(monday!C87 &lt;= 8 + reference!C4, 0, MIN(MAX(monday!C87 - 8, 0),IF(monday!J87 &lt;= reference!C4,0, monday!J87))))</f>
        <v/>
      </c>
    </row>
    <row r="88" spans="1:11">
      <c r="A88" s="6" t="s">
        <v>76</v>
      </c>
      <c r="B88" s="8" t="n"/>
      <c r="C88" s="8" t="n"/>
      <c r="D88" s="8" t="n"/>
      <c r="E88" s="8" t="n"/>
      <c r="F88" s="8" t="n"/>
      <c r="G88" s="9" t="n"/>
      <c r="H88" s="8">
        <f>SUM(monday!F88 - monday!E88)</f>
        <v/>
      </c>
      <c r="I88" s="10">
        <f>IF(monday!B88 ="ns day", monday!C88, MAX(monday!C88 - 8, 0))</f>
        <v/>
      </c>
      <c r="J88" s="10">
        <f>SUM(monday!F88 - monday!E88)</f>
        <v/>
      </c>
      <c r="K88" s="10">
        <f>IF(monday!B88="ns day",monday!C88, IF(monday!C88 &lt;= 8 + reference!C4, 0, MIN(MAX(monday!C88 - 8, 0),IF(monday!J88 &lt;= reference!C4,0, monday!J88))))</f>
        <v/>
      </c>
    </row>
    <row r="89" spans="1:11">
      <c r="A89" s="6" t="s">
        <v>77</v>
      </c>
      <c r="B89" s="7" t="s"/>
      <c r="C89" s="8" t="n">
        <v>13.78</v>
      </c>
      <c r="D89" s="8" t="n">
        <v>22.18</v>
      </c>
      <c r="E89" s="8" t="n">
        <v>18.38</v>
      </c>
      <c r="F89" s="8" t="n">
        <v>22.18</v>
      </c>
      <c r="G89" s="9" t="n">
        <v>1046</v>
      </c>
      <c r="H89" s="8">
        <f>SUM(monday!F89 - monday!E89)</f>
        <v/>
      </c>
      <c r="I89" s="10">
        <f>IF(monday!B89 ="ns day", monday!C89, MAX(monday!C89 - 8, 0))</f>
        <v/>
      </c>
      <c r="J89" s="10">
        <f>SUM(monday!F89 - monday!E89)</f>
        <v/>
      </c>
      <c r="K89" s="10">
        <f>IF(monday!B89="ns day",monday!C89, IF(monday!C89 &lt;= 8 + reference!C4, 0, MIN(MAX(monday!C89 - 8, 0),IF(monday!J89 &lt;= reference!C4,0, monday!J89))))</f>
        <v/>
      </c>
    </row>
    <row r="90" spans="1:11">
      <c r="A90" s="6" t="s">
        <v>78</v>
      </c>
      <c r="B90" s="7" t="s"/>
      <c r="C90" s="8" t="n">
        <v>12.02</v>
      </c>
      <c r="D90" s="8" t="n">
        <v>20.42</v>
      </c>
      <c r="E90" s="8" t="n">
        <v>18.25</v>
      </c>
      <c r="F90" s="8" t="n">
        <v>20.42</v>
      </c>
      <c r="G90" s="9" t="n">
        <v>926</v>
      </c>
      <c r="H90" s="8">
        <f>SUM(monday!F90 - monday!E90)</f>
        <v/>
      </c>
      <c r="I90" s="10">
        <f>IF(monday!B90 ="ns day", monday!C90, MAX(monday!C90 - 8, 0))</f>
        <v/>
      </c>
      <c r="J90" s="10">
        <f>SUM(monday!F90 - monday!E90)</f>
        <v/>
      </c>
      <c r="K90" s="10">
        <f>IF(monday!B90="ns day",monday!C90, IF(monday!C90 &lt;= 8 + reference!C4, 0, MIN(MAX(monday!C90 - 8, 0),IF(monday!J90 &lt;= reference!C4,0, monday!J90))))</f>
        <v/>
      </c>
    </row>
    <row r="91" spans="1:11">
      <c r="A91" s="6" t="s">
        <v>79</v>
      </c>
      <c r="B91" s="8" t="n"/>
      <c r="C91" s="8" t="n"/>
      <c r="D91" s="8" t="n"/>
      <c r="E91" s="8" t="n"/>
      <c r="F91" s="8" t="n"/>
      <c r="G91" s="9" t="n"/>
      <c r="H91" s="8">
        <f>SUM(monday!F91 - monday!E91)</f>
        <v/>
      </c>
      <c r="I91" s="10">
        <f>IF(monday!B91 ="ns day", monday!C91, MAX(monday!C91 - 8, 0))</f>
        <v/>
      </c>
      <c r="J91" s="10">
        <f>SUM(monday!F91 - monday!E91)</f>
        <v/>
      </c>
      <c r="K91" s="10">
        <f>IF(monday!B91="ns day",monday!C91, IF(monday!C91 &lt;= 8 + reference!C4, 0, MIN(MAX(monday!C91 - 8, 0),IF(monday!J91 &lt;= reference!C4,0, monday!J91))))</f>
        <v/>
      </c>
    </row>
    <row r="92" spans="1:11">
      <c r="A92" s="6" t="s">
        <v>80</v>
      </c>
      <c r="B92" s="7" t="s">
        <v>27</v>
      </c>
      <c r="C92" s="8" t="n">
        <v>10.83</v>
      </c>
      <c r="D92" s="8" t="n">
        <v>19.1</v>
      </c>
      <c r="E92" s="8" t="n">
        <v>9.74</v>
      </c>
      <c r="F92" s="8" t="n">
        <v>12.08</v>
      </c>
      <c r="G92" s="9" t="n">
        <v>1015</v>
      </c>
      <c r="H92" s="8">
        <f>SUM(monday!F92 - monday!E92)</f>
        <v/>
      </c>
      <c r="I92" s="10">
        <f>IF(monday!B92 ="ns day", monday!C92, MAX(monday!C92 - 8, 0))</f>
        <v/>
      </c>
      <c r="J92" s="10">
        <f>SUM(monday!F92 - monday!E92)</f>
        <v/>
      </c>
      <c r="K92" s="10">
        <f>IF(monday!B92="ns day",monday!C92, IF(monday!C92 &lt;= 8 + reference!C4, 0, MIN(MAX(monday!C92 - 8, 0),IF(monday!J92 &lt;= reference!C4,0, monday!J92))))</f>
        <v/>
      </c>
    </row>
    <row r="94" spans="1:11">
      <c r="J94" s="5" t="s">
        <v>81</v>
      </c>
      <c r="K94" s="10">
        <f>SUM(monday!K45:monday!K92)</f>
        <v/>
      </c>
    </row>
    <row r="96" spans="1:11">
      <c r="J96" s="5" t="s">
        <v>82</v>
      </c>
      <c r="K96" s="10">
        <f>SUM(monday!K94 + monday!K41)</f>
        <v/>
      </c>
    </row>
    <row r="98" spans="1:11">
      <c r="A98" s="4" t="s">
        <v>83</v>
      </c>
    </row>
    <row r="99" spans="1:11">
      <c r="E99" s="5" t="s">
        <v>84</v>
      </c>
    </row>
    <row r="100" spans="1:11">
      <c r="A100" s="5" t="s">
        <v>8</v>
      </c>
      <c r="B100" s="5" t="s">
        <v>9</v>
      </c>
      <c r="C100" s="5" t="s">
        <v>10</v>
      </c>
      <c r="D100" s="5" t="s">
        <v>11</v>
      </c>
      <c r="E100" s="5" t="s">
        <v>85</v>
      </c>
      <c r="F100" s="5" t="s">
        <v>86</v>
      </c>
    </row>
    <row r="101" spans="1:11">
      <c r="A101" s="6" t="s">
        <v>87</v>
      </c>
      <c r="B101" s="7" t="s"/>
      <c r="C101" s="8" t="n">
        <v>13.2</v>
      </c>
      <c r="D101" s="8" t="n">
        <v>20.7</v>
      </c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>
        <v>88</v>
      </c>
      <c r="B102" s="7" t="s"/>
      <c r="C102" s="8" t="n">
        <v>12.28</v>
      </c>
      <c r="D102" s="8" t="n">
        <v>19.71</v>
      </c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>
        <v>89</v>
      </c>
      <c r="B103" s="7" t="s"/>
      <c r="C103" s="8" t="n">
        <v>12</v>
      </c>
      <c r="D103" s="8" t="n">
        <v>21.05</v>
      </c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>
        <v>90</v>
      </c>
      <c r="B104" s="7" t="s"/>
      <c r="C104" s="8" t="n">
        <v>13.48</v>
      </c>
      <c r="D104" s="8" t="n">
        <v>21.98</v>
      </c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>
        <v>91</v>
      </c>
      <c r="B105" s="7" t="s"/>
      <c r="C105" s="8" t="n">
        <v>14.01</v>
      </c>
      <c r="D105" s="8" t="n">
        <v>21.98</v>
      </c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>
        <v>92</v>
      </c>
      <c r="B106" s="7" t="s"/>
      <c r="C106" s="8" t="n">
        <v>13.17</v>
      </c>
      <c r="D106" s="8" t="n">
        <v>21.6</v>
      </c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2" spans="1:11">
      <c r="D132" s="5" t="s">
        <v>93</v>
      </c>
      <c r="E132" s="10">
        <f>SUM(monday!E101:monday!E130)</f>
        <v/>
      </c>
      <c r="F132" s="10">
        <f>SUM(monday!F101:monday!F130)</f>
        <v/>
      </c>
    </row>
    <row r="134" spans="1:11">
      <c r="A134" s="4" t="s">
        <v>94</v>
      </c>
    </row>
    <row r="135" spans="1:11">
      <c r="E135" s="5" t="s">
        <v>84</v>
      </c>
    </row>
    <row r="136" spans="1:11">
      <c r="A136" s="5" t="s">
        <v>8</v>
      </c>
      <c r="B136" s="5" t="s">
        <v>9</v>
      </c>
      <c r="C136" s="5" t="s">
        <v>10</v>
      </c>
      <c r="D136" s="5" t="s">
        <v>11</v>
      </c>
      <c r="E136" s="5" t="s">
        <v>85</v>
      </c>
      <c r="F136" s="5" t="s">
        <v>95</v>
      </c>
    </row>
    <row r="137" spans="1:11">
      <c r="A137" s="6" t="s">
        <v>96</v>
      </c>
      <c r="B137" s="7" t="s"/>
      <c r="C137" s="8" t="n">
        <v>12.12</v>
      </c>
      <c r="D137" s="8" t="n">
        <v>0</v>
      </c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11.5 - reference!C5), 0, IF(monday!B137 = "no call", 11.5, IF(monday!C137 = 0, 0, MAX(11.5 - monday!C137, 0))))</f>
        <v/>
      </c>
    </row>
    <row r="138" spans="1:11">
      <c r="A138" s="6" t="s">
        <v>97</v>
      </c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11.5 - reference!C5), 0, IF(monday!B138 = "no call", 11.5, IF(monday!C138 = 0, 0, MAX(11.5 - monday!C138, 0))))</f>
        <v/>
      </c>
    </row>
    <row r="139" spans="1:11">
      <c r="A139" s="6" t="s">
        <v>98</v>
      </c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11.5 - reference!C5), 0, IF(monday!B139 = "no call", 11.5, IF(monday!C139 = 0, 0, MAX(11.5 -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8" t="n"/>
      <c r="C149" s="8" t="n"/>
      <c r="D149" s="8" t="n"/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 spans="1:11">
      <c r="A156" s="6" t="s"/>
      <c r="B156" s="8" t="n"/>
      <c r="C156" s="8" t="n"/>
      <c r="D156" s="8" t="n"/>
      <c r="E156" s="10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10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7" spans="1:11">
      <c r="A157" s="6" t="s"/>
      <c r="B157" s="8" t="n"/>
      <c r="C157" s="8" t="n"/>
      <c r="D157" s="8" t="n"/>
      <c r="E157" s="10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10">
        <f>IF(OR(monday!B157 = "light",monday!B157 = "excused", monday!B157 = "sch chg", monday!B157 = "annual", monday!B157 = "sick", monday!C157 &gt;= 12 - reference!C5), 0, IF(monday!B157 = "no call", 12, IF(monday!C157 = 0, 0, MAX(12 - monday!C157, 0))))</f>
        <v/>
      </c>
    </row>
    <row r="158" spans="1:11">
      <c r="A158" s="6" t="s"/>
      <c r="B158" s="8" t="n"/>
      <c r="C158" s="8" t="n"/>
      <c r="D158" s="8" t="n"/>
      <c r="E158" s="10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10">
        <f>IF(OR(monday!B158 = "light",monday!B158 = "excused", monday!B158 = "sch chg", monday!B158 = "annual", monday!B158 = "sick", monday!C158 &gt;= 12 - reference!C5), 0, IF(monday!B158 = "no call", 12, IF(monday!C158 = 0, 0, MAX(12 - monday!C158, 0))))</f>
        <v/>
      </c>
    </row>
    <row r="159" spans="1:11">
      <c r="A159" s="6" t="s"/>
      <c r="B159" s="8" t="n"/>
      <c r="C159" s="8" t="n"/>
      <c r="D159" s="8" t="n"/>
      <c r="E159" s="10">
        <f>IF(OR(monday!B159 = "light",monday!B159 = "excused", monday!B159 = "sch chg", monday!B159 = "annual", monday!B159 = "sick", monday!C159 &gt;= 10 - reference!C5), 0, IF(monday!B159 = "no call", 10, IF(monday!C159 = 0, 0, MAX(10 - monday!C159, 0))))</f>
        <v/>
      </c>
      <c r="F159" s="10">
        <f>IF(OR(monday!B159 = "light",monday!B159 = "excused", monday!B159 = "sch chg", monday!B159 = "annual", monday!B159 = "sick", monday!C159 &gt;= 12 - reference!C5), 0, IF(monday!B159 = "no call", 12, IF(monday!C159 = 0, 0, MAX(12 - monday!C159, 0))))</f>
        <v/>
      </c>
    </row>
    <row r="160" spans="1:11">
      <c r="A160" s="6" t="s"/>
      <c r="B160" s="8" t="n"/>
      <c r="C160" s="8" t="n"/>
      <c r="D160" s="8" t="n"/>
      <c r="E160" s="10">
        <f>IF(OR(monday!B160 = "light",monday!B160 = "excused", monday!B160 = "sch chg", monday!B160 = "annual", monday!B160 = "sick", monday!C160 &gt;= 10 - reference!C5), 0, IF(monday!B160 = "no call", 10, IF(monday!C160 = 0, 0, MAX(10 - monday!C160, 0))))</f>
        <v/>
      </c>
      <c r="F160" s="10">
        <f>IF(OR(monday!B160 = "light",monday!B160 = "excused", monday!B160 = "sch chg", monday!B160 = "annual", monday!B160 = "sick", monday!C160 &gt;= 12 - reference!C5), 0, IF(monday!B160 = "no call", 12, IF(monday!C160 = 0, 0, MAX(12 - monday!C160, 0))))</f>
        <v/>
      </c>
    </row>
    <row r="161" spans="1:11">
      <c r="A161" s="6" t="s"/>
      <c r="B161" s="8" t="n"/>
      <c r="C161" s="8" t="n"/>
      <c r="D161" s="8" t="n"/>
      <c r="E161" s="10">
        <f>IF(OR(monday!B161 = "light",monday!B161 = "excused", monday!B161 = "sch chg", monday!B161 = "annual", monday!B161 = "sick", monday!C161 &gt;= 10 - reference!C5), 0, IF(monday!B161 = "no call", 10, IF(monday!C161 = 0, 0, MAX(10 - monday!C161, 0))))</f>
        <v/>
      </c>
      <c r="F161" s="10">
        <f>IF(OR(monday!B161 = "light",monday!B161 = "excused", monday!B161 = "sch chg", monday!B161 = "annual", monday!B161 = "sick", monday!C161 &gt;= 12 - reference!C5), 0, IF(monday!B161 = "no call", 12, IF(monday!C161 = 0, 0, MAX(12 - monday!C161, 0))))</f>
        <v/>
      </c>
    </row>
    <row r="162" spans="1:11">
      <c r="A162" s="6" t="s"/>
      <c r="B162" s="8" t="n"/>
      <c r="C162" s="8" t="n"/>
      <c r="D162" s="8" t="n"/>
      <c r="E162" s="10">
        <f>IF(OR(monday!B162 = "light",monday!B162 = "excused", monday!B162 = "sch chg", monday!B162 = "annual", monday!B162 = "sick", monday!C162 &gt;= 10 - reference!C5), 0, IF(monday!B162 = "no call", 10, IF(monday!C162 = 0, 0, MAX(10 - monday!C162, 0))))</f>
        <v/>
      </c>
      <c r="F162" s="10">
        <f>IF(OR(monday!B162 = "light",monday!B162 = "excused", monday!B162 = "sch chg", monday!B162 = "annual", monday!B162 = "sick", monday!C162 &gt;= 12 - reference!C5), 0, IF(monday!B162 = "no call", 12, IF(monday!C162 = 0, 0, MAX(12 - monday!C162, 0))))</f>
        <v/>
      </c>
    </row>
    <row r="163" spans="1:11">
      <c r="A163" s="6" t="s"/>
      <c r="B163" s="8" t="n"/>
      <c r="C163" s="8" t="n"/>
      <c r="D163" s="8" t="n"/>
      <c r="E163" s="10">
        <f>IF(OR(monday!B163 = "light",monday!B163 = "excused", monday!B163 = "sch chg", monday!B163 = "annual", monday!B163 = "sick", monday!C163 &gt;= 10 - reference!C5), 0, IF(monday!B163 = "no call", 10, IF(monday!C163 = 0, 0, MAX(10 - monday!C163, 0))))</f>
        <v/>
      </c>
      <c r="F163" s="10">
        <f>IF(OR(monday!B163 = "light",monday!B163 = "excused", monday!B163 = "sch chg", monday!B163 = "annual", monday!B163 = "sick", monday!C163 &gt;= 12 - reference!C5), 0, IF(monday!B163 = "no call", 12, IF(monday!C163 = 0, 0, MAX(12 - monday!C163, 0))))</f>
        <v/>
      </c>
    </row>
    <row r="164" spans="1:11">
      <c r="A164" s="6" t="s"/>
      <c r="B164" s="8" t="n"/>
      <c r="C164" s="8" t="n"/>
      <c r="D164" s="8" t="n"/>
      <c r="E164" s="10">
        <f>IF(OR(monday!B164 = "light",monday!B164 = "excused", monday!B164 = "sch chg", monday!B164 = "annual", monday!B164 = "sick", monday!C164 &gt;= 10 - reference!C5), 0, IF(monday!B164 = "no call", 10, IF(monday!C164 = 0, 0, MAX(10 - monday!C164, 0))))</f>
        <v/>
      </c>
      <c r="F164" s="10">
        <f>IF(OR(monday!B164 = "light",monday!B164 = "excused", monday!B164 = "sch chg", monday!B164 = "annual", monday!B164 = "sick", monday!C164 &gt;= 12 - reference!C5), 0, IF(monday!B164 = "no call", 12, IF(monday!C164 = 0, 0, MAX(12 - monday!C164, 0))))</f>
        <v/>
      </c>
    </row>
    <row r="165" spans="1:11">
      <c r="A165" s="6" t="s"/>
      <c r="B165" s="8" t="n"/>
      <c r="C165" s="8" t="n"/>
      <c r="D165" s="8" t="n"/>
      <c r="E165" s="10">
        <f>IF(OR(monday!B165 = "light",monday!B165 = "excused", monday!B165 = "sch chg", monday!B165 = "annual", monday!B165 = "sick", monday!C165 &gt;= 10 - reference!C5), 0, IF(monday!B165 = "no call", 10, IF(monday!C165 = 0, 0, MAX(10 - monday!C165, 0))))</f>
        <v/>
      </c>
      <c r="F165" s="10">
        <f>IF(OR(monday!B165 = "light",monday!B165 = "excused", monday!B165 = "sch chg", monday!B165 = "annual", monday!B165 = "sick", monday!C165 &gt;= 12 - reference!C5), 0, IF(monday!B165 = "no call", 12, IF(monday!C165 = 0, 0, MAX(12 - monday!C165, 0))))</f>
        <v/>
      </c>
    </row>
    <row r="166" spans="1:11">
      <c r="A166" s="6" t="s"/>
      <c r="B166" s="8" t="n"/>
      <c r="C166" s="8" t="n"/>
      <c r="D166" s="8" t="n"/>
      <c r="E166" s="10">
        <f>IF(OR(monday!B166 = "light",monday!B166 = "excused", monday!B166 = "sch chg", monday!B166 = "annual", monday!B166 = "sick", monday!C166 &gt;= 10 - reference!C5), 0, IF(monday!B166 = "no call", 10, IF(monday!C166 = 0, 0, MAX(10 - monday!C166, 0))))</f>
        <v/>
      </c>
      <c r="F166" s="10">
        <f>IF(OR(monday!B166 = "light",monday!B166 = "excused", monday!B166 = "sch chg", monday!B166 = "annual", monday!B166 = "sick", monday!C166 &gt;= 12 - reference!C5), 0, IF(monday!B166 = "no call", 12, IF(monday!C166 = 0, 0, MAX(12 - monday!C166, 0))))</f>
        <v/>
      </c>
    </row>
    <row r="168" spans="1:11">
      <c r="D168" s="5" t="s">
        <v>99</v>
      </c>
      <c r="E168" s="10">
        <f>SUM(monday!E137:monday!E166)</f>
        <v/>
      </c>
      <c r="F168" s="10">
        <f>SUM(monday!F137:monday!F166)</f>
        <v/>
      </c>
    </row>
    <row r="170" spans="1:11">
      <c r="D170" s="5" t="s">
        <v>100</v>
      </c>
      <c r="E170" s="10">
        <f>SUM(monday!E132 + monday!E168)</f>
        <v/>
      </c>
      <c r="F170" s="10">
        <f>SUM(monday!F132 + monday!F168)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7" man="1" max="16383" min="0"/>
    <brk id="133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6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8.949999999999999</v>
      </c>
      <c r="D8" s="8" t="n">
        <v>17.55</v>
      </c>
      <c r="E8" s="8" t="s"/>
      <c r="F8" s="8" t="s"/>
      <c r="G8" s="9" t="s"/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s">
        <v>27</v>
      </c>
      <c r="C9" s="8" t="n">
        <v>10.26</v>
      </c>
      <c r="D9" s="8" t="n">
        <v>20.66</v>
      </c>
      <c r="E9" s="8" t="s"/>
      <c r="F9" s="8" t="s"/>
      <c r="G9" s="9" t="s"/>
      <c r="H9" s="8">
        <f>SUM(tuesday!F9 - tuesday!E9)</f>
        <v/>
      </c>
      <c r="I9" s="10">
        <f>IF(tuesday!B9 ="ns day", tuesday!C9,IF(tuesday!C9 &lt;= 8+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9.51</v>
      </c>
      <c r="D10" s="8" t="n">
        <v>18.02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10.02</v>
      </c>
      <c r="D11" s="8" t="n">
        <v>18.45</v>
      </c>
      <c r="E11" s="8" t="n">
        <v>15</v>
      </c>
      <c r="F11" s="8" t="n">
        <v>17</v>
      </c>
      <c r="G11" s="9" t="n">
        <v>1025</v>
      </c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/>
      <c r="C12" s="8" t="n">
        <v>7.48</v>
      </c>
      <c r="D12" s="8" t="n">
        <v>15.82</v>
      </c>
      <c r="E12" s="8" t="s"/>
      <c r="F12" s="8" t="s"/>
      <c r="G12" s="9" t="s"/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10.15</v>
      </c>
      <c r="D13" s="8" t="n">
        <v>18.21</v>
      </c>
      <c r="E13" s="8" t="n">
        <v>10</v>
      </c>
      <c r="F13" s="8" t="n">
        <v>12.75</v>
      </c>
      <c r="G13" s="9" t="n">
        <v>1011</v>
      </c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10.5</v>
      </c>
      <c r="D14" s="8" t="n">
        <v>18.75</v>
      </c>
      <c r="E14" s="8" t="n">
        <v>16.5</v>
      </c>
      <c r="F14" s="8" t="n">
        <v>18.75</v>
      </c>
      <c r="G14" s="9" t="n">
        <v>918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SUM(tuesday!F15 - tuesday!E15)</f>
        <v/>
      </c>
      <c r="I15" s="10">
        <f>IF(tuesday!B15 ="ns day", tuesday!C15,IF(tuesday!C15 &lt;= 8 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28</v>
      </c>
      <c r="B16" s="7" t="s"/>
      <c r="C16" s="8" t="n">
        <v>10.51</v>
      </c>
      <c r="D16" s="8" t="n">
        <v>0</v>
      </c>
      <c r="E16" s="8" t="n">
        <v>9.619999999999999</v>
      </c>
      <c r="F16" s="8" t="n">
        <v>12.28</v>
      </c>
      <c r="G16" s="9" t="n">
        <v>1005</v>
      </c>
      <c r="H16" s="8">
        <f>SUM(tuesday!F16 - tuesday!E16)</f>
        <v/>
      </c>
      <c r="I16" s="10">
        <f>IF(tuesday!B16 ="ns day", tuesday!C16,IF(tuesday!C16 &lt;= 8+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30</v>
      </c>
      <c r="B18" s="7" t="s"/>
      <c r="C18" s="8" t="n">
        <v>11.35</v>
      </c>
      <c r="D18" s="8" t="n">
        <v>19.34</v>
      </c>
      <c r="E18" s="7" t="s">
        <v>103</v>
      </c>
      <c r="F18" s="7" t="s">
        <v>103</v>
      </c>
      <c r="G18" s="7" t="s">
        <v>103</v>
      </c>
      <c r="H18" s="8">
        <f>SUM(tuesday!H20:tuesday!H19)</f>
        <v/>
      </c>
      <c r="I18" s="10">
        <f>IF(tuesday!B18 ="ns day", tuesday!C18,IF(tuesday!C18 &lt;= 8 + reference!C3, 0, MAX(tuesday!C18 - 8, 0)))</f>
        <v/>
      </c>
      <c r="J18" s="10">
        <f>tuesday!H18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E19" s="8" t="n">
        <v>8</v>
      </c>
      <c r="F19" s="8" t="n">
        <v>10.6</v>
      </c>
      <c r="G19" s="9" t="n">
        <v>950</v>
      </c>
      <c r="H19" s="8">
        <f>SUM(tuesday!F19 - tuesday!E19)</f>
        <v/>
      </c>
    </row>
    <row r="20" spans="1:11">
      <c r="E20" s="8" t="n">
        <v>17.5</v>
      </c>
      <c r="F20" s="8" t="n">
        <v>19.34</v>
      </c>
      <c r="G20" s="9" t="n">
        <v>950</v>
      </c>
      <c r="H20" s="8">
        <f>SUM(tuesday!F20 - tuesday!E20)</f>
        <v/>
      </c>
    </row>
    <row r="21" spans="1:11">
      <c r="A21" s="6" t="s">
        <v>31</v>
      </c>
      <c r="B21" s="7" t="s"/>
      <c r="C21" s="8" t="n">
        <v>9</v>
      </c>
      <c r="D21" s="8" t="n">
        <v>17.6</v>
      </c>
      <c r="E21" s="8" t="s"/>
      <c r="F21" s="8" t="s"/>
      <c r="G21" s="9" t="s"/>
      <c r="H21" s="8">
        <f>SUM(tuesday!F21 - tuesday!E21)</f>
        <v/>
      </c>
      <c r="I21" s="10">
        <f>IF(tuesday!B21 ="ns day", tuesday!C21,IF(tuesday!C21 &lt;= 8+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32</v>
      </c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33</v>
      </c>
      <c r="B23" s="7" t="s">
        <v>27</v>
      </c>
      <c r="C23" s="8" t="n">
        <v>7.92</v>
      </c>
      <c r="D23" s="8" t="n">
        <v>0</v>
      </c>
      <c r="E23" s="8" t="s"/>
      <c r="F23" s="8" t="s"/>
      <c r="G23" s="9" t="s"/>
      <c r="H23" s="8">
        <f>SUM(tuesday!F23 - tuesday!E23)</f>
        <v/>
      </c>
      <c r="I23" s="10">
        <f>IF(tuesday!B23 ="ns day", tuesday!C23,IF(tuesday!C23 &lt;= 8+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34</v>
      </c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35</v>
      </c>
      <c r="B25" s="7" t="s"/>
      <c r="C25" s="8" t="n">
        <v>8.18</v>
      </c>
      <c r="D25" s="8" t="n">
        <v>18.95</v>
      </c>
      <c r="E25" s="8" t="s"/>
      <c r="F25" s="8" t="s"/>
      <c r="G25" s="9" t="s"/>
      <c r="H25" s="8">
        <f>SUM(tuesday!F25 - tuesday!E25)</f>
        <v/>
      </c>
      <c r="I25" s="10">
        <f>IF(tuesday!B25 ="ns day", tuesday!C25,IF(tuesday!C25 &lt;= 8+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36</v>
      </c>
      <c r="B26" s="7" t="s">
        <v>27</v>
      </c>
      <c r="C26" s="8" t="n">
        <v>8.970000000000001</v>
      </c>
      <c r="D26" s="8" t="n">
        <v>0</v>
      </c>
      <c r="E26" s="8" t="n">
        <v>16</v>
      </c>
      <c r="F26" s="8" t="n">
        <v>17.45</v>
      </c>
      <c r="G26" s="9" t="n">
        <v>905</v>
      </c>
      <c r="H26" s="8">
        <f>SUM(tuesday!F26 - tuesday!E26)</f>
        <v/>
      </c>
      <c r="I26" s="10">
        <f>IF(tuesday!B26 ="ns day", tuesday!C26,IF(tuesday!C26 &lt;= 8+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37</v>
      </c>
      <c r="B27" s="7" t="s"/>
      <c r="C27" s="8" t="n">
        <v>8.42</v>
      </c>
      <c r="D27" s="8" t="n">
        <v>16.42</v>
      </c>
      <c r="E27" s="8" t="s"/>
      <c r="F27" s="8" t="s"/>
      <c r="G27" s="9" t="s"/>
      <c r="H27" s="8">
        <f>SUM(tuesday!F27 - tuesday!E27)</f>
        <v/>
      </c>
      <c r="I27" s="10">
        <f>IF(tuesday!B27 ="ns day", tuesday!C27,IF(tuesday!C27 &lt;= 8+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38</v>
      </c>
      <c r="B28" s="7" t="s">
        <v>27</v>
      </c>
      <c r="C28" s="8" t="n">
        <v>8</v>
      </c>
      <c r="D28" s="8" t="n">
        <v>0</v>
      </c>
      <c r="E28" s="8" t="s"/>
      <c r="F28" s="8" t="s"/>
      <c r="G28" s="9" t="s"/>
      <c r="H28" s="8">
        <f>SUM(tuesday!F28 - tuesday!E28)</f>
        <v/>
      </c>
      <c r="I28" s="10">
        <f>IF(tuesday!B28 ="ns day", tuesday!C28,IF(tuesday!C28 &lt;= 8+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39</v>
      </c>
      <c r="B29" s="7" t="s"/>
      <c r="C29" s="8" t="n">
        <v>2.04</v>
      </c>
      <c r="D29" s="8" t="n">
        <v>14.04</v>
      </c>
      <c r="E29" s="8" t="n">
        <v>12</v>
      </c>
      <c r="F29" s="8" t="n">
        <v>14.04</v>
      </c>
      <c r="G29" s="9" t="n">
        <v>918</v>
      </c>
      <c r="H29" s="8">
        <f>SUM(tuesday!F29 - tuesday!E29)</f>
        <v/>
      </c>
      <c r="I29" s="10">
        <f>IF(tuesday!B29 ="ns day", tuesday!C29,IF(tuesday!C29 &lt;= 8+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40</v>
      </c>
      <c r="I39" s="10">
        <f>SUM(tuesday!I8:tuesday!I37)</f>
        <v/>
      </c>
    </row>
    <row r="41" spans="1:11">
      <c r="J41" s="5" t="s">
        <v>41</v>
      </c>
      <c r="K41" s="10">
        <f>SUM(tuesday!K8:tuesday!K37)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SUM(tuesday!F45 - tuesday!E45)</f>
        <v/>
      </c>
      <c r="I45" s="10">
        <f>IF(tuesday!B45 ="ns day", tuesday!C45, MAX(tuesday!C45 - 8, 0))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44</v>
      </c>
      <c r="B46" s="7" t="s"/>
      <c r="C46" s="8" t="n">
        <v>10.5</v>
      </c>
      <c r="D46" s="8" t="n">
        <v>18.45</v>
      </c>
      <c r="E46" s="7" t="s">
        <v>103</v>
      </c>
      <c r="F46" s="7" t="s">
        <v>103</v>
      </c>
      <c r="G46" s="7" t="s">
        <v>103</v>
      </c>
      <c r="H46" s="8">
        <f>SUM(tuesday!H48:tuesday!H47)</f>
        <v/>
      </c>
      <c r="I46" s="10">
        <f>IF(tuesday!B46 ="ns day", tuesday!C46, MAX(tuesday!C46 - 8, 0))</f>
        <v/>
      </c>
      <c r="J46" s="10">
        <f>tuesday!H46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E47" s="8" t="n">
        <v>7.5</v>
      </c>
      <c r="F47" s="8" t="n">
        <v>7.5</v>
      </c>
      <c r="G47" s="9" t="n">
        <v>1072</v>
      </c>
      <c r="H47" s="8">
        <f>SUM(tuesday!F47 - tuesday!E47)</f>
        <v/>
      </c>
    </row>
    <row r="48" spans="1:11">
      <c r="E48" s="8" t="n">
        <v>10.67</v>
      </c>
      <c r="F48" s="8" t="n">
        <v>12.42</v>
      </c>
      <c r="G48" s="9" t="n">
        <v>1072</v>
      </c>
      <c r="H48" s="8">
        <f>SUM(tuesday!F48 - tuesday!E48)</f>
        <v/>
      </c>
    </row>
    <row r="49" spans="1:11">
      <c r="A49" s="6" t="s">
        <v>45</v>
      </c>
      <c r="B49" s="7" t="s"/>
      <c r="C49" s="8" t="n">
        <v>12.05</v>
      </c>
      <c r="D49" s="8" t="n">
        <v>20.24</v>
      </c>
      <c r="E49" s="8" t="n">
        <v>8.029999999999999</v>
      </c>
      <c r="F49" s="8" t="n">
        <v>20.58</v>
      </c>
      <c r="G49" s="9" t="n">
        <v>903</v>
      </c>
      <c r="H49" s="8">
        <f>SUM(tuesday!F49 - tuesday!E49)</f>
        <v/>
      </c>
      <c r="I49" s="10">
        <f>IF(tuesday!B49 ="ns day", tuesday!C49, MAX(tuesday!C49 - 8, 0))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46</v>
      </c>
      <c r="B50" s="7" t="s"/>
      <c r="C50" s="8" t="n">
        <v>11.57</v>
      </c>
      <c r="D50" s="8" t="n">
        <v>20.2</v>
      </c>
      <c r="E50" s="8" t="n">
        <v>17.5</v>
      </c>
      <c r="F50" s="8" t="n">
        <v>20.2</v>
      </c>
      <c r="G50" s="9" t="n">
        <v>1025</v>
      </c>
      <c r="H50" s="8">
        <f>SUM(tuesday!F50 - tuesday!E50)</f>
        <v/>
      </c>
      <c r="I50" s="10">
        <f>IF(tuesday!B50 ="ns day", tuesday!C50, MAX(tuesday!C50 - 8, 0))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47</v>
      </c>
      <c r="B51" s="7" t="s"/>
      <c r="C51" s="8" t="n">
        <v>10.5</v>
      </c>
      <c r="D51" s="8" t="n">
        <v>18.4</v>
      </c>
      <c r="E51" s="8" t="n">
        <v>16.49</v>
      </c>
      <c r="F51" s="8" t="n">
        <v>18.4</v>
      </c>
      <c r="G51" s="9" t="n">
        <v>950</v>
      </c>
      <c r="H51" s="8">
        <f>SUM(tuesday!F51 - tuesday!E51)</f>
        <v/>
      </c>
      <c r="I51" s="10">
        <f>IF(tuesday!B51 ="ns day", tuesday!C51, MAX(tuesday!C51 - 8, 0))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48</v>
      </c>
      <c r="B52" s="7" t="s"/>
      <c r="C52" s="8" t="n">
        <v>10.77</v>
      </c>
      <c r="D52" s="8" t="n">
        <v>18.63</v>
      </c>
      <c r="E52" s="8" t="n">
        <v>17.5</v>
      </c>
      <c r="F52" s="8" t="n">
        <v>18.63</v>
      </c>
      <c r="G52" s="9" t="n">
        <v>1043</v>
      </c>
      <c r="H52" s="8">
        <f>SUM(tuesday!F52 - tuesday!E52)</f>
        <v/>
      </c>
      <c r="I52" s="10">
        <f>IF(tuesday!B52 ="ns day", tuesday!C52, MAX(tuesday!C52 - 8, 0))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49</v>
      </c>
      <c r="B53" s="7" t="s"/>
      <c r="C53" s="8" t="n">
        <v>10.49</v>
      </c>
      <c r="D53" s="8" t="n">
        <v>18.92</v>
      </c>
      <c r="E53" s="8" t="n">
        <v>16.92</v>
      </c>
      <c r="F53" s="8" t="n">
        <v>18.92</v>
      </c>
      <c r="G53" s="9" t="n">
        <v>1072</v>
      </c>
      <c r="H53" s="8">
        <f>SUM(tuesday!F53 - tuesday!E53)</f>
        <v/>
      </c>
      <c r="I53" s="10">
        <f>IF(tuesday!B53 ="ns day", tuesday!C53, MAX(tuesday!C53 - 8, 0))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50</v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 MAX(tuesday!C54 - 8, 0))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51</v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52</v>
      </c>
      <c r="B56" s="8" t="n"/>
      <c r="C56" s="8" t="n"/>
      <c r="D56" s="8" t="n"/>
      <c r="E56" s="8" t="n"/>
      <c r="F56" s="8" t="n"/>
      <c r="G56" s="9" t="n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53</v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54</v>
      </c>
      <c r="B58" s="7" t="s"/>
      <c r="C58" s="8" t="n">
        <v>9.25</v>
      </c>
      <c r="D58" s="8" t="n">
        <v>17.5</v>
      </c>
      <c r="E58" s="8" t="s"/>
      <c r="F58" s="8" t="s"/>
      <c r="G58" s="9" t="s"/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55</v>
      </c>
      <c r="B59" s="7" t="s"/>
      <c r="C59" s="8" t="n">
        <v>12.5</v>
      </c>
      <c r="D59" s="8" t="n">
        <v>20.72</v>
      </c>
      <c r="E59" s="8" t="n">
        <v>17.5</v>
      </c>
      <c r="F59" s="8" t="n">
        <v>20.72</v>
      </c>
      <c r="G59" s="9" t="n">
        <v>905</v>
      </c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56</v>
      </c>
      <c r="B60" s="7" t="s"/>
      <c r="C60" s="8" t="n">
        <v>10.34</v>
      </c>
      <c r="D60" s="8" t="n">
        <v>18.3</v>
      </c>
      <c r="E60" s="8" t="n">
        <v>16.5</v>
      </c>
      <c r="F60" s="8" t="n">
        <v>18.3</v>
      </c>
      <c r="G60" s="9" t="n">
        <v>950</v>
      </c>
      <c r="H60" s="8">
        <f>SUM(tuesday!F60 - tuesday!E60)</f>
        <v/>
      </c>
      <c r="I60" s="10">
        <f>IF(tuesday!B60 ="ns day", tuesday!C60, MAX(tuesday!C60 - 8, 0))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57</v>
      </c>
      <c r="B61" s="7" t="s"/>
      <c r="C61" s="8" t="n">
        <v>8.25</v>
      </c>
      <c r="D61" s="8" t="n">
        <v>16.58</v>
      </c>
      <c r="E61" s="8" t="s"/>
      <c r="F61" s="8" t="s"/>
      <c r="G61" s="9" t="s"/>
      <c r="H61" s="8">
        <f>SUM(tuesday!F61 - tuesday!E61)</f>
        <v/>
      </c>
      <c r="I61" s="10">
        <f>IF(tuesday!B61 ="ns day", tuesday!C61, MAX(tuesday!C61 - 8, 0))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58</v>
      </c>
      <c r="B62" s="7" t="s"/>
      <c r="C62" s="8" t="n">
        <v>11.15</v>
      </c>
      <c r="D62" s="8" t="n">
        <v>19.11</v>
      </c>
      <c r="E62" s="7" t="s">
        <v>103</v>
      </c>
      <c r="F62" s="7" t="s">
        <v>103</v>
      </c>
      <c r="G62" s="7" t="s">
        <v>103</v>
      </c>
      <c r="H62" s="8">
        <f>SUM(tuesday!H64:tuesday!H63)</f>
        <v/>
      </c>
      <c r="I62" s="10">
        <f>IF(tuesday!B62 ="ns day", tuesday!C62, MAX(tuesday!C62 - 8, 0))</f>
        <v/>
      </c>
      <c r="J62" s="10">
        <f>tuesday!H62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E63" s="8" t="n">
        <v>7.6</v>
      </c>
      <c r="F63" s="8" t="n">
        <v>9.199999999999999</v>
      </c>
      <c r="G63" s="9" t="n">
        <v>1034</v>
      </c>
      <c r="H63" s="8">
        <f>SUM(tuesday!F63 - tuesday!E63)</f>
        <v/>
      </c>
    </row>
    <row r="64" spans="1:11">
      <c r="E64" s="8" t="n">
        <v>10.65</v>
      </c>
      <c r="F64" s="8" t="n">
        <v>12</v>
      </c>
      <c r="G64" s="9" t="n">
        <v>1034</v>
      </c>
      <c r="H64" s="8">
        <f>SUM(tuesday!F64 - tuesday!E64)</f>
        <v/>
      </c>
    </row>
    <row r="65" spans="1:11">
      <c r="A65" s="6" t="s">
        <v>59</v>
      </c>
      <c r="B65" s="7" t="s"/>
      <c r="C65" s="8" t="n">
        <v>9.4</v>
      </c>
      <c r="D65" s="8" t="n">
        <v>17.47</v>
      </c>
      <c r="E65" s="8" t="n">
        <v>16</v>
      </c>
      <c r="F65" s="8" t="n">
        <v>17.47</v>
      </c>
      <c r="G65" s="9" t="n">
        <v>1034</v>
      </c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60</v>
      </c>
      <c r="B66" s="7" t="s"/>
      <c r="C66" s="8" t="n">
        <v>11.82</v>
      </c>
      <c r="D66" s="8" t="n">
        <v>19.99</v>
      </c>
      <c r="E66" s="8" t="n">
        <v>17.5</v>
      </c>
      <c r="F66" s="8" t="n">
        <v>19.99</v>
      </c>
      <c r="G66" s="9" t="n">
        <v>1005</v>
      </c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61</v>
      </c>
      <c r="B67" s="7" t="s"/>
      <c r="C67" s="8" t="n">
        <v>10.5</v>
      </c>
      <c r="D67" s="8" t="n">
        <v>18.92</v>
      </c>
      <c r="E67" s="8" t="n">
        <v>16.5</v>
      </c>
      <c r="F67" s="8" t="n">
        <v>18.92</v>
      </c>
      <c r="G67" s="9" t="n">
        <v>1037</v>
      </c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62</v>
      </c>
      <c r="B68" s="7" t="s"/>
      <c r="C68" s="8" t="n">
        <v>9.6</v>
      </c>
      <c r="D68" s="8" t="n">
        <v>18.03</v>
      </c>
      <c r="E68" s="8" t="n">
        <v>8.15</v>
      </c>
      <c r="F68" s="8" t="n">
        <v>9.58</v>
      </c>
      <c r="G68" s="9" t="n">
        <v>936</v>
      </c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63</v>
      </c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 MAX(tuesday!C69 - 8, 0))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64</v>
      </c>
      <c r="B70" s="8" t="n"/>
      <c r="C70" s="8" t="n"/>
      <c r="D70" s="8" t="n"/>
      <c r="E70" s="8" t="n"/>
      <c r="F70" s="8" t="n"/>
      <c r="G70" s="9" t="n"/>
      <c r="H70" s="8">
        <f>SUM(tuesday!F70 - tuesday!E70)</f>
        <v/>
      </c>
      <c r="I70" s="10">
        <f>IF(tuesday!B70 ="ns day", tuesday!C70, MAX(tuesday!C70 - 8, 0))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65</v>
      </c>
      <c r="B71" s="7" t="s"/>
      <c r="C71" s="8" t="n">
        <v>11.06</v>
      </c>
      <c r="D71" s="8" t="n">
        <v>19.46</v>
      </c>
      <c r="E71" s="8" t="n">
        <v>17</v>
      </c>
      <c r="F71" s="8" t="n">
        <v>19.46</v>
      </c>
      <c r="G71" s="9" t="n">
        <v>1053</v>
      </c>
      <c r="H71" s="8">
        <f>SUM(tuesday!F71 - tuesday!E71)</f>
        <v/>
      </c>
      <c r="I71" s="10">
        <f>IF(tuesday!B71 ="ns day", tuesday!C71, MAX(tuesday!C71 - 8, 0))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66</v>
      </c>
      <c r="B72" s="7" t="s"/>
      <c r="C72" s="8" t="n">
        <v>10.49</v>
      </c>
      <c r="D72" s="8" t="n">
        <v>18.95</v>
      </c>
      <c r="E72" s="8" t="n">
        <v>16.75</v>
      </c>
      <c r="F72" s="8" t="n">
        <v>18.95</v>
      </c>
      <c r="G72" s="9" t="n">
        <v>1056</v>
      </c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67</v>
      </c>
      <c r="B73" s="7" t="s"/>
      <c r="C73" s="8" t="n">
        <v>12.67</v>
      </c>
      <c r="D73" s="8" t="n">
        <v>19.76</v>
      </c>
      <c r="E73" s="7" t="s">
        <v>103</v>
      </c>
      <c r="F73" s="7" t="s">
        <v>103</v>
      </c>
      <c r="G73" s="7" t="s">
        <v>103</v>
      </c>
      <c r="H73" s="8">
        <f>SUM(tuesday!H75:tuesday!H74)</f>
        <v/>
      </c>
      <c r="I73" s="10">
        <f>IF(tuesday!B73 ="ns day", tuesday!C73, MAX(tuesday!C73 - 8, 0))</f>
        <v/>
      </c>
      <c r="J73" s="10">
        <f>tuesday!H73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E74" s="8" t="n">
        <v>12.05</v>
      </c>
      <c r="F74" s="8" t="n">
        <v>12.5</v>
      </c>
      <c r="G74" s="9" t="n">
        <v>918</v>
      </c>
      <c r="H74" s="8">
        <f>SUM(tuesday!F74 - tuesday!E74)</f>
        <v/>
      </c>
    </row>
    <row r="75" spans="1:11">
      <c r="E75" s="8" t="n">
        <v>14.58</v>
      </c>
      <c r="F75" s="8" t="n">
        <v>16.58</v>
      </c>
      <c r="G75" s="9" t="n">
        <v>918</v>
      </c>
      <c r="H75" s="8">
        <f>SUM(tuesday!F75 - tuesday!E75)</f>
        <v/>
      </c>
    </row>
    <row r="76" spans="1:11">
      <c r="A76" s="6" t="s">
        <v>68</v>
      </c>
      <c r="B76" s="7" t="s"/>
      <c r="C76" s="8" t="n">
        <v>11.32</v>
      </c>
      <c r="D76" s="8" t="n">
        <v>19.84</v>
      </c>
      <c r="E76" s="8" t="n">
        <v>17</v>
      </c>
      <c r="F76" s="8" t="n">
        <v>19.84</v>
      </c>
      <c r="G76" s="9" t="n">
        <v>1005</v>
      </c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69</v>
      </c>
      <c r="B77" s="7" t="s"/>
      <c r="C77" s="8" t="n">
        <v>8.69</v>
      </c>
      <c r="D77" s="8" t="n">
        <v>17.13</v>
      </c>
      <c r="E77" s="8" t="s"/>
      <c r="F77" s="8" t="s"/>
      <c r="G77" s="9" t="s"/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70</v>
      </c>
      <c r="B78" s="8" t="n"/>
      <c r="C78" s="8" t="n"/>
      <c r="D78" s="8" t="n"/>
      <c r="E78" s="8" t="n"/>
      <c r="F78" s="8" t="n"/>
      <c r="G78" s="9" t="n"/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71</v>
      </c>
      <c r="B79" s="8" t="n"/>
      <c r="C79" s="8" t="n"/>
      <c r="D79" s="8" t="n"/>
      <c r="E79" s="8" t="n"/>
      <c r="F79" s="8" t="n"/>
      <c r="G79" s="9" t="n"/>
      <c r="H79" s="8">
        <f>SUM(tuesday!F79 - tuesday!E79)</f>
        <v/>
      </c>
      <c r="I79" s="10">
        <f>IF(tuesday!B79 ="ns day", tuesday!C79, MAX(tuesday!C79 - 8, 0))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72</v>
      </c>
      <c r="B80" s="7" t="s"/>
      <c r="C80" s="8" t="n">
        <v>10.68</v>
      </c>
      <c r="D80" s="8" t="n">
        <v>18.22</v>
      </c>
      <c r="E80" s="8" t="s"/>
      <c r="F80" s="8" t="s"/>
      <c r="G80" s="9" t="s"/>
      <c r="H80" s="8">
        <f>SUM(tuesday!F80 - tuesday!E80)</f>
        <v/>
      </c>
      <c r="I80" s="10">
        <f>IF(tuesday!B80 ="ns day", tuesday!C80, MAX(tuesday!C80 - 8, 0))</f>
        <v/>
      </c>
      <c r="J80" s="10">
        <f>SUM(tuesday!F80 - tuesday!E80)</f>
        <v/>
      </c>
      <c r="K80" s="10">
        <f>IF(tuesday!B80="ns day",tuesday!C80, IF(tuesday!C80 &lt;= 8 + reference!C4, 0, MIN(MAX(tuesday!C80 - 8, 0),IF(tuesday!J80 &lt;= reference!C4,0, tuesday!J80))))</f>
        <v/>
      </c>
    </row>
    <row r="81" spans="1:11">
      <c r="A81" s="6" t="s">
        <v>73</v>
      </c>
      <c r="B81" s="7" t="s"/>
      <c r="C81" s="8" t="n">
        <v>6</v>
      </c>
      <c r="D81" s="8" t="n">
        <v>13.93</v>
      </c>
      <c r="E81" s="8" t="s"/>
      <c r="F81" s="8" t="s"/>
      <c r="G81" s="9" t="s"/>
      <c r="H81" s="8">
        <f>SUM(tuesday!F81 - tuesday!E81)</f>
        <v/>
      </c>
      <c r="I81" s="10">
        <f>IF(tuesday!B81 ="ns day", tuesday!C81, MAX(tuesday!C81 - 8, 0))</f>
        <v/>
      </c>
      <c r="J81" s="10">
        <f>SUM(tuesday!F81 - tuesday!E81)</f>
        <v/>
      </c>
      <c r="K81" s="10">
        <f>IF(tuesday!B81="ns day",tuesday!C81, IF(tuesday!C81 &lt;= 8 + reference!C4, 0, MIN(MAX(tuesday!C81 - 8, 0),IF(tuesday!J81 &lt;= reference!C4,0, tuesday!J81))))</f>
        <v/>
      </c>
    </row>
    <row r="82" spans="1:11">
      <c r="A82" s="6" t="s">
        <v>74</v>
      </c>
      <c r="B82" s="7" t="s"/>
      <c r="C82" s="8" t="n">
        <v>9.789999999999999</v>
      </c>
      <c r="D82" s="8" t="n">
        <v>17.59</v>
      </c>
      <c r="E82" s="8" t="n">
        <v>7.8</v>
      </c>
      <c r="F82" s="8" t="n">
        <v>9.51</v>
      </c>
      <c r="G82" s="9" t="n">
        <v>905</v>
      </c>
      <c r="H82" s="8">
        <f>SUM(tuesday!F82 - tuesday!E82)</f>
        <v/>
      </c>
      <c r="I82" s="10">
        <f>IF(tuesday!B82 ="ns day", tuesday!C82, MAX(tuesday!C82 - 8, 0))</f>
        <v/>
      </c>
      <c r="J82" s="10">
        <f>SUM(tuesday!F82 - tuesday!E82)</f>
        <v/>
      </c>
      <c r="K82" s="10">
        <f>IF(tuesday!B82="ns day",tuesday!C82, IF(tuesday!C82 &lt;= 8 + reference!C4, 0, MIN(MAX(tuesday!C82 - 8, 0),IF(tuesday!J82 &lt;= reference!C4,0, tuesday!J82))))</f>
        <v/>
      </c>
    </row>
    <row r="83" spans="1:11">
      <c r="A83" s="6" t="s">
        <v>75</v>
      </c>
      <c r="B83" s="7" t="s"/>
      <c r="C83" s="8" t="n">
        <v>10.48</v>
      </c>
      <c r="D83" s="8" t="n">
        <v>18.88</v>
      </c>
      <c r="E83" s="8" t="n">
        <v>14.25</v>
      </c>
      <c r="F83" s="8" t="n">
        <v>16.06</v>
      </c>
      <c r="G83" s="9" t="n">
        <v>936</v>
      </c>
      <c r="H83" s="8">
        <f>SUM(tuesday!F83 - tuesday!E83)</f>
        <v/>
      </c>
      <c r="I83" s="10">
        <f>IF(tuesday!B83 ="ns day", tuesday!C83, MAX(tuesday!C83 - 8, 0))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4" spans="1:11">
      <c r="A84" s="6" t="s">
        <v>76</v>
      </c>
      <c r="B84" s="7" t="s"/>
      <c r="C84" s="8" t="n">
        <v>9.43</v>
      </c>
      <c r="D84" s="8" t="n">
        <v>18.72</v>
      </c>
      <c r="E84" s="8" t="s"/>
      <c r="F84" s="8" t="s"/>
      <c r="G84" s="9" t="s"/>
      <c r="H84" s="8">
        <f>SUM(tuesday!F84 - tuesday!E84)</f>
        <v/>
      </c>
      <c r="I84" s="10">
        <f>IF(tuesday!B84 ="ns day", tuesday!C84, MAX(tuesday!C84 - 8, 0))</f>
        <v/>
      </c>
      <c r="J84" s="10">
        <f>SUM(tuesday!F84 - tuesday!E84)</f>
        <v/>
      </c>
      <c r="K84" s="10">
        <f>IF(tuesday!B84="ns day",tuesday!C84, IF(tuesday!C84 &lt;= 8 + reference!C4, 0, MIN(MAX(tuesday!C84 - 8, 0),IF(tuesday!J84 &lt;= reference!C4,0, tuesday!J84))))</f>
        <v/>
      </c>
    </row>
    <row r="85" spans="1:11">
      <c r="A85" s="6" t="s">
        <v>77</v>
      </c>
      <c r="B85" s="7" t="s"/>
      <c r="C85" s="8" t="n">
        <v>10.38</v>
      </c>
      <c r="D85" s="8" t="n">
        <v>18.81</v>
      </c>
      <c r="E85" s="8" t="n">
        <v>16.25</v>
      </c>
      <c r="F85" s="8" t="n">
        <v>18.5</v>
      </c>
      <c r="G85" s="9" t="n">
        <v>1025</v>
      </c>
      <c r="H85" s="8">
        <f>SUM(tuesday!F85 - tuesday!E85)</f>
        <v/>
      </c>
      <c r="I85" s="10">
        <f>IF(tuesday!B85 ="ns day", tuesday!C85, MAX(tuesday!C85 - 8, 0))</f>
        <v/>
      </c>
      <c r="J85" s="10">
        <f>SUM(tuesday!F85 - tuesday!E85)</f>
        <v/>
      </c>
      <c r="K85" s="10">
        <f>IF(tuesday!B85="ns day",tuesday!C85, IF(tuesday!C85 &lt;= 8 + reference!C4, 0, MIN(MAX(tuesday!C85 - 8, 0),IF(tuesday!J85 &lt;= reference!C4,0, tuesday!J85))))</f>
        <v/>
      </c>
    </row>
    <row r="86" spans="1:11">
      <c r="A86" s="6" t="s">
        <v>78</v>
      </c>
      <c r="B86" s="7" t="s"/>
      <c r="C86" s="8" t="n">
        <v>10.28</v>
      </c>
      <c r="D86" s="8" t="n">
        <v>18.73</v>
      </c>
      <c r="E86" s="8" t="n">
        <v>14.5</v>
      </c>
      <c r="F86" s="8" t="n">
        <v>18.73</v>
      </c>
      <c r="G86" s="9" t="n">
        <v>936</v>
      </c>
      <c r="H86" s="8">
        <f>SUM(tuesday!F86 - tuesday!E86)</f>
        <v/>
      </c>
      <c r="I86" s="10">
        <f>IF(tuesday!B86 ="ns day", tuesday!C86, MAX(tuesday!C86 - 8, 0))</f>
        <v/>
      </c>
      <c r="J86" s="10">
        <f>SUM(tuesday!F86 - tuesday!E86)</f>
        <v/>
      </c>
      <c r="K86" s="10">
        <f>IF(tuesday!B86="ns day",tuesday!C86, IF(tuesday!C86 &lt;= 8 + reference!C4, 0, MIN(MAX(tuesday!C86 - 8, 0),IF(tuesday!J86 &lt;= reference!C4,0, tuesday!J86))))</f>
        <v/>
      </c>
    </row>
    <row r="87" spans="1:11">
      <c r="A87" s="6" t="s">
        <v>79</v>
      </c>
      <c r="B87" s="8" t="n"/>
      <c r="C87" s="8" t="n"/>
      <c r="D87" s="8" t="n"/>
      <c r="E87" s="8" t="n"/>
      <c r="F87" s="8" t="n"/>
      <c r="G87" s="9" t="n"/>
      <c r="H87" s="8">
        <f>SUM(tuesday!F87 - tuesday!E87)</f>
        <v/>
      </c>
      <c r="I87" s="10">
        <f>IF(tuesday!B87 ="ns day", tuesday!C87, MAX(tuesday!C87 - 8, 0))</f>
        <v/>
      </c>
      <c r="J87" s="10">
        <f>SUM(tuesday!F87 - tuesday!E87)</f>
        <v/>
      </c>
      <c r="K87" s="10">
        <f>IF(tuesday!B87="ns day",tuesday!C87, IF(tuesday!C87 &lt;= 8 + reference!C4, 0, MIN(MAX(tuesday!C87 - 8, 0),IF(tuesday!J87 &lt;= reference!C4,0, tuesday!J87))))</f>
        <v/>
      </c>
    </row>
    <row r="88" spans="1:11">
      <c r="A88" s="6" t="s">
        <v>80</v>
      </c>
      <c r="B88" s="7" t="s"/>
      <c r="C88" s="8" t="n">
        <v>9.98</v>
      </c>
      <c r="D88" s="8" t="n">
        <v>18.22</v>
      </c>
      <c r="E88" s="8" t="n">
        <v>10.04</v>
      </c>
      <c r="F88" s="8" t="n">
        <v>12.3</v>
      </c>
      <c r="G88" s="9" t="n">
        <v>936</v>
      </c>
      <c r="H88" s="8">
        <f>SUM(tuesday!F88 - tuesday!E88)</f>
        <v/>
      </c>
      <c r="I88" s="10">
        <f>IF(tuesday!B88 ="ns day", tuesday!C88, MAX(tuesday!C88 - 8, 0))</f>
        <v/>
      </c>
      <c r="J88" s="10">
        <f>SUM(tuesday!F88 - tuesday!E88)</f>
        <v/>
      </c>
      <c r="K88" s="10">
        <f>IF(tuesday!B88="ns day",tuesday!C88, IF(tuesday!C88 &lt;= 8 + reference!C4, 0, MIN(MAX(tuesday!C88 - 8, 0),IF(tuesday!J88 &lt;= reference!C4,0, tuesday!J88))))</f>
        <v/>
      </c>
    </row>
    <row r="90" spans="1:11">
      <c r="J90" s="5" t="s">
        <v>81</v>
      </c>
      <c r="K90" s="10">
        <f>SUM(tuesday!K45:tuesday!K88)</f>
        <v/>
      </c>
    </row>
    <row r="92" spans="1:11">
      <c r="J92" s="5" t="s">
        <v>82</v>
      </c>
      <c r="K92" s="10">
        <f>SUM(tuesday!K90 + tuesday!K41)</f>
        <v/>
      </c>
    </row>
    <row r="94" spans="1:11">
      <c r="A94" s="4" t="s">
        <v>83</v>
      </c>
    </row>
    <row r="95" spans="1:11">
      <c r="E95" s="5" t="s">
        <v>84</v>
      </c>
    </row>
    <row r="96" spans="1:11">
      <c r="A96" s="5" t="s">
        <v>8</v>
      </c>
      <c r="B96" s="5" t="s">
        <v>9</v>
      </c>
      <c r="C96" s="5" t="s">
        <v>10</v>
      </c>
      <c r="D96" s="5" t="s">
        <v>11</v>
      </c>
      <c r="E96" s="5" t="s">
        <v>85</v>
      </c>
      <c r="F96" s="5" t="s">
        <v>86</v>
      </c>
    </row>
    <row r="97" spans="1:11">
      <c r="A97" s="6" t="s">
        <v>87</v>
      </c>
      <c r="B97" s="7" t="s"/>
      <c r="C97" s="8" t="n">
        <v>12.99</v>
      </c>
      <c r="D97" s="8" t="n">
        <v>20.41</v>
      </c>
      <c r="E97" s="10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10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88</v>
      </c>
      <c r="B98" s="7" t="s"/>
      <c r="C98" s="8" t="n">
        <v>12</v>
      </c>
      <c r="D98" s="8" t="n">
        <v>19.42</v>
      </c>
      <c r="E98" s="10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10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89</v>
      </c>
      <c r="B99" s="7" t="s"/>
      <c r="C99" s="8" t="n">
        <v>12.27</v>
      </c>
      <c r="D99" s="8" t="n">
        <v>20.97</v>
      </c>
      <c r="E99" s="10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10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90</v>
      </c>
      <c r="B100" s="7" t="s"/>
      <c r="C100" s="8" t="n">
        <v>12.93</v>
      </c>
      <c r="D100" s="8" t="n">
        <v>21.42</v>
      </c>
      <c r="E100" s="10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10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>
        <v>91</v>
      </c>
      <c r="B101" s="7" t="s"/>
      <c r="C101" s="8" t="n">
        <v>12</v>
      </c>
      <c r="D101" s="8" t="n">
        <v>19.95</v>
      </c>
      <c r="E101" s="10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10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>
        <v>92</v>
      </c>
      <c r="B102" s="7" t="s"/>
      <c r="C102" s="8" t="n">
        <v>13.08</v>
      </c>
      <c r="D102" s="8" t="n">
        <v>21.43</v>
      </c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8" t="n"/>
      <c r="C103" s="8" t="n"/>
      <c r="D103" s="8" t="n"/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8" t="n"/>
      <c r="C104" s="8" t="n"/>
      <c r="D104" s="8" t="n"/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8" t="n"/>
      <c r="C105" s="8" t="n"/>
      <c r="D105" s="8" t="n"/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8" t="n"/>
      <c r="C106" s="8" t="n"/>
      <c r="D106" s="8" t="n"/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8" spans="1:11">
      <c r="D128" s="5" t="s">
        <v>93</v>
      </c>
      <c r="E128" s="10">
        <f>SUM(tuesday!E97:tuesday!E126)</f>
        <v/>
      </c>
      <c r="F128" s="10">
        <f>SUM(tuesday!F97:tuesday!F126)</f>
        <v/>
      </c>
    </row>
    <row r="130" spans="1:11">
      <c r="A130" s="4" t="s">
        <v>94</v>
      </c>
    </row>
    <row r="131" spans="1:11">
      <c r="E131" s="5" t="s">
        <v>84</v>
      </c>
    </row>
    <row r="132" spans="1:11">
      <c r="A132" s="5" t="s">
        <v>8</v>
      </c>
      <c r="B132" s="5" t="s">
        <v>9</v>
      </c>
      <c r="C132" s="5" t="s">
        <v>10</v>
      </c>
      <c r="D132" s="5" t="s">
        <v>11</v>
      </c>
      <c r="E132" s="5" t="s">
        <v>85</v>
      </c>
      <c r="F132" s="5" t="s">
        <v>95</v>
      </c>
    </row>
    <row r="133" spans="1:11">
      <c r="A133" s="6" t="s">
        <v>96</v>
      </c>
      <c r="B133" s="7" t="s"/>
      <c r="C133" s="8" t="n">
        <v>10.22</v>
      </c>
      <c r="D133" s="8" t="n">
        <v>20</v>
      </c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11.5 - reference!C5), 0, IF(tuesday!B133 = "no call", 11.5, IF(tuesday!C133 = 0, 0, MAX(11.5 - tuesday!C133, 0))))</f>
        <v/>
      </c>
    </row>
    <row r="134" spans="1:11">
      <c r="A134" s="6" t="s">
        <v>97</v>
      </c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11.5 - reference!C5), 0, IF(tuesday!B134 = "no call", 11.5, IF(tuesday!C134 = 0, 0, MAX(11.5 - tuesday!C134, 0))))</f>
        <v/>
      </c>
    </row>
    <row r="135" spans="1:11">
      <c r="A135" s="6" t="s">
        <v>98</v>
      </c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11.5 - reference!C5), 0, IF(tuesday!B135 = "no call", 11.5, IF(tuesday!C135 = 0, 0, MAX(11.5 -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 spans="1:11">
      <c r="A158" s="6" t="s"/>
      <c r="B158" s="8" t="n"/>
      <c r="C158" s="8" t="n"/>
      <c r="D158" s="8" t="n"/>
      <c r="E158" s="10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10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59" spans="1:11">
      <c r="A159" s="6" t="s"/>
      <c r="B159" s="8" t="n"/>
      <c r="C159" s="8" t="n"/>
      <c r="D159" s="8" t="n"/>
      <c r="E159" s="10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10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0" spans="1:11">
      <c r="A160" s="6" t="s"/>
      <c r="B160" s="8" t="n"/>
      <c r="C160" s="8" t="n"/>
      <c r="D160" s="8" t="n"/>
      <c r="E160" s="10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10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1" spans="1:11">
      <c r="A161" s="6" t="s"/>
      <c r="B161" s="8" t="n"/>
      <c r="C161" s="8" t="n"/>
      <c r="D161" s="8" t="n"/>
      <c r="E161" s="10">
        <f>IF(OR(tuesday!B161 = "light",tuesday!B161 = "excused", tuesday!B161 = "sch chg", tuesday!B161 = "annual", tuesday!B161 = "sick", tuesday!C161 &gt;= 10 - reference!C5), 0, IF(tuesday!B161 = "no call", 10, IF(tuesday!C161 = 0, 0, MAX(10 - tuesday!C161, 0))))</f>
        <v/>
      </c>
      <c r="F161" s="10">
        <f>IF(OR(tuesday!B161 = "light",tuesday!B161 = "excused", tuesday!B161 = "sch chg", tuesday!B161 = "annual", tuesday!B161 = "sick", tuesday!C161 &gt;= 12 - reference!C5), 0, IF(tuesday!B161 = "no call", 12, IF(tuesday!C161 = 0, 0, MAX(12 - tuesday!C161, 0))))</f>
        <v/>
      </c>
    </row>
    <row r="162" spans="1:11">
      <c r="A162" s="6" t="s"/>
      <c r="B162" s="8" t="n"/>
      <c r="C162" s="8" t="n"/>
      <c r="D162" s="8" t="n"/>
      <c r="E162" s="10">
        <f>IF(OR(tuesday!B162 = "light",tuesday!B162 = "excused", tuesday!B162 = "sch chg", tuesday!B162 = "annual", tuesday!B162 = "sick", tuesday!C162 &gt;= 10 - reference!C5), 0, IF(tuesday!B162 = "no call", 10, IF(tuesday!C162 = 0, 0, MAX(10 - tuesday!C162, 0))))</f>
        <v/>
      </c>
      <c r="F162" s="10">
        <f>IF(OR(tuesday!B162 = "light",tuesday!B162 = "excused", tuesday!B162 = "sch chg", tuesday!B162 = "annual", tuesday!B162 = "sick", tuesday!C162 &gt;= 12 - reference!C5), 0, IF(tuesday!B162 = "no call", 12, IF(tuesday!C162 = 0, 0, MAX(12 - tuesday!C162, 0))))</f>
        <v/>
      </c>
    </row>
    <row r="164" spans="1:11">
      <c r="D164" s="5" t="s">
        <v>99</v>
      </c>
      <c r="E164" s="10">
        <f>SUM(tuesday!E133:tuesday!E162)</f>
        <v/>
      </c>
      <c r="F164" s="10">
        <f>SUM(tuesday!F133:tuesday!F162)</f>
        <v/>
      </c>
    </row>
    <row r="166" spans="1:11">
      <c r="D166" s="5" t="s">
        <v>100</v>
      </c>
      <c r="E166" s="10">
        <f>SUM(tuesday!E128 + tuesday!E164)</f>
        <v/>
      </c>
      <c r="F166" s="10">
        <f>SUM(tuesday!F128 + tuesday!F164)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3" man="1" max="16383" min="0"/>
    <brk id="129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8.109999999999999</v>
      </c>
      <c r="D8" s="8" t="n">
        <v>16.88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8.949999999999999</v>
      </c>
      <c r="D9" s="8" t="n">
        <v>17.47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10</v>
      </c>
      <c r="D10" s="8" t="n">
        <v>18.49</v>
      </c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9.970000000000001</v>
      </c>
      <c r="D11" s="8" t="n">
        <v>18.48</v>
      </c>
      <c r="E11" s="8" t="n">
        <v>14.25</v>
      </c>
      <c r="F11" s="8" t="n">
        <v>16.25</v>
      </c>
      <c r="G11" s="9" t="n">
        <v>1024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8.94</v>
      </c>
      <c r="D12" s="8" t="n">
        <v>19.15</v>
      </c>
      <c r="E12" s="8" t="s"/>
      <c r="F12" s="8" t="s"/>
      <c r="G12" s="9" t="s"/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7" t="s"/>
      <c r="C13" s="8" t="n">
        <v>11.48</v>
      </c>
      <c r="D13" s="8" t="n">
        <v>19.76</v>
      </c>
      <c r="E13" s="8" t="s"/>
      <c r="F13" s="8" t="s"/>
      <c r="G13" s="9" t="s"/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SUM(wednesday!F14 - wednesday!E14)</f>
        <v/>
      </c>
      <c r="I14" s="10">
        <f>IF(wednesday!B14 ="ns day", wednesday!C14,IF(wednesday!C14 &lt;= 8 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SUM(wednesday!F15 - wednesday!E15)</f>
        <v/>
      </c>
      <c r="I15" s="10">
        <f>IF(wednesday!B15 ="ns day", wednesday!C15,IF(wednesday!C15 &lt;= 8 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28</v>
      </c>
      <c r="B16" s="7" t="s"/>
      <c r="C16" s="8" t="n">
        <v>11.28</v>
      </c>
      <c r="D16" s="8" t="n">
        <v>0</v>
      </c>
      <c r="E16" s="8" t="n">
        <v>9.73</v>
      </c>
      <c r="F16" s="8" t="n">
        <v>12.45</v>
      </c>
      <c r="G16" s="9" t="n">
        <v>1005</v>
      </c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30</v>
      </c>
      <c r="B18" s="7" t="s"/>
      <c r="C18" s="8" t="n">
        <v>10.25</v>
      </c>
      <c r="D18" s="8" t="n">
        <v>18.74</v>
      </c>
      <c r="E18" s="8" t="n">
        <v>16.5</v>
      </c>
      <c r="F18" s="8" t="n">
        <v>18.74</v>
      </c>
      <c r="G18" s="9" t="n">
        <v>950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7" t="s"/>
      <c r="C19" s="8" t="n">
        <v>10.54</v>
      </c>
      <c r="D19" s="8" t="n">
        <v>18.96</v>
      </c>
      <c r="E19" s="8" t="n">
        <v>8.02</v>
      </c>
      <c r="F19" s="8" t="n">
        <v>8.02</v>
      </c>
      <c r="G19" s="9" t="n">
        <v>903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SUM(wednesday!F20 - wednesday!E20)</f>
        <v/>
      </c>
      <c r="I20" s="10">
        <f>IF(wednesday!B20 ="ns day", wednesday!C20,IF(wednesday!C20 &lt;= 8 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7" t="s"/>
      <c r="C21" s="8" t="n">
        <v>8.449999999999999</v>
      </c>
      <c r="D21" s="8" t="n">
        <v>0</v>
      </c>
      <c r="E21" s="8" t="n">
        <v>14.66</v>
      </c>
      <c r="F21" s="8" t="n">
        <v>16.65</v>
      </c>
      <c r="G21" s="9" t="n">
        <v>1024</v>
      </c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SUM(wednesday!F22 - wednesday!E22)</f>
        <v/>
      </c>
      <c r="I22" s="10">
        <f>IF(wednesday!B22 ="ns day", wednesday!C22,IF(wednesday!C22 &lt;= 8 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35</v>
      </c>
      <c r="B23" s="7" t="s"/>
      <c r="C23" s="8" t="n">
        <v>11.54</v>
      </c>
      <c r="D23" s="8" t="n">
        <v>19.94</v>
      </c>
      <c r="E23" s="8" t="n">
        <v>18</v>
      </c>
      <c r="F23" s="8" t="n">
        <v>19.94</v>
      </c>
      <c r="G23" s="9" t="n">
        <v>1011</v>
      </c>
      <c r="H23" s="8">
        <f>SUM(wednesday!F23 - wednesday!E23)</f>
        <v/>
      </c>
      <c r="I23" s="10">
        <f>IF(wednesday!B23 ="ns day", wednesday!C23,IF(wednesday!C23 &lt;= 8+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36</v>
      </c>
      <c r="B24" s="7" t="s"/>
      <c r="C24" s="8" t="n">
        <v>9.23</v>
      </c>
      <c r="D24" s="8" t="n">
        <v>0</v>
      </c>
      <c r="E24" s="8" t="n">
        <v>16</v>
      </c>
      <c r="F24" s="8" t="n">
        <v>17.75</v>
      </c>
      <c r="G24" s="9" t="n">
        <v>907</v>
      </c>
      <c r="H24" s="8">
        <f>SUM(wednesday!F24 - wednesday!E24)</f>
        <v/>
      </c>
      <c r="I24" s="10">
        <f>IF(wednesday!B24 ="ns day", wednesday!C24,IF(wednesday!C24 &lt;= 8+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37</v>
      </c>
      <c r="B25" s="7" t="s"/>
      <c r="C25" s="8" t="n">
        <v>8.289999999999999</v>
      </c>
      <c r="D25" s="8" t="n">
        <v>16.47</v>
      </c>
      <c r="E25" s="8" t="s"/>
      <c r="F25" s="8" t="s"/>
      <c r="G25" s="9" t="s"/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38</v>
      </c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39</v>
      </c>
      <c r="B27" s="8" t="n"/>
      <c r="C27" s="8" t="n"/>
      <c r="D27" s="8" t="n"/>
      <c r="E27" s="8" t="n"/>
      <c r="F27" s="8" t="n"/>
      <c r="G27" s="9" t="n"/>
      <c r="H27" s="8">
        <f>SUM(wednesday!F27 - wednesday!E27)</f>
        <v/>
      </c>
      <c r="I27" s="10">
        <f>IF(wednesday!B27 ="ns day", wednesday!C27,IF(wednesday!C27 &lt;= 8 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SUM(wednesday!F30 - wednesday!E30)</f>
        <v/>
      </c>
      <c r="I30" s="10">
        <f>IF(wednesday!B30 ="ns day", wednesday!C30,IF(wednesday!C30 &lt;= 8 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40</v>
      </c>
      <c r="I39" s="10">
        <f>SUM(wednesday!I8:wednesday!I37)</f>
        <v/>
      </c>
    </row>
    <row r="41" spans="1:11">
      <c r="J41" s="5" t="s">
        <v>41</v>
      </c>
      <c r="K41" s="10">
        <f>SUM(wednesday!K8:wednesday!K37)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44</v>
      </c>
      <c r="B46" s="7" t="s"/>
      <c r="C46" s="8" t="n">
        <v>10.5</v>
      </c>
      <c r="D46" s="8" t="n">
        <v>18.43</v>
      </c>
      <c r="E46" s="7" t="s">
        <v>103</v>
      </c>
      <c r="F46" s="7" t="s">
        <v>103</v>
      </c>
      <c r="G46" s="7" t="s">
        <v>103</v>
      </c>
      <c r="H46" s="8">
        <f>SUM(wednesday!H49:wednesday!H47)</f>
        <v/>
      </c>
      <c r="I46" s="10">
        <f>IF(wednesday!B46 ="ns day", wednesday!C46, MAX(wednesday!C46 - 8, 0))</f>
        <v/>
      </c>
      <c r="J46" s="10">
        <f>wednesday!H46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E47" s="8" t="n">
        <v>7.5</v>
      </c>
      <c r="F47" s="8" t="n">
        <v>7.5</v>
      </c>
      <c r="G47" s="9" t="n">
        <v>1072</v>
      </c>
      <c r="H47" s="8">
        <f>SUM(wednesday!F47 - wednesday!E47)</f>
        <v/>
      </c>
    </row>
    <row r="48" spans="1:11">
      <c r="E48" s="8" t="n">
        <v>10</v>
      </c>
      <c r="F48" s="8" t="n">
        <v>10.37</v>
      </c>
      <c r="G48" s="9" t="n">
        <v>1072</v>
      </c>
      <c r="H48" s="8">
        <f>SUM(wednesday!F48 - wednesday!E48)</f>
        <v/>
      </c>
    </row>
    <row r="49" spans="1:11">
      <c r="E49" s="8" t="n">
        <v>10.42</v>
      </c>
      <c r="F49" s="8" t="n">
        <v>11.42</v>
      </c>
      <c r="G49" s="9" t="n">
        <v>1072</v>
      </c>
      <c r="H49" s="8">
        <f>SUM(wednesday!F49 - wednesday!E49)</f>
        <v/>
      </c>
    </row>
    <row r="50" spans="1:11">
      <c r="A50" s="6" t="s">
        <v>45</v>
      </c>
      <c r="B50" s="8" t="n"/>
      <c r="C50" s="8" t="n"/>
      <c r="D50" s="8" t="n"/>
      <c r="E50" s="8" t="n"/>
      <c r="F50" s="8" t="n"/>
      <c r="G50" s="9" t="n"/>
      <c r="H50" s="8">
        <f>SUM(wednesday!F50 - wednesday!E50)</f>
        <v/>
      </c>
      <c r="I50" s="10">
        <f>IF(wednesday!B50 ="ns day", wednesday!C50, MAX(wednesday!C50 - 8, 0))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46</v>
      </c>
      <c r="B51" s="7" t="s">
        <v>27</v>
      </c>
      <c r="C51" s="8" t="n">
        <v>10.72</v>
      </c>
      <c r="D51" s="8" t="n">
        <v>19.34</v>
      </c>
      <c r="E51" s="8" t="n">
        <v>17.85</v>
      </c>
      <c r="F51" s="8" t="n">
        <v>19.34</v>
      </c>
      <c r="G51" s="9" t="n">
        <v>1037</v>
      </c>
      <c r="H51" s="8">
        <f>SUM(wednesday!F51 - wednesday!E51)</f>
        <v/>
      </c>
      <c r="I51" s="10">
        <f>IF(wednesday!B51 ="ns day", wednesday!C51, MAX(wednesday!C51 - 8, 0))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47</v>
      </c>
      <c r="B52" s="7" t="s"/>
      <c r="C52" s="8" t="n">
        <v>11.48</v>
      </c>
      <c r="D52" s="8" t="n">
        <v>19.45</v>
      </c>
      <c r="E52" s="8" t="n">
        <v>16.49</v>
      </c>
      <c r="F52" s="8" t="n">
        <v>19.45</v>
      </c>
      <c r="G52" s="9" t="n">
        <v>907</v>
      </c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48</v>
      </c>
      <c r="B53" s="7" t="s"/>
      <c r="C53" s="8" t="n">
        <v>12.43</v>
      </c>
      <c r="D53" s="8" t="n">
        <v>20.2</v>
      </c>
      <c r="E53" s="8" t="n">
        <v>16.5</v>
      </c>
      <c r="F53" s="8" t="n">
        <v>20.2</v>
      </c>
      <c r="G53" s="9" t="n">
        <v>1034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49</v>
      </c>
      <c r="B54" s="7" t="s">
        <v>27</v>
      </c>
      <c r="C54" s="8" t="n">
        <v>9.92</v>
      </c>
      <c r="D54" s="8" t="n">
        <v>18</v>
      </c>
      <c r="E54" s="8" t="s"/>
      <c r="F54" s="8" t="s"/>
      <c r="G54" s="9" t="s"/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50</v>
      </c>
      <c r="B55" s="7" t="s"/>
      <c r="C55" s="8" t="n">
        <v>8.800000000000001</v>
      </c>
      <c r="D55" s="8" t="n">
        <v>17.17</v>
      </c>
      <c r="E55" s="8" t="s"/>
      <c r="F55" s="8" t="s"/>
      <c r="G55" s="9" t="s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51</v>
      </c>
      <c r="B56" s="8" t="n"/>
      <c r="C56" s="8" t="n"/>
      <c r="D56" s="8" t="n"/>
      <c r="E56" s="8" t="n"/>
      <c r="F56" s="8" t="n"/>
      <c r="G56" s="9" t="n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52</v>
      </c>
      <c r="B57" s="8" t="n"/>
      <c r="C57" s="8" t="n"/>
      <c r="D57" s="8" t="n"/>
      <c r="E57" s="8" t="n"/>
      <c r="F57" s="8" t="n"/>
      <c r="G57" s="9" t="n"/>
      <c r="H57" s="8">
        <f>SUM(wednesday!F57 - wednesday!E57)</f>
        <v/>
      </c>
      <c r="I57" s="10">
        <f>IF(wednesday!B57 ="ns day", wednesday!C57, MAX(wednesday!C57 - 8, 0))</f>
        <v/>
      </c>
      <c r="J57" s="10">
        <f>SUM(wednesday!F57 - wednesday!E57)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53</v>
      </c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 MAX(wednesday!C58 - 8, 0))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54</v>
      </c>
      <c r="B59" s="8" t="n"/>
      <c r="C59" s="8" t="n"/>
      <c r="D59" s="8" t="n"/>
      <c r="E59" s="8" t="n"/>
      <c r="F59" s="8" t="n"/>
      <c r="G59" s="9" t="n"/>
      <c r="H59" s="8">
        <f>SUM(wednesday!F59 - wednesday!E59)</f>
        <v/>
      </c>
      <c r="I59" s="10">
        <f>IF(wednesday!B59 ="ns day", wednesday!C59, MAX(wednesday!C59 - 8, 0))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55</v>
      </c>
      <c r="B60" s="7" t="s"/>
      <c r="C60" s="8" t="n">
        <v>10.98</v>
      </c>
      <c r="D60" s="8" t="n">
        <v>19.64</v>
      </c>
      <c r="E60" s="8" t="n">
        <v>17.29</v>
      </c>
      <c r="F60" s="8" t="n">
        <v>19.64</v>
      </c>
      <c r="G60" s="9" t="n">
        <v>936</v>
      </c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56</v>
      </c>
      <c r="B61" s="7" t="s"/>
      <c r="C61" s="8" t="n">
        <v>11.17</v>
      </c>
      <c r="D61" s="8" t="n">
        <v>19.12</v>
      </c>
      <c r="E61" s="8" t="n">
        <v>16.8</v>
      </c>
      <c r="F61" s="8" t="n">
        <v>19.12</v>
      </c>
      <c r="G61" s="9" t="n">
        <v>907</v>
      </c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57</v>
      </c>
      <c r="B62" s="7" t="s"/>
      <c r="C62" s="8" t="n">
        <v>9.880000000000001</v>
      </c>
      <c r="D62" s="8" t="n">
        <v>18.24</v>
      </c>
      <c r="E62" s="8" t="n">
        <v>16.3</v>
      </c>
      <c r="F62" s="8" t="n">
        <v>18.09</v>
      </c>
      <c r="G62" s="9" t="n">
        <v>1037</v>
      </c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58</v>
      </c>
      <c r="B63" s="7" t="s"/>
      <c r="C63" s="8" t="n">
        <v>11.59</v>
      </c>
      <c r="D63" s="8" t="n">
        <v>19.75</v>
      </c>
      <c r="E63" s="7" t="s">
        <v>103</v>
      </c>
      <c r="F63" s="7" t="s">
        <v>103</v>
      </c>
      <c r="G63" s="7" t="s">
        <v>103</v>
      </c>
      <c r="H63" s="8">
        <f>SUM(wednesday!H65:wednesday!H64)</f>
        <v/>
      </c>
      <c r="I63" s="10">
        <f>IF(wednesday!B63 ="ns day", wednesday!C63, MAX(wednesday!C63 - 8, 0))</f>
        <v/>
      </c>
      <c r="J63" s="10">
        <f>wednesday!H63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E64" s="8" t="n">
        <v>7.75</v>
      </c>
      <c r="F64" s="8" t="n">
        <v>9.449999999999999</v>
      </c>
      <c r="G64" s="9" t="n">
        <v>1034</v>
      </c>
      <c r="H64" s="8">
        <f>SUM(wednesday!F64 - wednesday!E64)</f>
        <v/>
      </c>
    </row>
    <row r="65" spans="1:11">
      <c r="E65" s="8" t="n">
        <v>10.85</v>
      </c>
      <c r="F65" s="8" t="n">
        <v>12.6</v>
      </c>
      <c r="G65" s="9" t="n">
        <v>1034</v>
      </c>
      <c r="H65" s="8">
        <f>SUM(wednesday!F65 - wednesday!E65)</f>
        <v/>
      </c>
    </row>
    <row r="66" spans="1:11">
      <c r="A66" s="6" t="s">
        <v>59</v>
      </c>
      <c r="B66" s="8" t="n"/>
      <c r="C66" s="8" t="n"/>
      <c r="D66" s="8" t="n"/>
      <c r="E66" s="8" t="n"/>
      <c r="F66" s="8" t="n"/>
      <c r="G66" s="9" t="n"/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60</v>
      </c>
      <c r="B67" s="7" t="s"/>
      <c r="C67" s="8" t="n">
        <v>11.7</v>
      </c>
      <c r="D67" s="8" t="n">
        <v>20.2</v>
      </c>
      <c r="E67" s="8" t="n">
        <v>17.69</v>
      </c>
      <c r="F67" s="8" t="n">
        <v>20.2</v>
      </c>
      <c r="G67" s="9" t="n">
        <v>1005</v>
      </c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61</v>
      </c>
      <c r="B68" s="7" t="s"/>
      <c r="C68" s="8" t="n">
        <v>11</v>
      </c>
      <c r="D68" s="8" t="n">
        <v>0</v>
      </c>
      <c r="E68" s="8" t="n">
        <v>16.5</v>
      </c>
      <c r="F68" s="8" t="n">
        <v>19.5</v>
      </c>
      <c r="G68" s="9" t="n">
        <v>1037</v>
      </c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62</v>
      </c>
      <c r="B69" s="7" t="s"/>
      <c r="C69" s="8" t="n">
        <v>9.82</v>
      </c>
      <c r="D69" s="8" t="n">
        <v>18.25</v>
      </c>
      <c r="E69" s="8" t="n">
        <v>8.210000000000001</v>
      </c>
      <c r="F69" s="8" t="n">
        <v>9.76</v>
      </c>
      <c r="G69" s="9" t="n">
        <v>936</v>
      </c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63</v>
      </c>
      <c r="B70" s="7" t="s"/>
      <c r="C70" s="8" t="n">
        <v>9.91</v>
      </c>
      <c r="D70" s="8" t="n">
        <v>17.99</v>
      </c>
      <c r="E70" s="8" t="n">
        <v>7.58</v>
      </c>
      <c r="F70" s="8" t="n">
        <v>9.390000000000001</v>
      </c>
      <c r="G70" s="9" t="n">
        <v>1033</v>
      </c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64</v>
      </c>
      <c r="B71" s="7" t="s"/>
      <c r="C71" s="8" t="n">
        <v>11.78</v>
      </c>
      <c r="D71" s="8" t="n">
        <v>19.67</v>
      </c>
      <c r="E71" s="8" t="n">
        <v>16.5</v>
      </c>
      <c r="F71" s="8" t="n">
        <v>19.67</v>
      </c>
      <c r="G71" s="9" t="n">
        <v>903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65</v>
      </c>
      <c r="B72" s="7" t="s"/>
      <c r="C72" s="8" t="n">
        <v>10.77</v>
      </c>
      <c r="D72" s="8" t="n">
        <v>19.1</v>
      </c>
      <c r="E72" s="8" t="n">
        <v>16.5</v>
      </c>
      <c r="F72" s="8" t="n">
        <v>19.1</v>
      </c>
      <c r="G72" s="9" t="n">
        <v>1011</v>
      </c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66</v>
      </c>
      <c r="B73" s="7" t="s">
        <v>27</v>
      </c>
      <c r="C73" s="8" t="n">
        <v>12</v>
      </c>
      <c r="D73" s="8" t="n">
        <v>20.49</v>
      </c>
      <c r="E73" s="8" t="n">
        <v>10.5</v>
      </c>
      <c r="F73" s="8" t="n">
        <v>13.5</v>
      </c>
      <c r="G73" s="9" t="n">
        <v>1005</v>
      </c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67</v>
      </c>
      <c r="B74" s="7" t="s"/>
      <c r="C74" s="8" t="n">
        <v>12.15</v>
      </c>
      <c r="D74" s="8" t="n">
        <v>19.95</v>
      </c>
      <c r="E74" s="8" t="n">
        <v>16.05</v>
      </c>
      <c r="F74" s="8" t="n">
        <v>18.33</v>
      </c>
      <c r="G74" s="9" t="n">
        <v>1034</v>
      </c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68</v>
      </c>
      <c r="B75" s="7" t="s"/>
      <c r="C75" s="8" t="n">
        <v>9.6</v>
      </c>
      <c r="D75" s="8" t="n">
        <v>18.11</v>
      </c>
      <c r="E75" s="8" t="s"/>
      <c r="F75" s="8" t="s"/>
      <c r="G75" s="9" t="s"/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69</v>
      </c>
      <c r="B76" s="7" t="s"/>
      <c r="C76" s="8" t="n">
        <v>9.789999999999999</v>
      </c>
      <c r="D76" s="8" t="n">
        <v>18.7</v>
      </c>
      <c r="E76" s="8" t="s"/>
      <c r="F76" s="8" t="s"/>
      <c r="G76" s="9" t="s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70</v>
      </c>
      <c r="B77" s="7" t="s"/>
      <c r="C77" s="8" t="n">
        <v>11.31</v>
      </c>
      <c r="D77" s="8" t="n">
        <v>19.79</v>
      </c>
      <c r="E77" s="8" t="s"/>
      <c r="F77" s="8" t="s"/>
      <c r="G77" s="9" t="s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71</v>
      </c>
      <c r="B78" s="7" t="s"/>
      <c r="C78" s="8" t="n">
        <v>9.59</v>
      </c>
      <c r="D78" s="8" t="n">
        <v>18.08</v>
      </c>
      <c r="E78" s="8" t="s"/>
      <c r="F78" s="8" t="s"/>
      <c r="G78" s="9" t="s"/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72</v>
      </c>
      <c r="B79" s="7" t="s"/>
      <c r="C79" s="8" t="n">
        <v>8.76</v>
      </c>
      <c r="D79" s="8" t="n">
        <v>16.63</v>
      </c>
      <c r="E79" s="8" t="s"/>
      <c r="F79" s="8" t="s"/>
      <c r="G79" s="9" t="s"/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73</v>
      </c>
      <c r="B80" s="8" t="n"/>
      <c r="C80" s="8" t="n"/>
      <c r="D80" s="8" t="n"/>
      <c r="E80" s="8" t="n"/>
      <c r="F80" s="8" t="n"/>
      <c r="G80" s="9" t="n"/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74</v>
      </c>
      <c r="B81" s="8" t="n"/>
      <c r="C81" s="8" t="n"/>
      <c r="D81" s="8" t="n"/>
      <c r="E81" s="8" t="n"/>
      <c r="F81" s="8" t="n"/>
      <c r="G81" s="9" t="n"/>
      <c r="H81" s="8">
        <f>SUM(wednesday!F81 - wednesday!E81)</f>
        <v/>
      </c>
      <c r="I81" s="10">
        <f>IF(wednesday!B81 ="ns day", wednesday!C81, MAX(wednesday!C81 - 8, 0))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s">
        <v>75</v>
      </c>
      <c r="B82" s="7" t="s"/>
      <c r="C82" s="8" t="n">
        <v>11.99</v>
      </c>
      <c r="D82" s="8" t="n">
        <v>20.29</v>
      </c>
      <c r="E82" s="7" t="s">
        <v>103</v>
      </c>
      <c r="F82" s="7" t="s">
        <v>103</v>
      </c>
      <c r="G82" s="7" t="s">
        <v>103</v>
      </c>
      <c r="H82" s="8">
        <f>SUM(wednesday!H84:wednesday!H83)</f>
        <v/>
      </c>
      <c r="I82" s="10">
        <f>IF(wednesday!B82 ="ns day", wednesday!C82, MAX(wednesday!C82 - 8, 0))</f>
        <v/>
      </c>
      <c r="J82" s="10">
        <f>wednesday!H82</f>
        <v/>
      </c>
      <c r="K82" s="10">
        <f>IF(wednesday!B82="ns day",wednesday!C82, IF(wednesday!C82 &lt;= 8 + reference!C4, 0, MIN(MAX(wednesday!C82 - 8, 0),IF(wednesday!J82 &lt;= reference!C4,0, wednesday!J82))))</f>
        <v/>
      </c>
    </row>
    <row r="83" spans="1:11">
      <c r="E83" s="8" t="n">
        <v>11</v>
      </c>
      <c r="F83" s="8" t="n">
        <v>12</v>
      </c>
      <c r="G83" s="9" t="n">
        <v>936</v>
      </c>
      <c r="H83" s="8">
        <f>SUM(wednesday!F83 - wednesday!E83)</f>
        <v/>
      </c>
    </row>
    <row r="84" spans="1:11">
      <c r="E84" s="8" t="n">
        <v>15.25</v>
      </c>
      <c r="F84" s="8" t="n">
        <v>17</v>
      </c>
      <c r="G84" s="9" t="n">
        <v>936</v>
      </c>
      <c r="H84" s="8">
        <f>SUM(wednesday!F84 - wednesday!E84)</f>
        <v/>
      </c>
    </row>
    <row r="85" spans="1:11">
      <c r="A85" s="6" t="s">
        <v>76</v>
      </c>
      <c r="B85" s="7" t="s"/>
      <c r="C85" s="8" t="n">
        <v>9.76</v>
      </c>
      <c r="D85" s="8" t="n">
        <v>19.09</v>
      </c>
      <c r="E85" s="8" t="s"/>
      <c r="F85" s="8" t="s"/>
      <c r="G85" s="9" t="s"/>
      <c r="H85" s="8">
        <f>SUM(wednesday!F85 - wednesday!E85)</f>
        <v/>
      </c>
      <c r="I85" s="10">
        <f>IF(wednesday!B85 ="ns day", wednesday!C85, MAX(wednesday!C85 - 8, 0))</f>
        <v/>
      </c>
      <c r="J85" s="10">
        <f>SUM(wednesday!F85 - wednesday!E85)</f>
        <v/>
      </c>
      <c r="K85" s="10">
        <f>IF(wednesday!B85="ns day",wednesday!C85, IF(wednesday!C85 &lt;= 8 + reference!C4, 0, MIN(MAX(wednesday!C85 - 8, 0),IF(wednesday!J85 &lt;= reference!C4,0, wednesday!J85))))</f>
        <v/>
      </c>
    </row>
    <row r="86" spans="1:11">
      <c r="A86" s="6" t="s">
        <v>77</v>
      </c>
      <c r="B86" s="8" t="n"/>
      <c r="C86" s="8" t="n"/>
      <c r="D86" s="8" t="n"/>
      <c r="E86" s="8" t="n"/>
      <c r="F86" s="8" t="n"/>
      <c r="G86" s="9" t="n"/>
      <c r="H86" s="8">
        <f>SUM(wednesday!F86 - wednesday!E86)</f>
        <v/>
      </c>
      <c r="I86" s="10">
        <f>IF(wednesday!B86 ="ns day", wednesday!C86, MAX(wednesday!C86 - 8, 0))</f>
        <v/>
      </c>
      <c r="J86" s="10">
        <f>SUM(wednesday!F86 - wednesday!E86)</f>
        <v/>
      </c>
      <c r="K86" s="10">
        <f>IF(wednesday!B86="ns day",wednesday!C86, IF(wednesday!C86 &lt;= 8 + reference!C4, 0, MIN(MAX(wednesday!C86 - 8, 0),IF(wednesday!J86 &lt;= reference!C4,0, wednesday!J86))))</f>
        <v/>
      </c>
    </row>
    <row r="87" spans="1:11">
      <c r="A87" s="6" t="s">
        <v>78</v>
      </c>
      <c r="B87" s="7" t="s">
        <v>27</v>
      </c>
      <c r="C87" s="8" t="n">
        <v>9.18</v>
      </c>
      <c r="D87" s="8" t="n">
        <v>17.49</v>
      </c>
      <c r="E87" s="8" t="n">
        <v>16.5</v>
      </c>
      <c r="F87" s="8" t="n">
        <v>17.49</v>
      </c>
      <c r="G87" s="9" t="n">
        <v>936</v>
      </c>
      <c r="H87" s="8">
        <f>SUM(wednesday!F87 - wednesday!E87)</f>
        <v/>
      </c>
      <c r="I87" s="10">
        <f>IF(wednesday!B87 ="ns day", wednesday!C87, MAX(wednesday!C87 - 8, 0))</f>
        <v/>
      </c>
      <c r="J87" s="10">
        <f>SUM(wednesday!F87 - wednesday!E87)</f>
        <v/>
      </c>
      <c r="K87" s="10">
        <f>IF(wednesday!B87="ns day",wednesday!C87, IF(wednesday!C87 &lt;= 8 + reference!C4, 0, MIN(MAX(wednesday!C87 - 8, 0),IF(wednesday!J87 &lt;= reference!C4,0, wednesday!J87))))</f>
        <v/>
      </c>
    </row>
    <row r="88" spans="1:11">
      <c r="A88" s="6" t="s">
        <v>79</v>
      </c>
      <c r="B88" s="8" t="n"/>
      <c r="C88" s="8" t="n"/>
      <c r="D88" s="8" t="n"/>
      <c r="E88" s="8" t="n"/>
      <c r="F88" s="8" t="n"/>
      <c r="G88" s="9" t="n"/>
      <c r="H88" s="8">
        <f>SUM(wednesday!F88 - wednesday!E88)</f>
        <v/>
      </c>
      <c r="I88" s="10">
        <f>IF(wednesday!B88 ="ns day", wednesday!C88, MAX(wednesday!C88 - 8, 0))</f>
        <v/>
      </c>
      <c r="J88" s="10">
        <f>SUM(wednesday!F88 - wednesday!E88)</f>
        <v/>
      </c>
      <c r="K88" s="10">
        <f>IF(wednesday!B88="ns day",wednesday!C88, IF(wednesday!C88 &lt;= 8 + reference!C4, 0, MIN(MAX(wednesday!C88 - 8, 0),IF(wednesday!J88 &lt;= reference!C4,0, wednesday!J88))))</f>
        <v/>
      </c>
    </row>
    <row r="89" spans="1:11">
      <c r="A89" s="6" t="s">
        <v>80</v>
      </c>
      <c r="B89" s="7" t="s"/>
      <c r="C89" s="8" t="n">
        <v>8.300000000000001</v>
      </c>
      <c r="D89" s="8" t="n">
        <v>16.66</v>
      </c>
      <c r="E89" s="8" t="n">
        <v>14.29</v>
      </c>
      <c r="F89" s="8" t="n">
        <v>16.66</v>
      </c>
      <c r="G89" s="9" t="n">
        <v>936</v>
      </c>
      <c r="H89" s="8">
        <f>SUM(wednesday!F89 - wednesday!E89)</f>
        <v/>
      </c>
      <c r="I89" s="10">
        <f>IF(wednesday!B89 ="ns day", wednesday!C89, MAX(wednesday!C89 - 8, 0))</f>
        <v/>
      </c>
      <c r="J89" s="10">
        <f>SUM(wednesday!F89 - wednesday!E89)</f>
        <v/>
      </c>
      <c r="K89" s="10">
        <f>IF(wednesday!B89="ns day",wednesday!C89, IF(wednesday!C89 &lt;= 8 + reference!C4, 0, MIN(MAX(wednesday!C89 - 8, 0),IF(wednesday!J89 &lt;= reference!C4,0, wednesday!J89))))</f>
        <v/>
      </c>
    </row>
    <row r="91" spans="1:11">
      <c r="J91" s="5" t="s">
        <v>81</v>
      </c>
      <c r="K91" s="10">
        <f>SUM(wednesday!K45:wednesday!K89)</f>
        <v/>
      </c>
    </row>
    <row r="93" spans="1:11">
      <c r="J93" s="5" t="s">
        <v>82</v>
      </c>
      <c r="K93" s="10">
        <f>SUM(wednesday!K91 + wednesday!K41)</f>
        <v/>
      </c>
    </row>
    <row r="95" spans="1:11">
      <c r="A95" s="4" t="s">
        <v>83</v>
      </c>
    </row>
    <row r="96" spans="1:11">
      <c r="E96" s="5" t="s">
        <v>84</v>
      </c>
    </row>
    <row r="97" spans="1:11">
      <c r="A97" s="5" t="s">
        <v>8</v>
      </c>
      <c r="B97" s="5" t="s">
        <v>9</v>
      </c>
      <c r="C97" s="5" t="s">
        <v>10</v>
      </c>
      <c r="D97" s="5" t="s">
        <v>11</v>
      </c>
      <c r="E97" s="5" t="s">
        <v>85</v>
      </c>
      <c r="F97" s="5" t="s">
        <v>86</v>
      </c>
    </row>
    <row r="98" spans="1:11">
      <c r="A98" s="6" t="s">
        <v>87</v>
      </c>
      <c r="B98" s="7" t="s"/>
      <c r="C98" s="8" t="n">
        <v>12.33</v>
      </c>
      <c r="D98" s="8" t="n">
        <v>20.51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88</v>
      </c>
      <c r="B99" s="7" t="s">
        <v>106</v>
      </c>
      <c r="C99" s="8" t="n">
        <v>6.77</v>
      </c>
      <c r="D99" s="8" t="n">
        <v>12.65</v>
      </c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>
        <v>89</v>
      </c>
      <c r="B100" s="7" t="s"/>
      <c r="C100" s="8" t="n">
        <v>12.55</v>
      </c>
      <c r="D100" s="8" t="n">
        <v>21.34</v>
      </c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>
        <v>90</v>
      </c>
      <c r="B101" s="7" t="s"/>
      <c r="C101" s="8" t="n">
        <v>12.25</v>
      </c>
      <c r="D101" s="8" t="n">
        <v>20.74</v>
      </c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>
        <v>91</v>
      </c>
      <c r="B102" s="7" t="s"/>
      <c r="C102" s="8" t="n">
        <v>12</v>
      </c>
      <c r="D102" s="8" t="n">
        <v>19.98</v>
      </c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>
        <v>92</v>
      </c>
      <c r="B103" s="7" t="s"/>
      <c r="C103" s="8" t="n">
        <v>12.76</v>
      </c>
      <c r="D103" s="8" t="n">
        <v>21.29</v>
      </c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9" spans="1:11">
      <c r="D129" s="5" t="s">
        <v>93</v>
      </c>
      <c r="E129" s="10">
        <f>SUM(wednesday!E98:wednesday!E127)</f>
        <v/>
      </c>
      <c r="F129" s="10">
        <f>SUM(wednesday!F98:wednesday!F127)</f>
        <v/>
      </c>
    </row>
    <row r="131" spans="1:11">
      <c r="A131" s="4" t="s">
        <v>94</v>
      </c>
    </row>
    <row r="132" spans="1:11">
      <c r="E132" s="5" t="s">
        <v>84</v>
      </c>
    </row>
    <row r="133" spans="1:11">
      <c r="A133" s="5" t="s">
        <v>8</v>
      </c>
      <c r="B133" s="5" t="s">
        <v>9</v>
      </c>
      <c r="C133" s="5" t="s">
        <v>10</v>
      </c>
      <c r="D133" s="5" t="s">
        <v>11</v>
      </c>
      <c r="E133" s="5" t="s">
        <v>85</v>
      </c>
      <c r="F133" s="5" t="s">
        <v>95</v>
      </c>
    </row>
    <row r="134" spans="1:11">
      <c r="A134" s="6" t="s">
        <v>96</v>
      </c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11.5 - reference!C5), 0, IF(wednesday!B134 = "no call", 11.5, IF(wednesday!C134 = 0, 0, MAX(11.5 - wednesday!C134, 0))))</f>
        <v/>
      </c>
    </row>
    <row r="135" spans="1:11">
      <c r="A135" s="6" t="s">
        <v>97</v>
      </c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11.5 - reference!C5), 0, IF(wednesday!B135 = "no call", 11.5, IF(wednesday!C135 = 0, 0, MAX(11.5 - wednesday!C135, 0))))</f>
        <v/>
      </c>
    </row>
    <row r="136" spans="1:11">
      <c r="A136" s="6" t="s">
        <v>98</v>
      </c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11.5 - reference!C5), 0, IF(wednesday!B136 = "no call", 11.5, IF(wednesday!C136 = 0, 0, MAX(11.5 -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8" t="n"/>
      <c r="C156" s="8" t="n"/>
      <c r="D156" s="8" t="n"/>
      <c r="E156" s="10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10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8" t="n"/>
      <c r="C157" s="8" t="n"/>
      <c r="D157" s="8" t="n"/>
      <c r="E157" s="10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10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 spans="1:11">
      <c r="A158" s="6" t="s"/>
      <c r="B158" s="8" t="n"/>
      <c r="C158" s="8" t="n"/>
      <c r="D158" s="8" t="n"/>
      <c r="E158" s="10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10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 spans="1:11">
      <c r="A159" s="6" t="s"/>
      <c r="B159" s="8" t="n"/>
      <c r="C159" s="8" t="n"/>
      <c r="D159" s="8" t="n"/>
      <c r="E159" s="10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10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0" spans="1:11">
      <c r="A160" s="6" t="s"/>
      <c r="B160" s="8" t="n"/>
      <c r="C160" s="8" t="n"/>
      <c r="D160" s="8" t="n"/>
      <c r="E160" s="10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10">
        <f>IF(OR(wednesday!B160 = "light",wednesday!B160 = "excused", wednesday!B160 = "sch chg", wednesday!B160 = "annual", wednesday!B160 = "sick", wednesday!C160 &gt;= 12 - reference!C5), 0, IF(wednesday!B160 = "no call", 12, IF(wednesday!C160 = 0, 0, MAX(12 - wednesday!C160, 0))))</f>
        <v/>
      </c>
    </row>
    <row r="161" spans="1:11">
      <c r="A161" s="6" t="s"/>
      <c r="B161" s="8" t="n"/>
      <c r="C161" s="8" t="n"/>
      <c r="D161" s="8" t="n"/>
      <c r="E161" s="10">
        <f>IF(OR(wednesday!B161 = "light",wednesday!B161 = "excused", wednesday!B161 = "sch chg", wednesday!B161 = "annual", wednesday!B161 = "sick", wednesday!C161 &gt;= 10 - reference!C5), 0, IF(wednesday!B161 = "no call", 10, IF(wednesday!C161 = 0, 0, MAX(10 - wednesday!C161, 0))))</f>
        <v/>
      </c>
      <c r="F161" s="10">
        <f>IF(OR(wednesday!B161 = "light",wednesday!B161 = "excused", wednesday!B161 = "sch chg", wednesday!B161 = "annual", wednesday!B161 = "sick", wednesday!C161 &gt;= 12 - reference!C5), 0, IF(wednesday!B161 = "no call", 12, IF(wednesday!C161 = 0, 0, MAX(12 - wednesday!C161, 0))))</f>
        <v/>
      </c>
    </row>
    <row r="162" spans="1:11">
      <c r="A162" s="6" t="s"/>
      <c r="B162" s="8" t="n"/>
      <c r="C162" s="8" t="n"/>
      <c r="D162" s="8" t="n"/>
      <c r="E162" s="10">
        <f>IF(OR(wednesday!B162 = "light",wednesday!B162 = "excused", wednesday!B162 = "sch chg", wednesday!B162 = "annual", wednesday!B162 = "sick", wednesday!C162 &gt;= 10 - reference!C5), 0, IF(wednesday!B162 = "no call", 10, IF(wednesday!C162 = 0, 0, MAX(10 - wednesday!C162, 0))))</f>
        <v/>
      </c>
      <c r="F162" s="10">
        <f>IF(OR(wednesday!B162 = "light",wednesday!B162 = "excused", wednesday!B162 = "sch chg", wednesday!B162 = "annual", wednesday!B162 = "sick", wednesday!C162 &gt;= 12 - reference!C5), 0, IF(wednesday!B162 = "no call", 12, IF(wednesday!C162 = 0, 0, MAX(12 - wednesday!C162, 0))))</f>
        <v/>
      </c>
    </row>
    <row r="163" spans="1:11">
      <c r="A163" s="6" t="s"/>
      <c r="B163" s="8" t="n"/>
      <c r="C163" s="8" t="n"/>
      <c r="D163" s="8" t="n"/>
      <c r="E163" s="10">
        <f>IF(OR(wednesday!B163 = "light",wednesday!B163 = "excused", wednesday!B163 = "sch chg", wednesday!B163 = "annual", wednesday!B163 = "sick", wednesday!C163 &gt;= 10 - reference!C5), 0, IF(wednesday!B163 = "no call", 10, IF(wednesday!C163 = 0, 0, MAX(10 - wednesday!C163, 0))))</f>
        <v/>
      </c>
      <c r="F163" s="10">
        <f>IF(OR(wednesday!B163 = "light",wednesday!B163 = "excused", wednesday!B163 = "sch chg", wednesday!B163 = "annual", wednesday!B163 = "sick", wednesday!C163 &gt;= 12 - reference!C5), 0, IF(wednesday!B163 = "no call", 12, IF(wednesday!C163 = 0, 0, MAX(12 - wednesday!C163, 0))))</f>
        <v/>
      </c>
    </row>
    <row r="165" spans="1:11">
      <c r="D165" s="5" t="s">
        <v>99</v>
      </c>
      <c r="E165" s="10">
        <f>SUM(wednesday!E134:wednesday!E163)</f>
        <v/>
      </c>
      <c r="F165" s="10">
        <f>SUM(wednesday!F134:wednesday!F163)</f>
        <v/>
      </c>
    </row>
    <row r="167" spans="1:11">
      <c r="D167" s="5" t="s">
        <v>100</v>
      </c>
      <c r="E167" s="10">
        <f>SUM(wednesday!E129 + wednesday!E165)</f>
        <v/>
      </c>
      <c r="F167" s="10">
        <f>SUM(wednesday!F129 + wednesday!F165)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4" man="1" max="16383" min="0"/>
    <brk id="130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SUM(thursday!F8 - thursday!E8)</f>
        <v/>
      </c>
      <c r="I8" s="10">
        <f>IF(thursday!B8 ="ns day", thursday!C8,IF(thursday!C8 &lt;= 8 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8.109999999999999</v>
      </c>
      <c r="D9" s="8" t="n">
        <v>17.71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/>
      <c r="C10" s="8" t="n">
        <v>8.32</v>
      </c>
      <c r="D10" s="8" t="n">
        <v>16.79</v>
      </c>
      <c r="E10" s="8" t="s"/>
      <c r="F10" s="8" t="s"/>
      <c r="G10" s="9" t="s"/>
      <c r="H10" s="8">
        <f>SUM(thursday!F10 - thursday!E10)</f>
        <v/>
      </c>
      <c r="I10" s="10">
        <f>IF(thursday!B10 ="ns day", thursday!C10,IF(thursday!C10 &lt;= 8+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7" t="s">
        <v>27</v>
      </c>
      <c r="C11" s="8" t="n">
        <v>7.92</v>
      </c>
      <c r="D11" s="8" t="n">
        <v>16.44</v>
      </c>
      <c r="E11" s="8" t="s"/>
      <c r="F11" s="8" t="s"/>
      <c r="G11" s="9" t="s"/>
      <c r="H11" s="8">
        <f>SUM(thursday!F11 - thursday!E11)</f>
        <v/>
      </c>
      <c r="I11" s="10">
        <f>IF(thursday!B11 ="ns day", thursday!C11,IF(thursday!C11 &lt;= 8+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9.51</v>
      </c>
      <c r="D12" s="8" t="n">
        <v>18.25</v>
      </c>
      <c r="E12" s="8" t="s"/>
      <c r="F12" s="8" t="s"/>
      <c r="G12" s="9" t="s"/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8</v>
      </c>
      <c r="D13" s="8" t="n">
        <v>16.21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SUM(thursday!F14 - thursday!E14)</f>
        <v/>
      </c>
      <c r="I14" s="10">
        <f>IF(thursday!B14 ="ns day", thursday!C14,IF(thursday!C14 &lt;= 8 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7" t="s"/>
      <c r="C15" s="8" t="n">
        <v>8.43</v>
      </c>
      <c r="D15" s="8" t="n">
        <v>0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28</v>
      </c>
      <c r="B16" s="7" t="s"/>
      <c r="C16" s="8" t="n">
        <v>9.449999999999999</v>
      </c>
      <c r="D16" s="8" t="n">
        <v>0</v>
      </c>
      <c r="E16" s="8" t="n">
        <v>9.32</v>
      </c>
      <c r="F16" s="8" t="n">
        <v>11.62</v>
      </c>
      <c r="G16" s="9" t="n">
        <v>1005</v>
      </c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30</v>
      </c>
      <c r="B18" s="7" t="s"/>
      <c r="C18" s="8" t="n">
        <v>9.99</v>
      </c>
      <c r="D18" s="8" t="n">
        <v>17.99</v>
      </c>
      <c r="E18" s="8" t="n">
        <v>16</v>
      </c>
      <c r="F18" s="8" t="n">
        <v>17.99</v>
      </c>
      <c r="G18" s="9" t="n">
        <v>950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7" t="s"/>
      <c r="C19" s="8" t="n">
        <v>9.890000000000001</v>
      </c>
      <c r="D19" s="8" t="n">
        <v>18.34</v>
      </c>
      <c r="E19" s="7" t="s">
        <v>103</v>
      </c>
      <c r="F19" s="7" t="s">
        <v>103</v>
      </c>
      <c r="G19" s="7" t="s">
        <v>103</v>
      </c>
      <c r="H19" s="8">
        <f>SUM(thursday!H21:thursday!H20)</f>
        <v/>
      </c>
      <c r="I19" s="10">
        <f>IF(thursday!B19 ="ns day", thursday!C19,IF(thursday!C19 &lt;= 8 + reference!C3, 0, MAX(thursday!C19 - 8, 0)))</f>
        <v/>
      </c>
      <c r="J19" s="10">
        <f>thursday!H19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E20" s="8" t="n">
        <v>8.07</v>
      </c>
      <c r="F20" s="8" t="n">
        <v>8.699999999999999</v>
      </c>
      <c r="G20" s="9" t="n">
        <v>929</v>
      </c>
      <c r="H20" s="8">
        <f>SUM(thursday!F20 - thursday!E20)</f>
        <v/>
      </c>
    </row>
    <row r="21" spans="1:11">
      <c r="E21" s="8" t="n">
        <v>10.75</v>
      </c>
      <c r="F21" s="8" t="n">
        <v>12.25</v>
      </c>
      <c r="G21" s="9" t="n">
        <v>913</v>
      </c>
      <c r="H21" s="8">
        <f>SUM(thursday!F21 - thursday!E21)</f>
        <v/>
      </c>
    </row>
    <row r="22" spans="1:11">
      <c r="A22" s="6" t="s">
        <v>32</v>
      </c>
      <c r="B22" s="7" t="s"/>
      <c r="C22" s="8" t="n">
        <v>10.35</v>
      </c>
      <c r="D22" s="8" t="n">
        <v>18.86</v>
      </c>
      <c r="E22" s="8" t="n">
        <v>8.02</v>
      </c>
      <c r="F22" s="8" t="n">
        <v>9.66</v>
      </c>
      <c r="G22" s="9" t="n">
        <v>1036</v>
      </c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33</v>
      </c>
      <c r="B23" s="7" t="s"/>
      <c r="C23" s="8" t="n">
        <v>6.42</v>
      </c>
      <c r="D23" s="8" t="n">
        <v>0</v>
      </c>
      <c r="E23" s="8" t="s"/>
      <c r="F23" s="8" t="s"/>
      <c r="G23" s="9" t="s"/>
      <c r="H23" s="8">
        <f>SUM(thursday!F23 - thursday!E23)</f>
        <v/>
      </c>
      <c r="I23" s="10">
        <f>IF(thursday!B23 ="ns day", thursday!C23,IF(thursday!C23 &lt;= 8+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34</v>
      </c>
      <c r="B24" s="7" t="s"/>
      <c r="C24" s="8" t="n">
        <v>9.300000000000001</v>
      </c>
      <c r="D24" s="8" t="n">
        <v>17.3</v>
      </c>
      <c r="E24" s="8" t="n">
        <v>9.02</v>
      </c>
      <c r="F24" s="8" t="n">
        <v>17.32</v>
      </c>
      <c r="G24" s="9" t="n">
        <v>1072</v>
      </c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35</v>
      </c>
      <c r="B25" s="7" t="s">
        <v>27</v>
      </c>
      <c r="C25" s="8" t="n">
        <v>8.57</v>
      </c>
      <c r="D25" s="8" t="n">
        <v>16.97</v>
      </c>
      <c r="E25" s="8" t="s"/>
      <c r="F25" s="8" t="s"/>
      <c r="G25" s="9" t="s"/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36</v>
      </c>
      <c r="B26" s="7" t="s"/>
      <c r="C26" s="8" t="n">
        <v>8</v>
      </c>
      <c r="D26" s="8" t="n">
        <v>0</v>
      </c>
      <c r="E26" s="8" t="s"/>
      <c r="F26" s="8" t="s"/>
      <c r="G26" s="9" t="s"/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37</v>
      </c>
      <c r="B27" s="7" t="s"/>
      <c r="C27" s="8" t="n">
        <v>8</v>
      </c>
      <c r="D27" s="8" t="n">
        <v>16.1</v>
      </c>
      <c r="E27" s="8" t="s"/>
      <c r="F27" s="8" t="s"/>
      <c r="G27" s="9" t="s"/>
      <c r="H27" s="8">
        <f>SUM(thursday!F27 - thursday!E27)</f>
        <v/>
      </c>
      <c r="I27" s="10">
        <f>IF(thursday!B27 ="ns day", thursday!C27,IF(thursday!C27 &lt;= 8+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38</v>
      </c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39</v>
      </c>
      <c r="B29" s="7" t="s"/>
      <c r="C29" s="8" t="n">
        <v>0.18</v>
      </c>
      <c r="D29" s="8" t="n">
        <v>0</v>
      </c>
      <c r="E29" s="8" t="n">
        <v>13.31</v>
      </c>
      <c r="F29" s="8" t="n">
        <v>13.49</v>
      </c>
      <c r="G29" s="9" t="n">
        <v>950</v>
      </c>
      <c r="H29" s="8">
        <f>SUM(thursday!F29 - thursday!E29)</f>
        <v/>
      </c>
      <c r="I29" s="10">
        <f>IF(thursday!B29 ="ns day", thursday!C29,IF(thursday!C29 &lt;= 8+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SUM(thursday!F30 - thursday!E30)</f>
        <v/>
      </c>
      <c r="I30" s="10">
        <f>IF(thursday!B30 ="ns day", thursday!C30,IF(thursday!C30 &lt;= 8 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SUM(thursday!F32 - thursday!E32)</f>
        <v/>
      </c>
      <c r="I32" s="10">
        <f>IF(thursday!B32 ="ns day", thursday!C32,IF(thursday!C32 &lt;= 8 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40</v>
      </c>
      <c r="I39" s="10">
        <f>SUM(thursday!I8:thursday!I37)</f>
        <v/>
      </c>
    </row>
    <row r="41" spans="1:11">
      <c r="J41" s="5" t="s">
        <v>41</v>
      </c>
      <c r="K41" s="10">
        <f>SUM(thursday!K8:thursday!K37)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SUM(thursday!F45 - thursday!E45)</f>
        <v/>
      </c>
      <c r="I45" s="10">
        <f>IF(thursday!B45 ="ns day", thursday!C45, MAX(thursday!C45 - 8, 0))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44</v>
      </c>
      <c r="B46" s="7" t="s"/>
      <c r="C46" s="8" t="n">
        <v>9</v>
      </c>
      <c r="D46" s="8" t="n">
        <v>16.94</v>
      </c>
      <c r="E46" s="8" t="n">
        <v>7.51</v>
      </c>
      <c r="F46" s="8" t="n">
        <v>8.43</v>
      </c>
      <c r="G46" s="9" t="n">
        <v>1072</v>
      </c>
      <c r="H46" s="8">
        <f>SUM(thursday!F46 - thursday!E46)</f>
        <v/>
      </c>
      <c r="I46" s="10">
        <f>IF(thursday!B46 ="ns day", thursday!C46, MAX(thursday!C46 - 8, 0))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45</v>
      </c>
      <c r="B47" s="7" t="s"/>
      <c r="C47" s="8" t="n">
        <v>11.1</v>
      </c>
      <c r="D47" s="8" t="n">
        <v>19.52</v>
      </c>
      <c r="E47" s="8" t="n">
        <v>8.050000000000001</v>
      </c>
      <c r="F47" s="8" t="n">
        <v>19.62</v>
      </c>
      <c r="G47" s="9" t="n">
        <v>903</v>
      </c>
      <c r="H47" s="8">
        <f>SUM(thursday!F47 - thursday!E47)</f>
        <v/>
      </c>
      <c r="I47" s="10">
        <f>IF(thursday!B47 ="ns day", thursday!C47, MAX(thursday!C47 - 8, 0))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46</v>
      </c>
      <c r="B48" s="7" t="s"/>
      <c r="C48" s="8" t="n">
        <v>9.34</v>
      </c>
      <c r="D48" s="8" t="n">
        <v>17.98</v>
      </c>
      <c r="E48" s="8" t="n">
        <v>17</v>
      </c>
      <c r="F48" s="8" t="n">
        <v>17.98</v>
      </c>
      <c r="G48" s="9" t="n">
        <v>1025</v>
      </c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47</v>
      </c>
      <c r="B49" s="7" t="s"/>
      <c r="C49" s="8" t="n">
        <v>10.98</v>
      </c>
      <c r="D49" s="8" t="n">
        <v>19</v>
      </c>
      <c r="E49" s="8" t="n">
        <v>16.49</v>
      </c>
      <c r="F49" s="8" t="n">
        <v>19</v>
      </c>
      <c r="G49" s="9" t="n">
        <v>936</v>
      </c>
      <c r="H49" s="8">
        <f>SUM(thursday!F49 - thursday!E49)</f>
        <v/>
      </c>
      <c r="I49" s="10">
        <f>IF(thursday!B49 ="ns day", thursday!C49, MAX(thursday!C49 - 8, 0))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48</v>
      </c>
      <c r="B50" s="7" t="s"/>
      <c r="C50" s="8" t="n">
        <v>12.08</v>
      </c>
      <c r="D50" s="8" t="n">
        <v>19.76</v>
      </c>
      <c r="E50" s="8" t="n">
        <v>16.5</v>
      </c>
      <c r="F50" s="8" t="n">
        <v>19.76</v>
      </c>
      <c r="G50" s="9" t="n">
        <v>1019</v>
      </c>
      <c r="H50" s="8">
        <f>SUM(thursday!F50 - thursday!E50)</f>
        <v/>
      </c>
      <c r="I50" s="10">
        <f>IF(thursday!B50 ="ns day", thursday!C50, MAX(thursday!C50 - 8, 0))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49</v>
      </c>
      <c r="B51" s="7" t="s"/>
      <c r="C51" s="8" t="n">
        <v>8.119999999999999</v>
      </c>
      <c r="D51" s="8" t="n">
        <v>17.29</v>
      </c>
      <c r="E51" s="8" t="s"/>
      <c r="F51" s="8" t="s"/>
      <c r="G51" s="9" t="s"/>
      <c r="H51" s="8">
        <f>SUM(thursday!F51 - thursday!E51)</f>
        <v/>
      </c>
      <c r="I51" s="10">
        <f>IF(thursday!B51 ="ns day", thursday!C51, MAX(thursday!C51 - 8, 0))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50</v>
      </c>
      <c r="B52" s="7" t="s"/>
      <c r="C52" s="8" t="n">
        <v>8.92</v>
      </c>
      <c r="D52" s="8" t="n">
        <v>17.32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 MAX(thursday!C52 - 8, 0))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51</v>
      </c>
      <c r="B53" s="8" t="n"/>
      <c r="C53" s="8" t="n"/>
      <c r="D53" s="8" t="n"/>
      <c r="E53" s="8" t="n"/>
      <c r="F53" s="8" t="n"/>
      <c r="G53" s="9" t="n"/>
      <c r="H53" s="8">
        <f>SUM(thursday!F53 - thursday!E53)</f>
        <v/>
      </c>
      <c r="I53" s="10">
        <f>IF(thursday!B53 ="ns day", thursday!C53, MAX(thursday!C53 - 8, 0))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52</v>
      </c>
      <c r="B54" s="8" t="n"/>
      <c r="C54" s="8" t="n"/>
      <c r="D54" s="8" t="n"/>
      <c r="E54" s="8" t="n"/>
      <c r="F54" s="8" t="n"/>
      <c r="G54" s="9" t="n"/>
      <c r="H54" s="8">
        <f>SUM(thursday!F54 - thursday!E54)</f>
        <v/>
      </c>
      <c r="I54" s="10">
        <f>IF(thursday!B54 ="ns day", thursday!C54, MAX(thursday!C54 - 8, 0))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53</v>
      </c>
      <c r="B55" s="8" t="n"/>
      <c r="C55" s="8" t="n"/>
      <c r="D55" s="8" t="n"/>
      <c r="E55" s="8" t="n"/>
      <c r="F55" s="8" t="n"/>
      <c r="G55" s="9" t="n"/>
      <c r="H55" s="8">
        <f>SUM(thursday!F55 - thursday!E55)</f>
        <v/>
      </c>
      <c r="I55" s="10">
        <f>IF(thursday!B55 ="ns day", thursday!C55, MAX(thursday!C55 - 8, 0))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54</v>
      </c>
      <c r="B56" s="7" t="s"/>
      <c r="C56" s="8" t="n">
        <v>10.25</v>
      </c>
      <c r="D56" s="8" t="n">
        <v>18.61</v>
      </c>
      <c r="E56" s="8" t="s"/>
      <c r="F56" s="8" t="s"/>
      <c r="G56" s="9" t="s"/>
      <c r="H56" s="8">
        <f>SUM(thursday!F56 - thursday!E56)</f>
        <v/>
      </c>
      <c r="I56" s="10">
        <f>IF(thursday!B56 ="ns day", thursday!C56, MAX(thursday!C56 - 8, 0))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55</v>
      </c>
      <c r="B57" s="7" t="s"/>
      <c r="C57" s="8" t="n">
        <v>11.42</v>
      </c>
      <c r="D57" s="8" t="n">
        <v>19.99</v>
      </c>
      <c r="E57" s="8" t="n">
        <v>18</v>
      </c>
      <c r="F57" s="8" t="n">
        <v>19.99</v>
      </c>
      <c r="G57" s="9" t="n">
        <v>911</v>
      </c>
      <c r="H57" s="8">
        <f>SUM(thursday!F57 - thursday!E57)</f>
        <v/>
      </c>
      <c r="I57" s="10">
        <f>IF(thursday!B57 ="ns day", thursday!C57, MAX(thursday!C57 - 8, 0))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56</v>
      </c>
      <c r="B58" s="7" t="s"/>
      <c r="C58" s="8" t="n">
        <v>11.02</v>
      </c>
      <c r="D58" s="8" t="n">
        <v>18.96</v>
      </c>
      <c r="E58" s="8" t="n">
        <v>16.5</v>
      </c>
      <c r="F58" s="8" t="n">
        <v>18.96</v>
      </c>
      <c r="G58" s="9" t="n">
        <v>933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57</v>
      </c>
      <c r="B59" s="7" t="s"/>
      <c r="C59" s="8" t="n">
        <v>8</v>
      </c>
      <c r="D59" s="8" t="n">
        <v>16.45</v>
      </c>
      <c r="E59" s="8" t="s"/>
      <c r="F59" s="8" t="s"/>
      <c r="G59" s="9" t="s"/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58</v>
      </c>
      <c r="B60" s="7" t="s"/>
      <c r="C60" s="8" t="n">
        <v>9.800000000000001</v>
      </c>
      <c r="D60" s="8" t="n">
        <v>18</v>
      </c>
      <c r="E60" s="7" t="s">
        <v>103</v>
      </c>
      <c r="F60" s="7" t="s">
        <v>103</v>
      </c>
      <c r="G60" s="7" t="s">
        <v>103</v>
      </c>
      <c r="H60" s="8">
        <f>SUM(thursday!H62:thursday!H61)</f>
        <v/>
      </c>
      <c r="I60" s="10">
        <f>IF(thursday!B60 ="ns day", thursday!C60, MAX(thursday!C60 - 8, 0))</f>
        <v/>
      </c>
      <c r="J60" s="10">
        <f>thursday!H60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E61" s="8" t="n">
        <v>7.8</v>
      </c>
      <c r="F61" s="8" t="n">
        <v>7.95</v>
      </c>
      <c r="G61" s="9" t="n">
        <v>1034</v>
      </c>
      <c r="H61" s="8">
        <f>SUM(thursday!F61 - thursday!E61)</f>
        <v/>
      </c>
    </row>
    <row r="62" spans="1:11">
      <c r="E62" s="8" t="n">
        <v>8.050000000000001</v>
      </c>
      <c r="F62" s="8" t="n">
        <v>9.65</v>
      </c>
      <c r="G62" s="9" t="n">
        <v>1019</v>
      </c>
      <c r="H62" s="8">
        <f>SUM(thursday!F62 - thursday!E62)</f>
        <v/>
      </c>
    </row>
    <row r="63" spans="1:11">
      <c r="A63" s="6" t="s">
        <v>59</v>
      </c>
      <c r="B63" s="7" t="s"/>
      <c r="C63" s="8" t="n">
        <v>9.119999999999999</v>
      </c>
      <c r="D63" s="8" t="n">
        <v>17.31</v>
      </c>
      <c r="E63" s="8" t="n">
        <v>16</v>
      </c>
      <c r="F63" s="8" t="n">
        <v>17.31</v>
      </c>
      <c r="G63" s="9" t="n">
        <v>911</v>
      </c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60</v>
      </c>
      <c r="B64" s="7" t="s"/>
      <c r="C64" s="8" t="n">
        <v>9.970000000000001</v>
      </c>
      <c r="D64" s="8" t="n">
        <v>18.72</v>
      </c>
      <c r="E64" s="8" t="n">
        <v>16.72</v>
      </c>
      <c r="F64" s="8" t="n">
        <v>18.72</v>
      </c>
      <c r="G64" s="9" t="n">
        <v>1005</v>
      </c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61</v>
      </c>
      <c r="B65" s="7" t="s"/>
      <c r="C65" s="8" t="n">
        <v>8</v>
      </c>
      <c r="D65" s="8" t="n">
        <v>15.94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62</v>
      </c>
      <c r="B66" s="7" t="s"/>
      <c r="C66" s="8" t="n">
        <v>9.17</v>
      </c>
      <c r="D66" s="8" t="n">
        <v>17.66</v>
      </c>
      <c r="E66" s="8" t="n">
        <v>8.460000000000001</v>
      </c>
      <c r="F66" s="8" t="n">
        <v>9.529999999999999</v>
      </c>
      <c r="G66" s="9" t="n">
        <v>936</v>
      </c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63</v>
      </c>
      <c r="B67" s="7" t="s"/>
      <c r="C67" s="8" t="n">
        <v>8</v>
      </c>
      <c r="D67" s="8" t="n">
        <v>16.06</v>
      </c>
      <c r="E67" s="8" t="n">
        <v>7.57</v>
      </c>
      <c r="F67" s="8" t="n">
        <v>8.75</v>
      </c>
      <c r="G67" s="9" t="n">
        <v>1033</v>
      </c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64</v>
      </c>
      <c r="B68" s="7" t="s"/>
      <c r="C68" s="8" t="n">
        <v>11</v>
      </c>
      <c r="D68" s="8" t="n">
        <v>18.83</v>
      </c>
      <c r="E68" s="8" t="n">
        <v>16.5</v>
      </c>
      <c r="F68" s="8" t="n">
        <v>18.83</v>
      </c>
      <c r="G68" s="9" t="n">
        <v>933</v>
      </c>
      <c r="H68" s="8">
        <f>SUM(thursday!F68 - thursday!E68)</f>
        <v/>
      </c>
      <c r="I68" s="10">
        <f>IF(thursday!B68 ="ns day", thursday!C68, MAX(thursday!C68 - 8, 0))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65</v>
      </c>
      <c r="B69" s="7" t="s"/>
      <c r="C69" s="8" t="n">
        <v>9.050000000000001</v>
      </c>
      <c r="D69" s="8" t="n">
        <v>17.5</v>
      </c>
      <c r="E69" s="8" t="n">
        <v>16.5</v>
      </c>
      <c r="F69" s="8" t="n">
        <v>17.5</v>
      </c>
      <c r="G69" s="9" t="n">
        <v>1019</v>
      </c>
      <c r="H69" s="8">
        <f>SUM(thursday!F69 - thursday!E69)</f>
        <v/>
      </c>
      <c r="I69" s="10">
        <f>IF(thursday!B69 ="ns day", thursday!C69, MAX(thursday!C69 - 8, 0))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66</v>
      </c>
      <c r="B70" s="7" t="s"/>
      <c r="C70" s="8" t="n">
        <v>8</v>
      </c>
      <c r="D70" s="8" t="n">
        <v>16.46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 MAX(thursday!C70 - 8, 0))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67</v>
      </c>
      <c r="B71" s="7" t="s"/>
      <c r="C71" s="8" t="n">
        <v>12.13</v>
      </c>
      <c r="D71" s="8" t="n">
        <v>19.95</v>
      </c>
      <c r="E71" s="8" t="n">
        <v>15.92</v>
      </c>
      <c r="F71" s="8" t="n">
        <v>18.42</v>
      </c>
      <c r="G71" s="9" t="n">
        <v>1019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68</v>
      </c>
      <c r="B72" s="8" t="n"/>
      <c r="C72" s="8" t="n"/>
      <c r="D72" s="8" t="n"/>
      <c r="E72" s="8" t="n"/>
      <c r="F72" s="8" t="n"/>
      <c r="G72" s="9" t="n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69</v>
      </c>
      <c r="B73" s="7" t="s">
        <v>27</v>
      </c>
      <c r="C73" s="8" t="n">
        <v>7.99</v>
      </c>
      <c r="D73" s="8" t="n">
        <v>17.54</v>
      </c>
      <c r="E73" s="8" t="s"/>
      <c r="F73" s="8" t="s"/>
      <c r="G73" s="9" t="s"/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70</v>
      </c>
      <c r="B74" s="7" t="s"/>
      <c r="C74" s="8" t="n">
        <v>9.52</v>
      </c>
      <c r="D74" s="8" t="n">
        <v>18.01</v>
      </c>
      <c r="E74" s="8" t="s"/>
      <c r="F74" s="8" t="s"/>
      <c r="G74" s="9" t="s"/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71</v>
      </c>
      <c r="B75" s="7" t="s"/>
      <c r="C75" s="8" t="n">
        <v>8.73</v>
      </c>
      <c r="D75" s="8" t="n">
        <v>17.19</v>
      </c>
      <c r="E75" s="8" t="s"/>
      <c r="F75" s="8" t="s"/>
      <c r="G75" s="9" t="s"/>
      <c r="H75" s="8">
        <f>SUM(thursday!F75 - thursday!E75)</f>
        <v/>
      </c>
      <c r="I75" s="10">
        <f>IF(thursday!B75 ="ns day", thursday!C75, MAX(thursday!C75 - 8, 0))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72</v>
      </c>
      <c r="B76" s="7" t="s"/>
      <c r="C76" s="8" t="n">
        <v>9.5</v>
      </c>
      <c r="D76" s="8" t="n">
        <v>17.45</v>
      </c>
      <c r="E76" s="8" t="s"/>
      <c r="F76" s="8" t="s"/>
      <c r="G76" s="9" t="s"/>
      <c r="H76" s="8">
        <f>SUM(thursday!F76 - thursday!E76)</f>
        <v/>
      </c>
      <c r="I76" s="10">
        <f>IF(thursday!B76 ="ns day", thursday!C76, MAX(thursday!C76 - 8, 0))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73</v>
      </c>
      <c r="B77" s="7" t="s"/>
      <c r="C77" s="8" t="n">
        <v>9</v>
      </c>
      <c r="D77" s="8" t="n">
        <v>16.44</v>
      </c>
      <c r="E77" s="8" t="s"/>
      <c r="F77" s="8" t="s"/>
      <c r="G77" s="9" t="s"/>
      <c r="H77" s="8">
        <f>SUM(thursday!F77 - thursday!E77)</f>
        <v/>
      </c>
      <c r="I77" s="10">
        <f>IF(thursday!B77 ="ns day", thursday!C77, MAX(thursday!C77 - 8, 0))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74</v>
      </c>
      <c r="B78" s="7" t="s"/>
      <c r="C78" s="8" t="n">
        <v>9.609999999999999</v>
      </c>
      <c r="D78" s="8" t="n">
        <v>17.6</v>
      </c>
      <c r="E78" s="8" t="s"/>
      <c r="F78" s="8" t="s"/>
      <c r="G78" s="9" t="s"/>
      <c r="H78" s="8">
        <f>SUM(thursday!F78 - thursday!E78)</f>
        <v/>
      </c>
      <c r="I78" s="10">
        <f>IF(thursday!B78 ="ns day", thursday!C78, MAX(thursday!C78 - 8, 0))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75</v>
      </c>
      <c r="B79" s="8" t="n"/>
      <c r="C79" s="8" t="n"/>
      <c r="D79" s="8" t="n"/>
      <c r="E79" s="8" t="n"/>
      <c r="F79" s="8" t="n"/>
      <c r="G79" s="9" t="n"/>
      <c r="H79" s="8">
        <f>SUM(thursday!F79 - thursday!E79)</f>
        <v/>
      </c>
      <c r="I79" s="10">
        <f>IF(thursday!B79 ="ns day", thursday!C79, MAX(thursday!C79 - 8, 0))</f>
        <v/>
      </c>
      <c r="J79" s="10">
        <f>SUM(thursday!F79 - thursday!E79)</f>
        <v/>
      </c>
      <c r="K79" s="10">
        <f>IF(thursday!B79="ns day",thursday!C79, IF(thursday!C79 &lt;= 8 + reference!C4, 0, MIN(MAX(thursday!C79 - 8, 0),IF(thursday!J79 &lt;= reference!C4,0, thursday!J79))))</f>
        <v/>
      </c>
    </row>
    <row r="80" spans="1:11">
      <c r="A80" s="6" t="s">
        <v>76</v>
      </c>
      <c r="B80" s="7" t="s"/>
      <c r="C80" s="8" t="n">
        <v>9.19</v>
      </c>
      <c r="D80" s="8" t="n">
        <v>18.54</v>
      </c>
      <c r="E80" s="8" t="s"/>
      <c r="F80" s="8" t="s"/>
      <c r="G80" s="9" t="s"/>
      <c r="H80" s="8">
        <f>SUM(thursday!F80 - thursday!E80)</f>
        <v/>
      </c>
      <c r="I80" s="10">
        <f>IF(thursday!B80 ="ns day", thursday!C80, MAX(thursday!C80 - 8, 0))</f>
        <v/>
      </c>
      <c r="J80" s="10">
        <f>SUM(thursday!F80 - thursday!E80)</f>
        <v/>
      </c>
      <c r="K80" s="10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77</v>
      </c>
      <c r="B81" s="7" t="s"/>
      <c r="C81" s="8" t="n">
        <v>10.53</v>
      </c>
      <c r="D81" s="8" t="n">
        <v>18.96</v>
      </c>
      <c r="E81" s="8" t="n">
        <v>10.68</v>
      </c>
      <c r="F81" s="8" t="n">
        <v>12.18</v>
      </c>
      <c r="G81" s="9" t="n">
        <v>1025</v>
      </c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78</v>
      </c>
      <c r="B82" s="7" t="s"/>
      <c r="C82" s="8" t="n">
        <v>10.17</v>
      </c>
      <c r="D82" s="8" t="n">
        <v>18.56</v>
      </c>
      <c r="E82" s="8" t="n">
        <v>16.5</v>
      </c>
      <c r="F82" s="8" t="n">
        <v>18.56</v>
      </c>
      <c r="G82" s="9" t="n">
        <v>936</v>
      </c>
      <c r="H82" s="8">
        <f>SUM(thursday!F82 - thursday!E82)</f>
        <v/>
      </c>
      <c r="I82" s="10">
        <f>IF(thursday!B82 ="ns day", thursday!C82, MAX(thursday!C82 - 8, 0))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 spans="1:11">
      <c r="A83" s="6" t="s">
        <v>79</v>
      </c>
      <c r="B83" s="8" t="n"/>
      <c r="C83" s="8" t="n"/>
      <c r="D83" s="8" t="n"/>
      <c r="E83" s="8" t="n"/>
      <c r="F83" s="8" t="n"/>
      <c r="G83" s="9" t="n"/>
      <c r="H83" s="8">
        <f>SUM(thursday!F83 - thursday!E83)</f>
        <v/>
      </c>
      <c r="I83" s="10">
        <f>IF(thursday!B83 ="ns day", thursday!C83, MAX(thursday!C83 - 8, 0))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4" spans="1:11">
      <c r="A84" s="6" t="s">
        <v>80</v>
      </c>
      <c r="B84" s="7" t="s"/>
      <c r="C84" s="8" t="n">
        <v>8.35</v>
      </c>
      <c r="D84" s="8" t="n">
        <v>16.71</v>
      </c>
      <c r="E84" s="8" t="n">
        <v>15.01</v>
      </c>
      <c r="F84" s="8" t="n">
        <v>16.71</v>
      </c>
      <c r="G84" s="9" t="n">
        <v>936</v>
      </c>
      <c r="H84" s="8">
        <f>SUM(thursday!F84 - thursday!E84)</f>
        <v/>
      </c>
      <c r="I84" s="10">
        <f>IF(thursday!B84 ="ns day", thursday!C84, MAX(thursday!C84 - 8, 0))</f>
        <v/>
      </c>
      <c r="J84" s="10">
        <f>SUM(thursday!F84 - thursday!E84)</f>
        <v/>
      </c>
      <c r="K84" s="10">
        <f>IF(thursday!B84="ns day",thursday!C84, IF(thursday!C84 &lt;= 8 + reference!C4, 0, MIN(MAX(thursday!C84 - 8, 0),IF(thursday!J84 &lt;= reference!C4,0, thursday!J84))))</f>
        <v/>
      </c>
    </row>
    <row r="86" spans="1:11">
      <c r="J86" s="5" t="s">
        <v>81</v>
      </c>
      <c r="K86" s="10">
        <f>SUM(thursday!K45:thursday!K84)</f>
        <v/>
      </c>
    </row>
    <row r="88" spans="1:11">
      <c r="J88" s="5" t="s">
        <v>82</v>
      </c>
      <c r="K88" s="10">
        <f>SUM(thursday!K86 + thursday!K41)</f>
        <v/>
      </c>
    </row>
    <row r="90" spans="1:11">
      <c r="A90" s="4" t="s">
        <v>83</v>
      </c>
    </row>
    <row r="91" spans="1:11">
      <c r="E91" s="5" t="s">
        <v>84</v>
      </c>
    </row>
    <row r="92" spans="1:11">
      <c r="A92" s="5" t="s">
        <v>8</v>
      </c>
      <c r="B92" s="5" t="s">
        <v>9</v>
      </c>
      <c r="C92" s="5" t="s">
        <v>10</v>
      </c>
      <c r="D92" s="5" t="s">
        <v>11</v>
      </c>
      <c r="E92" s="5" t="s">
        <v>85</v>
      </c>
      <c r="F92" s="5" t="s">
        <v>86</v>
      </c>
    </row>
    <row r="93" spans="1:11">
      <c r="A93" s="6" t="s">
        <v>87</v>
      </c>
      <c r="B93" s="7" t="s"/>
      <c r="C93" s="8" t="n">
        <v>11.6</v>
      </c>
      <c r="D93" s="8" t="n">
        <v>19.09</v>
      </c>
      <c r="E93" s="10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10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88</v>
      </c>
      <c r="B94" s="7" t="s"/>
      <c r="C94" s="8" t="n">
        <v>11.5</v>
      </c>
      <c r="D94" s="8" t="n">
        <v>19.32</v>
      </c>
      <c r="E94" s="10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10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89</v>
      </c>
      <c r="B95" s="7" t="s"/>
      <c r="C95" s="8" t="n">
        <v>12.28</v>
      </c>
      <c r="D95" s="8" t="n">
        <v>20.97</v>
      </c>
      <c r="E95" s="10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10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90</v>
      </c>
      <c r="B96" s="7" t="s"/>
      <c r="C96" s="8" t="n">
        <v>12.31</v>
      </c>
      <c r="D96" s="8" t="n">
        <v>20.82</v>
      </c>
      <c r="E96" s="10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10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91</v>
      </c>
      <c r="B97" s="7" t="s"/>
      <c r="C97" s="8" t="n">
        <v>12.02</v>
      </c>
      <c r="D97" s="8" t="n">
        <v>19.93</v>
      </c>
      <c r="E97" s="10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10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92</v>
      </c>
      <c r="B98" s="7" t="s"/>
      <c r="C98" s="8" t="n">
        <v>12.15</v>
      </c>
      <c r="D98" s="8" t="n">
        <v>20.47</v>
      </c>
      <c r="E98" s="10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10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8" t="n"/>
      <c r="C99" s="8" t="n"/>
      <c r="D99" s="8" t="n"/>
      <c r="E99" s="10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10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8" t="n"/>
      <c r="C100" s="8" t="n"/>
      <c r="D100" s="8" t="n"/>
      <c r="E100" s="10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10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8" t="n"/>
      <c r="C101" s="8" t="n"/>
      <c r="D101" s="8" t="n"/>
      <c r="E101" s="10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10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8" t="n"/>
      <c r="C102" s="8" t="n"/>
      <c r="D102" s="8" t="n"/>
      <c r="E102" s="10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10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8" t="n"/>
      <c r="C103" s="8" t="n"/>
      <c r="D103" s="8" t="n"/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8" t="n"/>
      <c r="C104" s="8" t="n"/>
      <c r="D104" s="8" t="n"/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8" t="n"/>
      <c r="C105" s="8" t="n"/>
      <c r="D105" s="8" t="n"/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8" t="n"/>
      <c r="C106" s="8" t="n"/>
      <c r="D106" s="8" t="n"/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8" t="n"/>
      <c r="C107" s="8" t="n"/>
      <c r="D107" s="8" t="n"/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4" spans="1:11">
      <c r="D124" s="5" t="s">
        <v>93</v>
      </c>
      <c r="E124" s="10">
        <f>SUM(thursday!E93:thursday!E122)</f>
        <v/>
      </c>
      <c r="F124" s="10">
        <f>SUM(thursday!F93:thursday!F122)</f>
        <v/>
      </c>
    </row>
    <row r="126" spans="1:11">
      <c r="A126" s="4" t="s">
        <v>94</v>
      </c>
    </row>
    <row r="127" spans="1:11">
      <c r="E127" s="5" t="s">
        <v>84</v>
      </c>
    </row>
    <row r="128" spans="1:11">
      <c r="A128" s="5" t="s">
        <v>8</v>
      </c>
      <c r="B128" s="5" t="s">
        <v>9</v>
      </c>
      <c r="C128" s="5" t="s">
        <v>10</v>
      </c>
      <c r="D128" s="5" t="s">
        <v>11</v>
      </c>
      <c r="E128" s="5" t="s">
        <v>85</v>
      </c>
      <c r="F128" s="5" t="s">
        <v>95</v>
      </c>
    </row>
    <row r="129" spans="1:11">
      <c r="A129" s="6" t="s">
        <v>96</v>
      </c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11.5 - reference!C5), 0, IF(thursday!B129 = "no call", 11.5, IF(thursday!C129 = 0, 0, MAX(11.5 - thursday!C129, 0))))</f>
        <v/>
      </c>
    </row>
    <row r="130" spans="1:11">
      <c r="A130" s="6" t="s">
        <v>97</v>
      </c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11.5 - reference!C5), 0, IF(thursday!B130 = "no call", 11.5, IF(thursday!C130 = 0, 0, MAX(11.5 - thursday!C130, 0))))</f>
        <v/>
      </c>
    </row>
    <row r="131" spans="1:11">
      <c r="A131" s="6" t="s">
        <v>98</v>
      </c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11.5 - reference!C5), 0, IF(thursday!B131 = "no call", 11.5, IF(thursday!C131 = 0, 0, MAX(11.5 -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 spans="1:11">
      <c r="A157" s="6" t="s"/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 spans="1:11">
      <c r="A158" s="6" t="s"/>
      <c r="B158" s="8" t="n"/>
      <c r="C158" s="8" t="n"/>
      <c r="D158" s="8" t="n"/>
      <c r="E158" s="10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10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60" spans="1:11">
      <c r="D160" s="5" t="s">
        <v>99</v>
      </c>
      <c r="E160" s="10">
        <f>SUM(thursday!E129:thursday!E158)</f>
        <v/>
      </c>
      <c r="F160" s="10">
        <f>SUM(thursday!F129:thursday!F158)</f>
        <v/>
      </c>
    </row>
    <row r="162" spans="1:11">
      <c r="D162" s="5" t="s">
        <v>100</v>
      </c>
      <c r="E162" s="10">
        <f>SUM(thursday!E124 + thursday!E160)</f>
        <v/>
      </c>
      <c r="F162" s="10">
        <f>SUM(thursday!F124 + thursday!F160)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9" man="1" max="16383" min="0"/>
    <brk id="12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7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9.380000000000001</v>
      </c>
      <c r="D8" s="8" t="n">
        <v>18.01</v>
      </c>
      <c r="E8" s="8" t="s"/>
      <c r="F8" s="8" t="s"/>
      <c r="G8" s="9" t="s"/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13.35</v>
      </c>
      <c r="D9" s="8" t="n">
        <v>21.75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9.43</v>
      </c>
      <c r="D10" s="8" t="n">
        <v>17.86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9.31</v>
      </c>
      <c r="D11" s="8" t="n">
        <v>17.76</v>
      </c>
      <c r="E11" s="8" t="n">
        <v>10</v>
      </c>
      <c r="F11" s="8" t="n">
        <v>11</v>
      </c>
      <c r="G11" s="9" t="n">
        <v>1036</v>
      </c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SUM(friday!F12 - friday!E12)</f>
        <v/>
      </c>
      <c r="I12" s="10">
        <f>IF(friday!B12 ="ns day", friday!C12,IF(friday!C12 &lt;= 8 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12.71</v>
      </c>
      <c r="D13" s="8" t="n">
        <v>20.73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>
        <v>27</v>
      </c>
      <c r="C14" s="8" t="n">
        <v>12.04</v>
      </c>
      <c r="D14" s="8" t="n">
        <v>20.17</v>
      </c>
      <c r="E14" s="8" t="n">
        <v>19</v>
      </c>
      <c r="F14" s="8" t="n">
        <v>20.17</v>
      </c>
      <c r="G14" s="9" t="n">
        <v>935</v>
      </c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28</v>
      </c>
      <c r="B16" s="7" t="s"/>
      <c r="C16" s="8" t="n">
        <v>13.11</v>
      </c>
      <c r="D16" s="8" t="n">
        <v>0</v>
      </c>
      <c r="E16" s="8" t="n">
        <v>10.51</v>
      </c>
      <c r="F16" s="8" t="n">
        <v>13.83</v>
      </c>
      <c r="G16" s="9" t="n">
        <v>1005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29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30</v>
      </c>
      <c r="B18" s="8" t="n"/>
      <c r="C18" s="8" t="n"/>
      <c r="D18" s="8" t="n"/>
      <c r="E18" s="8" t="n"/>
      <c r="F18" s="8" t="n"/>
      <c r="G18" s="9" t="n"/>
      <c r="H18" s="8">
        <f>SUM(friday!F18 - friday!E18)</f>
        <v/>
      </c>
      <c r="I18" s="10">
        <f>IF(friday!B18 ="ns day", friday!C18,IF(friday!C18 &lt;= 8 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31</v>
      </c>
      <c r="B19" s="7" t="s"/>
      <c r="C19" s="8" t="n">
        <v>8.92</v>
      </c>
      <c r="D19" s="8" t="n">
        <v>17.39</v>
      </c>
      <c r="E19" s="8" t="n">
        <v>9.1</v>
      </c>
      <c r="F19" s="8" t="n">
        <v>9.82</v>
      </c>
      <c r="G19" s="9" t="n">
        <v>901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8" t="n"/>
      <c r="C20" s="8" t="n"/>
      <c r="D20" s="8" t="n"/>
      <c r="E20" s="8" t="n"/>
      <c r="F20" s="8" t="n"/>
      <c r="G20" s="9" t="n"/>
      <c r="H20" s="8">
        <f>SUM(friday!F20 - friday!E20)</f>
        <v/>
      </c>
      <c r="I20" s="10">
        <f>IF(friday!B20 ="ns day", friday!C20,IF(friday!C20 &lt;= 8 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33</v>
      </c>
      <c r="B21" s="7" t="s"/>
      <c r="C21" s="8" t="n">
        <v>9.76</v>
      </c>
      <c r="D21" s="8" t="n">
        <v>0</v>
      </c>
      <c r="E21" s="8" t="n">
        <v>16</v>
      </c>
      <c r="F21" s="8" t="n">
        <v>17.77</v>
      </c>
      <c r="G21" s="9" t="n">
        <v>1016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34</v>
      </c>
      <c r="B22" s="7" t="s"/>
      <c r="C22" s="8" t="n">
        <v>10.2</v>
      </c>
      <c r="D22" s="8" t="n">
        <v>17.65</v>
      </c>
      <c r="E22" s="8" t="n">
        <v>15.63</v>
      </c>
      <c r="F22" s="8" t="n">
        <v>17.7</v>
      </c>
      <c r="G22" s="9" t="n">
        <v>1007</v>
      </c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35</v>
      </c>
      <c r="B23" s="7" t="s"/>
      <c r="C23" s="8" t="n">
        <v>10.57</v>
      </c>
      <c r="D23" s="8" t="n">
        <v>0</v>
      </c>
      <c r="E23" s="8" t="n">
        <v>17.25</v>
      </c>
      <c r="F23" s="8" t="n">
        <v>19.07</v>
      </c>
      <c r="G23" s="9" t="n">
        <v>1016</v>
      </c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>
        <v>36</v>
      </c>
      <c r="B24" s="7" t="s"/>
      <c r="C24" s="8" t="n">
        <v>10.05</v>
      </c>
      <c r="D24" s="8" t="n">
        <v>0</v>
      </c>
      <c r="E24" s="8" t="n">
        <v>15.5</v>
      </c>
      <c r="F24" s="8" t="n">
        <v>18.06</v>
      </c>
      <c r="G24" s="9" t="n">
        <v>905</v>
      </c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37</v>
      </c>
      <c r="B25" s="7" t="s"/>
      <c r="C25" s="8" t="n">
        <v>9</v>
      </c>
      <c r="D25" s="8" t="n">
        <v>17.05</v>
      </c>
      <c r="E25" s="8" t="s"/>
      <c r="F25" s="8" t="s"/>
      <c r="G25" s="9" t="s"/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38</v>
      </c>
      <c r="B26" s="7" t="s"/>
      <c r="C26" s="8" t="n">
        <v>9.199999999999999</v>
      </c>
      <c r="D26" s="8" t="n">
        <v>17.65</v>
      </c>
      <c r="E26" s="8" t="s"/>
      <c r="F26" s="8" t="s"/>
      <c r="G26" s="9" t="s"/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>
        <v>39</v>
      </c>
      <c r="B27" s="7" t="s"/>
      <c r="C27" s="8" t="n">
        <v>3.2</v>
      </c>
      <c r="D27" s="8" t="n">
        <v>14.82</v>
      </c>
      <c r="E27" s="8" t="n">
        <v>11.62</v>
      </c>
      <c r="F27" s="8" t="n">
        <v>14.82</v>
      </c>
      <c r="G27" s="9" t="n">
        <v>950</v>
      </c>
      <c r="H27" s="8">
        <f>SUM(friday!F27 - friday!E27)</f>
        <v/>
      </c>
      <c r="I27" s="10">
        <f>IF(friday!B27 ="ns day", friday!C27,IF(friday!C27 &lt;= 8+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8" t="n"/>
      <c r="C30" s="8" t="n"/>
      <c r="D30" s="8" t="n"/>
      <c r="E30" s="8" t="n"/>
      <c r="F30" s="8" t="n"/>
      <c r="G30" s="9" t="n"/>
      <c r="H30" s="8">
        <f>SUM(friday!F30 - friday!E30)</f>
        <v/>
      </c>
      <c r="I30" s="10">
        <f>IF(friday!B30 ="ns day", friday!C30,IF(friday!C30 &lt;= 8 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SUM(friday!F32 - friday!E32)</f>
        <v/>
      </c>
      <c r="I32" s="10">
        <f>IF(friday!B32 ="ns day", friday!C32,IF(friday!C32 &lt;= 8 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 spans="1:11">
      <c r="H39" s="5" t="s">
        <v>40</v>
      </c>
      <c r="I39" s="10">
        <f>SUM(friday!I8:friday!I37)</f>
        <v/>
      </c>
    </row>
    <row r="41" spans="1:11">
      <c r="J41" s="5" t="s">
        <v>41</v>
      </c>
      <c r="K41" s="10">
        <f>SUM(friday!K8:friday!K37)</f>
        <v/>
      </c>
    </row>
    <row r="43" spans="1:11">
      <c r="A43" s="4" t="s">
        <v>42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43</v>
      </c>
      <c r="B45" s="8" t="n"/>
      <c r="C45" s="8" t="n"/>
      <c r="D45" s="8" t="n"/>
      <c r="E45" s="8" t="n"/>
      <c r="F45" s="8" t="n"/>
      <c r="G45" s="9" t="n"/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44</v>
      </c>
      <c r="B46" s="7" t="s"/>
      <c r="C46" s="8" t="n">
        <v>11.51</v>
      </c>
      <c r="D46" s="8" t="n">
        <v>19.51</v>
      </c>
      <c r="E46" s="7" t="s">
        <v>103</v>
      </c>
      <c r="F46" s="7" t="s">
        <v>103</v>
      </c>
      <c r="G46" s="7" t="s">
        <v>103</v>
      </c>
      <c r="H46" s="8">
        <f>SUM(friday!H49:friday!H47)</f>
        <v/>
      </c>
      <c r="I46" s="10">
        <f>IF(friday!B46 ="ns day", friday!C46, MAX(friday!C46 - 8, 0))</f>
        <v/>
      </c>
      <c r="J46" s="10">
        <f>friday!H46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E47" s="8" t="n">
        <v>7.5</v>
      </c>
      <c r="F47" s="8" t="n">
        <v>8.619999999999999</v>
      </c>
      <c r="G47" s="9" t="n">
        <v>1072</v>
      </c>
      <c r="H47" s="8">
        <f>SUM(friday!F47 - friday!E47)</f>
        <v/>
      </c>
    </row>
    <row r="48" spans="1:11">
      <c r="E48" s="8" t="n">
        <v>10.16</v>
      </c>
      <c r="F48" s="8" t="n">
        <v>10.36</v>
      </c>
      <c r="G48" s="9" t="n">
        <v>1072</v>
      </c>
      <c r="H48" s="8">
        <f>SUM(friday!F48 - friday!E48)</f>
        <v/>
      </c>
    </row>
    <row r="49" spans="1:11">
      <c r="E49" s="8" t="n">
        <v>10.42</v>
      </c>
      <c r="F49" s="8" t="n">
        <v>11.42</v>
      </c>
      <c r="G49" s="9" t="n">
        <v>1072</v>
      </c>
      <c r="H49" s="8">
        <f>SUM(friday!F49 - friday!E49)</f>
        <v/>
      </c>
    </row>
    <row r="50" spans="1:11">
      <c r="A50" s="6" t="s">
        <v>45</v>
      </c>
      <c r="B50" s="7" t="s"/>
      <c r="C50" s="8" t="n">
        <v>12.88</v>
      </c>
      <c r="D50" s="8" t="n">
        <v>21.21</v>
      </c>
      <c r="E50" s="7" t="s">
        <v>103</v>
      </c>
      <c r="F50" s="7" t="s">
        <v>103</v>
      </c>
      <c r="G50" s="7" t="s">
        <v>103</v>
      </c>
      <c r="H50" s="8">
        <f>SUM(friday!H52:friday!H51)</f>
        <v/>
      </c>
      <c r="I50" s="10">
        <f>IF(friday!B50 ="ns day", friday!C50, MAX(friday!C50 - 8, 0))</f>
        <v/>
      </c>
      <c r="J50" s="10">
        <f>friday!H50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E51" s="8" t="n">
        <v>8.050000000000001</v>
      </c>
      <c r="F51" s="8" t="n">
        <v>8.050000000000001</v>
      </c>
      <c r="G51" s="9" t="n">
        <v>903</v>
      </c>
      <c r="H51" s="8">
        <f>SUM(friday!F51 - friday!E51)</f>
        <v/>
      </c>
    </row>
    <row r="52" spans="1:11">
      <c r="E52" s="8" t="n">
        <v>18</v>
      </c>
      <c r="F52" s="8" t="n">
        <v>21.43</v>
      </c>
      <c r="G52" s="9" t="n">
        <v>901</v>
      </c>
      <c r="H52" s="8">
        <f>SUM(friday!F52 - friday!E52)</f>
        <v/>
      </c>
    </row>
    <row r="53" spans="1:11">
      <c r="A53" s="6" t="s">
        <v>46</v>
      </c>
      <c r="B53" s="7" t="s"/>
      <c r="C53" s="8" t="n">
        <v>8</v>
      </c>
      <c r="D53" s="8" t="n">
        <v>19.56</v>
      </c>
      <c r="E53" s="8" t="s"/>
      <c r="F53" s="8" t="s"/>
      <c r="G53" s="9" t="s"/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47</v>
      </c>
      <c r="B54" s="8" t="n"/>
      <c r="C54" s="8" t="n"/>
      <c r="D54" s="8" t="n"/>
      <c r="E54" s="8" t="n"/>
      <c r="F54" s="8" t="n"/>
      <c r="G54" s="9" t="n"/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48</v>
      </c>
      <c r="B55" s="7" t="s"/>
      <c r="C55" s="8" t="n">
        <v>12.96</v>
      </c>
      <c r="D55" s="8" t="n">
        <v>20.39</v>
      </c>
      <c r="E55" s="8" t="n">
        <v>18.5</v>
      </c>
      <c r="F55" s="8" t="n">
        <v>20.39</v>
      </c>
      <c r="G55" s="9" t="n">
        <v>1036</v>
      </c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49</v>
      </c>
      <c r="B56" s="7" t="s"/>
      <c r="C56" s="8" t="n">
        <v>11.56</v>
      </c>
      <c r="D56" s="8" t="n">
        <v>19.94</v>
      </c>
      <c r="E56" s="8" t="n">
        <v>18.75</v>
      </c>
      <c r="F56" s="8" t="n">
        <v>19.94</v>
      </c>
      <c r="G56" s="9" t="n">
        <v>1072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50</v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51</v>
      </c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52</v>
      </c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53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54</v>
      </c>
      <c r="B61" s="7" t="s"/>
      <c r="C61" s="8" t="n">
        <v>11.33</v>
      </c>
      <c r="D61" s="8" t="n">
        <v>0</v>
      </c>
      <c r="E61" s="8" t="n">
        <v>10.33</v>
      </c>
      <c r="F61" s="8" t="n">
        <v>10.66</v>
      </c>
      <c r="G61" s="9" t="n">
        <v>0</v>
      </c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55</v>
      </c>
      <c r="B62" s="7" t="s"/>
      <c r="C62" s="8" t="n">
        <v>8.289999999999999</v>
      </c>
      <c r="D62" s="8" t="n">
        <v>20.57</v>
      </c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56</v>
      </c>
      <c r="B63" s="7" t="s"/>
      <c r="C63" s="8" t="n">
        <v>11.51</v>
      </c>
      <c r="D63" s="8" t="n">
        <v>19.45</v>
      </c>
      <c r="E63" s="8" t="n">
        <v>17</v>
      </c>
      <c r="F63" s="8" t="n">
        <v>19.45</v>
      </c>
      <c r="G63" s="9" t="n">
        <v>950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57</v>
      </c>
      <c r="B64" s="8" t="n"/>
      <c r="C64" s="8" t="n"/>
      <c r="D64" s="8" t="n"/>
      <c r="E64" s="8" t="n"/>
      <c r="F64" s="8" t="n"/>
      <c r="G64" s="9" t="n"/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58</v>
      </c>
      <c r="B65" s="7" t="s">
        <v>27</v>
      </c>
      <c r="C65" s="8" t="n">
        <v>12.6</v>
      </c>
      <c r="D65" s="8" t="n">
        <v>20.81</v>
      </c>
      <c r="E65" s="7" t="s">
        <v>103</v>
      </c>
      <c r="F65" s="7" t="s">
        <v>103</v>
      </c>
      <c r="G65" s="7" t="s">
        <v>103</v>
      </c>
      <c r="H65" s="8">
        <f>SUM(friday!H67:friday!H66)</f>
        <v/>
      </c>
      <c r="I65" s="10">
        <f>IF(friday!B65 ="ns day", friday!C65, MAX(friday!C65 - 8, 0))</f>
        <v/>
      </c>
      <c r="J65" s="10">
        <f>friday!H65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E66" s="8" t="n">
        <v>7.8</v>
      </c>
      <c r="F66" s="8" t="n">
        <v>9.800000000000001</v>
      </c>
      <c r="G66" s="9" t="n">
        <v>1036</v>
      </c>
      <c r="H66" s="8">
        <f>SUM(friday!F66 - friday!E66)</f>
        <v/>
      </c>
    </row>
    <row r="67" spans="1:11">
      <c r="E67" s="8" t="n">
        <v>9.85</v>
      </c>
      <c r="F67" s="8" t="n">
        <v>11.1</v>
      </c>
      <c r="G67" s="9" t="n">
        <v>1034</v>
      </c>
      <c r="H67" s="8">
        <f>SUM(friday!F67 - friday!E67)</f>
        <v/>
      </c>
    </row>
    <row r="68" spans="1:11">
      <c r="A68" s="6" t="s">
        <v>59</v>
      </c>
      <c r="B68" s="7" t="s"/>
      <c r="C68" s="8" t="n">
        <v>9.35</v>
      </c>
      <c r="D68" s="8" t="n">
        <v>17.51</v>
      </c>
      <c r="E68" s="8" t="n">
        <v>16</v>
      </c>
      <c r="F68" s="8" t="n">
        <v>17.51</v>
      </c>
      <c r="G68" s="9" t="n">
        <v>905</v>
      </c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60</v>
      </c>
      <c r="B69" s="7" t="s"/>
      <c r="C69" s="8" t="n">
        <v>11.64</v>
      </c>
      <c r="D69" s="8" t="n">
        <v>20.66</v>
      </c>
      <c r="E69" s="8" t="n">
        <v>17.66</v>
      </c>
      <c r="F69" s="8" t="n">
        <v>20.66</v>
      </c>
      <c r="G69" s="9" t="n">
        <v>1005</v>
      </c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61</v>
      </c>
      <c r="B70" s="7" t="s">
        <v>27</v>
      </c>
      <c r="C70" s="8" t="n">
        <v>9.050000000000001</v>
      </c>
      <c r="D70" s="8" t="n">
        <v>17.23</v>
      </c>
      <c r="E70" s="8" t="s"/>
      <c r="F70" s="8" t="s"/>
      <c r="G70" s="9" t="s"/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62</v>
      </c>
      <c r="B71" s="8" t="n"/>
      <c r="C71" s="8" t="n"/>
      <c r="D71" s="8" t="n"/>
      <c r="E71" s="8" t="n"/>
      <c r="F71" s="8" t="n"/>
      <c r="G71" s="9" t="n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63</v>
      </c>
      <c r="B72" s="7" t="s"/>
      <c r="C72" s="8" t="n">
        <v>8.51</v>
      </c>
      <c r="D72" s="8" t="n">
        <v>16.7</v>
      </c>
      <c r="E72" s="8" t="n">
        <v>7.69</v>
      </c>
      <c r="F72" s="8" t="n">
        <v>8.94</v>
      </c>
      <c r="G72" s="9" t="n">
        <v>1033</v>
      </c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64</v>
      </c>
      <c r="B73" s="7" t="s"/>
      <c r="C73" s="8" t="n">
        <v>11.94</v>
      </c>
      <c r="D73" s="8" t="n">
        <v>19.82</v>
      </c>
      <c r="E73" s="8" t="n">
        <v>17.12</v>
      </c>
      <c r="F73" s="8" t="n">
        <v>19.82</v>
      </c>
      <c r="G73" s="9" t="n">
        <v>907</v>
      </c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65</v>
      </c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66</v>
      </c>
      <c r="B75" s="7" t="s"/>
      <c r="C75" s="8" t="n">
        <v>11.53</v>
      </c>
      <c r="D75" s="8" t="n">
        <v>20.01</v>
      </c>
      <c r="E75" s="8" t="n">
        <v>18.25</v>
      </c>
      <c r="F75" s="8" t="n">
        <v>20.01</v>
      </c>
      <c r="G75" s="9" t="n">
        <v>1034</v>
      </c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67</v>
      </c>
      <c r="B76" s="7" t="s">
        <v>27</v>
      </c>
      <c r="C76" s="8" t="n">
        <v>13.14</v>
      </c>
      <c r="D76" s="8" t="n">
        <v>21.42</v>
      </c>
      <c r="E76" s="8" t="n">
        <v>18.48</v>
      </c>
      <c r="F76" s="8" t="n">
        <v>21.42</v>
      </c>
      <c r="G76" s="9" t="n">
        <v>1019</v>
      </c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s">
        <v>68</v>
      </c>
      <c r="B77" s="8" t="n"/>
      <c r="C77" s="8" t="n"/>
      <c r="D77" s="8" t="n"/>
      <c r="E77" s="8" t="n"/>
      <c r="F77" s="8" t="n"/>
      <c r="G77" s="9" t="n"/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69</v>
      </c>
      <c r="B78" s="7" t="s"/>
      <c r="C78" s="8" t="n">
        <v>9.91</v>
      </c>
      <c r="D78" s="8" t="n">
        <v>18.8</v>
      </c>
      <c r="E78" s="8" t="s"/>
      <c r="F78" s="8" t="s"/>
      <c r="G78" s="9" t="s"/>
      <c r="H78" s="8">
        <f>SUM(friday!F78 - friday!E78)</f>
        <v/>
      </c>
      <c r="I78" s="10">
        <f>IF(friday!B78 ="ns day", friday!C78, MAX(friday!C78 - 8, 0))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A79" s="6" t="s">
        <v>70</v>
      </c>
      <c r="B79" s="7" t="s"/>
      <c r="C79" s="8" t="n">
        <v>10.4</v>
      </c>
      <c r="D79" s="8" t="n">
        <v>18.83</v>
      </c>
      <c r="E79" s="8" t="s"/>
      <c r="F79" s="8" t="s"/>
      <c r="G79" s="9" t="s"/>
      <c r="H79" s="8">
        <f>SUM(friday!F79 - friday!E79)</f>
        <v/>
      </c>
      <c r="I79" s="10">
        <f>IF(friday!B79 ="ns day", friday!C79, MAX(friday!C79 - 8, 0))</f>
        <v/>
      </c>
      <c r="J79" s="10">
        <f>SUM(friday!F79 - friday!E79)</f>
        <v/>
      </c>
      <c r="K79" s="10">
        <f>IF(friday!B79="ns day",friday!C79, IF(friday!C79 &lt;= 8 + reference!C4, 0, MIN(MAX(friday!C79 - 8, 0),IF(friday!J79 &lt;= reference!C4,0, friday!J79))))</f>
        <v/>
      </c>
    </row>
    <row r="80" spans="1:11">
      <c r="A80" s="6" t="s">
        <v>71</v>
      </c>
      <c r="B80" s="7" t="s"/>
      <c r="C80" s="8" t="n">
        <v>9.1</v>
      </c>
      <c r="D80" s="8" t="n">
        <v>17.52</v>
      </c>
      <c r="E80" s="8" t="s"/>
      <c r="F80" s="8" t="s"/>
      <c r="G80" s="9" t="s"/>
      <c r="H80" s="8">
        <f>SUM(friday!F80 - friday!E80)</f>
        <v/>
      </c>
      <c r="I80" s="10">
        <f>IF(friday!B80 ="ns day", friday!C80, MAX(friday!C80 - 8, 0))</f>
        <v/>
      </c>
      <c r="J80" s="10">
        <f>SUM(friday!F80 - friday!E80)</f>
        <v/>
      </c>
      <c r="K80" s="10">
        <f>IF(friday!B80="ns day",friday!C80, IF(friday!C80 &lt;= 8 + reference!C4, 0, MIN(MAX(friday!C80 - 8, 0),IF(friday!J80 &lt;= reference!C4,0, friday!J80))))</f>
        <v/>
      </c>
    </row>
    <row r="81" spans="1:11">
      <c r="A81" s="6" t="s">
        <v>72</v>
      </c>
      <c r="B81" s="8" t="n"/>
      <c r="C81" s="8" t="n"/>
      <c r="D81" s="8" t="n"/>
      <c r="E81" s="8" t="n"/>
      <c r="F81" s="8" t="n"/>
      <c r="G81" s="9" t="n"/>
      <c r="H81" s="8">
        <f>SUM(friday!F81 - friday!E81)</f>
        <v/>
      </c>
      <c r="I81" s="10">
        <f>IF(friday!B81 ="ns day", friday!C81, MAX(friday!C81 - 8, 0))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 spans="1:11">
      <c r="A82" s="6" t="s">
        <v>73</v>
      </c>
      <c r="B82" s="7" t="s"/>
      <c r="C82" s="8" t="n">
        <v>9.050000000000001</v>
      </c>
      <c r="D82" s="8" t="n">
        <v>16.49</v>
      </c>
      <c r="E82" s="8" t="s"/>
      <c r="F82" s="8" t="s"/>
      <c r="G82" s="9" t="s"/>
      <c r="H82" s="8">
        <f>SUM(friday!F82 - friday!E82)</f>
        <v/>
      </c>
      <c r="I82" s="10">
        <f>IF(friday!B82 ="ns day", friday!C82, MAX(friday!C82 - 8, 0))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 spans="1:11">
      <c r="A83" s="6" t="s">
        <v>74</v>
      </c>
      <c r="B83" s="7" t="s"/>
      <c r="C83" s="8" t="n">
        <v>9.470000000000001</v>
      </c>
      <c r="D83" s="8" t="n">
        <v>17.47</v>
      </c>
      <c r="E83" s="8" t="n">
        <v>8.140000000000001</v>
      </c>
      <c r="F83" s="8" t="n">
        <v>10.5</v>
      </c>
      <c r="G83" s="9" t="n">
        <v>905</v>
      </c>
      <c r="H83" s="8">
        <f>SUM(friday!F83 - friday!E83)</f>
        <v/>
      </c>
      <c r="I83" s="10">
        <f>IF(friday!B83 ="ns day", friday!C83, MAX(friday!C83 - 8, 0))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4" spans="1:11">
      <c r="A84" s="6" t="s">
        <v>75</v>
      </c>
      <c r="B84" s="7" t="s"/>
      <c r="C84" s="8" t="n">
        <v>12.7</v>
      </c>
      <c r="D84" s="8" t="n">
        <v>21.07</v>
      </c>
      <c r="E84" s="8" t="s"/>
      <c r="F84" s="8" t="s"/>
      <c r="G84" s="9" t="s"/>
      <c r="H84" s="8">
        <f>SUM(friday!F84 - friday!E84)</f>
        <v/>
      </c>
      <c r="I84" s="10">
        <f>IF(friday!B84 ="ns day", friday!C84, MAX(friday!C84 - 8, 0))</f>
        <v/>
      </c>
      <c r="J84" s="10">
        <f>SUM(friday!F84 - friday!E84)</f>
        <v/>
      </c>
      <c r="K84" s="10">
        <f>IF(friday!B84="ns day",friday!C84, IF(friday!C84 &lt;= 8 + reference!C4, 0, MIN(MAX(friday!C84 - 8, 0),IF(friday!J84 &lt;= reference!C4,0, friday!J84))))</f>
        <v/>
      </c>
    </row>
    <row r="85" spans="1:11">
      <c r="A85" s="6" t="s">
        <v>76</v>
      </c>
      <c r="B85" s="7" t="s"/>
      <c r="C85" s="8" t="n">
        <v>10.09</v>
      </c>
      <c r="D85" s="8" t="n">
        <v>19.56</v>
      </c>
      <c r="E85" s="8" t="s"/>
      <c r="F85" s="8" t="s"/>
      <c r="G85" s="9" t="s"/>
      <c r="H85" s="8">
        <f>SUM(friday!F85 - friday!E85)</f>
        <v/>
      </c>
      <c r="I85" s="10">
        <f>IF(friday!B85 ="ns day", friday!C85, MAX(friday!C85 - 8, 0))</f>
        <v/>
      </c>
      <c r="J85" s="10">
        <f>SUM(friday!F85 - friday!E85)</f>
        <v/>
      </c>
      <c r="K85" s="10">
        <f>IF(friday!B85="ns day",friday!C85, IF(friday!C85 &lt;= 8 + reference!C4, 0, MIN(MAX(friday!C85 - 8, 0),IF(friday!J85 &lt;= reference!C4,0, friday!J85))))</f>
        <v/>
      </c>
    </row>
    <row r="86" spans="1:11">
      <c r="A86" s="6" t="s">
        <v>77</v>
      </c>
      <c r="B86" s="7" t="s"/>
      <c r="C86" s="8" t="n">
        <v>12.89</v>
      </c>
      <c r="D86" s="8" t="n">
        <v>21.42</v>
      </c>
      <c r="E86" s="8" t="n">
        <v>17.53</v>
      </c>
      <c r="F86" s="8" t="n">
        <v>21.42</v>
      </c>
      <c r="G86" s="9" t="n">
        <v>1036</v>
      </c>
      <c r="H86" s="8">
        <f>SUM(friday!F86 - friday!E86)</f>
        <v/>
      </c>
      <c r="I86" s="10">
        <f>IF(friday!B86 ="ns day", friday!C86, MAX(friday!C86 - 8, 0))</f>
        <v/>
      </c>
      <c r="J86" s="10">
        <f>SUM(friday!F86 - friday!E86)</f>
        <v/>
      </c>
      <c r="K86" s="10">
        <f>IF(friday!B86="ns day",friday!C86, IF(friday!C86 &lt;= 8 + reference!C4, 0, MIN(MAX(friday!C86 - 8, 0),IF(friday!J86 &lt;= reference!C4,0, friday!J86))))</f>
        <v/>
      </c>
    </row>
    <row r="87" spans="1:11">
      <c r="A87" s="6" t="s">
        <v>78</v>
      </c>
      <c r="B87" s="7" t="s"/>
      <c r="C87" s="8" t="n">
        <v>9.359999999999999</v>
      </c>
      <c r="D87" s="8" t="n">
        <v>17.61</v>
      </c>
      <c r="E87" s="8" t="n">
        <v>7.88</v>
      </c>
      <c r="F87" s="8" t="n">
        <v>9.5</v>
      </c>
      <c r="G87" s="9" t="n">
        <v>937</v>
      </c>
      <c r="H87" s="8">
        <f>SUM(friday!F87 - friday!E87)</f>
        <v/>
      </c>
      <c r="I87" s="10">
        <f>IF(friday!B87 ="ns day", friday!C87, MAX(friday!C87 - 8, 0))</f>
        <v/>
      </c>
      <c r="J87" s="10">
        <f>SUM(friday!F87 - friday!E87)</f>
        <v/>
      </c>
      <c r="K87" s="10">
        <f>IF(friday!B87="ns day",friday!C87, IF(friday!C87 &lt;= 8 + reference!C4, 0, MIN(MAX(friday!C87 - 8, 0),IF(friday!J87 &lt;= reference!C4,0, friday!J87))))</f>
        <v/>
      </c>
    </row>
    <row r="88" spans="1:11">
      <c r="A88" s="6" t="s">
        <v>79</v>
      </c>
      <c r="B88" s="8" t="n"/>
      <c r="C88" s="8" t="n"/>
      <c r="D88" s="8" t="n"/>
      <c r="E88" s="8" t="n"/>
      <c r="F88" s="8" t="n"/>
      <c r="G88" s="9" t="n"/>
      <c r="H88" s="8">
        <f>SUM(friday!F88 - friday!E88)</f>
        <v/>
      </c>
      <c r="I88" s="10">
        <f>IF(friday!B88 ="ns day", friday!C88, MAX(friday!C88 - 8, 0))</f>
        <v/>
      </c>
      <c r="J88" s="10">
        <f>SUM(friday!F88 - friday!E88)</f>
        <v/>
      </c>
      <c r="K88" s="10">
        <f>IF(friday!B88="ns day",friday!C88, IF(friday!C88 &lt;= 8 + reference!C4, 0, MIN(MAX(friday!C88 - 8, 0),IF(friday!J88 &lt;= reference!C4,0, friday!J88))))</f>
        <v/>
      </c>
    </row>
    <row r="89" spans="1:11">
      <c r="A89" s="6" t="s">
        <v>80</v>
      </c>
      <c r="B89" s="7" t="s"/>
      <c r="C89" s="8" t="n">
        <v>9.140000000000001</v>
      </c>
      <c r="D89" s="8" t="n">
        <v>17.38</v>
      </c>
      <c r="E89" s="8" t="n">
        <v>9.75</v>
      </c>
      <c r="F89" s="8" t="n">
        <v>13</v>
      </c>
      <c r="G89" s="9" t="n">
        <v>937</v>
      </c>
      <c r="H89" s="8">
        <f>SUM(friday!F89 - friday!E89)</f>
        <v/>
      </c>
      <c r="I89" s="10">
        <f>IF(friday!B89 ="ns day", friday!C89, MAX(friday!C89 - 8, 0))</f>
        <v/>
      </c>
      <c r="J89" s="10">
        <f>SUM(friday!F89 - friday!E89)</f>
        <v/>
      </c>
      <c r="K89" s="10">
        <f>IF(friday!B89="ns day",friday!C89, IF(friday!C89 &lt;= 8 + reference!C4, 0, MIN(MAX(friday!C89 - 8, 0),IF(friday!J89 &lt;= reference!C4,0, friday!J89))))</f>
        <v/>
      </c>
    </row>
    <row r="91" spans="1:11">
      <c r="J91" s="5" t="s">
        <v>81</v>
      </c>
      <c r="K91" s="10">
        <f>SUM(friday!K45:friday!K89)</f>
        <v/>
      </c>
    </row>
    <row r="93" spans="1:11">
      <c r="J93" s="5" t="s">
        <v>82</v>
      </c>
      <c r="K93" s="10">
        <f>SUM(friday!K91 + friday!K41)</f>
        <v/>
      </c>
    </row>
    <row r="95" spans="1:11">
      <c r="A95" s="4" t="s">
        <v>83</v>
      </c>
    </row>
    <row r="96" spans="1:11">
      <c r="E96" s="5" t="s">
        <v>84</v>
      </c>
    </row>
    <row r="97" spans="1:11">
      <c r="A97" s="5" t="s">
        <v>8</v>
      </c>
      <c r="B97" s="5" t="s">
        <v>9</v>
      </c>
      <c r="C97" s="5" t="s">
        <v>10</v>
      </c>
      <c r="D97" s="5" t="s">
        <v>11</v>
      </c>
      <c r="E97" s="5" t="s">
        <v>85</v>
      </c>
      <c r="F97" s="5" t="s">
        <v>86</v>
      </c>
    </row>
    <row r="98" spans="1:11">
      <c r="A98" s="6" t="s">
        <v>87</v>
      </c>
      <c r="B98" s="7" t="s"/>
      <c r="C98" s="8" t="n">
        <v>12.62</v>
      </c>
      <c r="D98" s="8" t="n">
        <v>20.07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88</v>
      </c>
      <c r="B99" s="7" t="s"/>
      <c r="C99" s="8" t="n">
        <v>12</v>
      </c>
      <c r="D99" s="8" t="n">
        <v>19.19</v>
      </c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89</v>
      </c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90</v>
      </c>
      <c r="B101" s="7" t="s"/>
      <c r="C101" s="8" t="n">
        <v>11.44</v>
      </c>
      <c r="D101" s="8" t="n">
        <v>19.94</v>
      </c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>
        <v>91</v>
      </c>
      <c r="B102" s="7" t="s"/>
      <c r="C102" s="8" t="n">
        <v>12.15</v>
      </c>
      <c r="D102" s="8" t="n">
        <v>20.16</v>
      </c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>
        <v>92</v>
      </c>
      <c r="B103" s="7" t="s"/>
      <c r="C103" s="8" t="n">
        <v>12.57</v>
      </c>
      <c r="D103" s="8" t="n">
        <v>20.92</v>
      </c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9" spans="1:11">
      <c r="D129" s="5" t="s">
        <v>93</v>
      </c>
      <c r="E129" s="10">
        <f>SUM(friday!E98:friday!E127)</f>
        <v/>
      </c>
      <c r="F129" s="10">
        <f>SUM(friday!F98:friday!F127)</f>
        <v/>
      </c>
    </row>
    <row r="131" spans="1:11">
      <c r="A131" s="4" t="s">
        <v>94</v>
      </c>
    </row>
    <row r="132" spans="1:11">
      <c r="E132" s="5" t="s">
        <v>84</v>
      </c>
    </row>
    <row r="133" spans="1:11">
      <c r="A133" s="5" t="s">
        <v>8</v>
      </c>
      <c r="B133" s="5" t="s">
        <v>9</v>
      </c>
      <c r="C133" s="5" t="s">
        <v>10</v>
      </c>
      <c r="D133" s="5" t="s">
        <v>11</v>
      </c>
      <c r="E133" s="5" t="s">
        <v>85</v>
      </c>
      <c r="F133" s="5" t="s">
        <v>95</v>
      </c>
    </row>
    <row r="134" spans="1:11">
      <c r="A134" s="6" t="s">
        <v>96</v>
      </c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11.5 - reference!C5), 0, IF(friday!B134 = "no call", 11.5, IF(friday!C134 = 0, 0, MAX(11.5 - friday!C134, 0))))</f>
        <v/>
      </c>
    </row>
    <row r="135" spans="1:11">
      <c r="A135" s="6" t="s">
        <v>97</v>
      </c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11.5 - reference!C5), 0, IF(friday!B135 = "no call", 11.5, IF(friday!C135 = 0, 0, MAX(11.5 - friday!C135, 0))))</f>
        <v/>
      </c>
    </row>
    <row r="136" spans="1:11">
      <c r="A136" s="6" t="s">
        <v>98</v>
      </c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11.5 - reference!C5), 0, IF(friday!B136 = "no call", 11.5, IF(friday!C136 = 0, 0, MAX(11.5 -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8" t="n"/>
      <c r="C158" s="8" t="n"/>
      <c r="D158" s="8" t="n"/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 spans="1:11">
      <c r="A159" s="6" t="s"/>
      <c r="B159" s="8" t="n"/>
      <c r="C159" s="8" t="n"/>
      <c r="D159" s="8" t="n"/>
      <c r="E159" s="10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10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 spans="1:11">
      <c r="A160" s="6" t="s"/>
      <c r="B160" s="8" t="n"/>
      <c r="C160" s="8" t="n"/>
      <c r="D160" s="8" t="n"/>
      <c r="E160" s="10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10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1" spans="1:11">
      <c r="A161" s="6" t="s"/>
      <c r="B161" s="8" t="n"/>
      <c r="C161" s="8" t="n"/>
      <c r="D161" s="8" t="n"/>
      <c r="E161" s="10">
        <f>IF(OR(friday!B161 = "light",friday!B161 = "excused", friday!B161 = "sch chg", friday!B161 = "annual", friday!B161 = "sick", friday!C161 &gt;= 10 - reference!C5), 0, IF(friday!B161 = "no call", 10, IF(friday!C161 = 0, 0, MAX(10 - friday!C161, 0))))</f>
        <v/>
      </c>
      <c r="F161" s="10">
        <f>IF(OR(friday!B161 = "light",friday!B161 = "excused", friday!B161 = "sch chg", friday!B161 = "annual", friday!B161 = "sick", friday!C161 &gt;= 12 - reference!C5), 0, IF(friday!B161 = "no call", 12, IF(friday!C161 = 0, 0, MAX(12 - friday!C161, 0))))</f>
        <v/>
      </c>
    </row>
    <row r="162" spans="1:11">
      <c r="A162" s="6" t="s"/>
      <c r="B162" s="8" t="n"/>
      <c r="C162" s="8" t="n"/>
      <c r="D162" s="8" t="n"/>
      <c r="E162" s="10">
        <f>IF(OR(friday!B162 = "light",friday!B162 = "excused", friday!B162 = "sch chg", friday!B162 = "annual", friday!B162 = "sick", friday!C162 &gt;= 10 - reference!C5), 0, IF(friday!B162 = "no call", 10, IF(friday!C162 = 0, 0, MAX(10 - friday!C162, 0))))</f>
        <v/>
      </c>
      <c r="F162" s="10">
        <f>IF(OR(friday!B162 = "light",friday!B162 = "excused", friday!B162 = "sch chg", friday!B162 = "annual", friday!B162 = "sick", friday!C162 &gt;= 12 - reference!C5), 0, IF(friday!B162 = "no call", 12, IF(friday!C162 = 0, 0, MAX(12 - friday!C162, 0))))</f>
        <v/>
      </c>
    </row>
    <row r="163" spans="1:11">
      <c r="A163" s="6" t="s"/>
      <c r="B163" s="8" t="n"/>
      <c r="C163" s="8" t="n"/>
      <c r="D163" s="8" t="n"/>
      <c r="E163" s="10">
        <f>IF(OR(friday!B163 = "light",friday!B163 = "excused", friday!B163 = "sch chg", friday!B163 = "annual", friday!B163 = "sick", friday!C163 &gt;= 10 - reference!C5), 0, IF(friday!B163 = "no call", 10, IF(friday!C163 = 0, 0, MAX(10 - friday!C163, 0))))</f>
        <v/>
      </c>
      <c r="F163" s="10">
        <f>IF(OR(friday!B163 = "light",friday!B163 = "excused", friday!B163 = "sch chg", friday!B163 = "annual", friday!B163 = "sick", friday!C163 &gt;= 12 - reference!C5), 0, IF(friday!B163 = "no call", 12, IF(friday!C163 = 0, 0, MAX(12 - friday!C163, 0))))</f>
        <v/>
      </c>
    </row>
    <row r="165" spans="1:11">
      <c r="D165" s="5" t="s">
        <v>99</v>
      </c>
      <c r="E165" s="10">
        <f>SUM(friday!E134:friday!E163)</f>
        <v/>
      </c>
      <c r="F165" s="10">
        <f>SUM(friday!F134:friday!F163)</f>
        <v/>
      </c>
    </row>
    <row r="167" spans="1:11">
      <c r="D167" s="5" t="s">
        <v>100</v>
      </c>
      <c r="E167" s="10">
        <f>SUM(friday!E129 + friday!E165)</f>
        <v/>
      </c>
      <c r="F167" s="10">
        <f>SUM(friday!F129 + friday!F165)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4" man="1" max="16383" min="0"/>
    <brk id="130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9"/>
    <col customWidth="1" max="3" min="3" width="9"/>
    <col customWidth="1" max="4" min="4" width="9"/>
    <col customWidth="1" max="5" min="5" width="2"/>
    <col customWidth="1" max="6" min="6" width="9"/>
    <col customWidth="1" max="7" min="7" width="9"/>
    <col customWidth="1" max="8" min="8" width="9"/>
  </cols>
  <sheetData>
    <row r="1" spans="1:8">
      <c r="A1" s="1" t="s">
        <v>0</v>
      </c>
    </row>
    <row r="3" spans="1:8">
      <c r="B3" s="2" t="s">
        <v>109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110</v>
      </c>
      <c r="C8" s="2" t="s">
        <v>111</v>
      </c>
      <c r="F8" s="2" t="s">
        <v>110</v>
      </c>
      <c r="G8" s="2" t="s">
        <v>112</v>
      </c>
    </row>
    <row r="9" spans="1:8">
      <c r="B9" s="2" t="s">
        <v>85</v>
      </c>
      <c r="C9" s="2" t="s">
        <v>113</v>
      </c>
      <c r="D9" s="2" t="s">
        <v>114</v>
      </c>
      <c r="F9" s="2" t="s">
        <v>86</v>
      </c>
      <c r="G9" s="2" t="s">
        <v>115</v>
      </c>
      <c r="H9" s="2" t="s">
        <v>114</v>
      </c>
    </row>
    <row r="10" spans="1:8">
      <c r="A10" s="11" t="s">
        <v>116</v>
      </c>
      <c r="B10" s="8">
        <f>saturday!E160</f>
        <v/>
      </c>
      <c r="C10" s="8">
        <f>saturday!I39</f>
        <v/>
      </c>
      <c r="D10" s="10">
        <f>IF(summary!B10&lt;summary!C10,summary!B10,summary!C10)</f>
        <v/>
      </c>
      <c r="F10" s="8">
        <f>saturday!F160</f>
        <v/>
      </c>
      <c r="G10" s="8">
        <f>saturday!K86</f>
        <v/>
      </c>
      <c r="H10" s="10">
        <f>IF(summary!F10&lt;summary!G10,summary!F10,summary!G10)</f>
        <v/>
      </c>
    </row>
    <row r="12" spans="1:8">
      <c r="A12" s="11" t="s">
        <v>117</v>
      </c>
      <c r="B12" s="8">
        <f>sunday!E160</f>
        <v/>
      </c>
      <c r="C12" s="8">
        <f>sunday!I39</f>
        <v/>
      </c>
      <c r="D12" s="10">
        <f>IF(summary!B12&lt;summary!C12,summary!B12,summary!C12)</f>
        <v/>
      </c>
      <c r="F12" s="8">
        <f>sunday!F160</f>
        <v/>
      </c>
      <c r="G12" s="8">
        <f>sunday!K86</f>
        <v/>
      </c>
      <c r="H12" s="10">
        <f>IF(summary!F12&lt;summary!G12,summary!F12,summary!G12)</f>
        <v/>
      </c>
    </row>
    <row r="14" spans="1:8">
      <c r="A14" s="11" t="s">
        <v>118</v>
      </c>
      <c r="B14" s="8">
        <f>monday!E170</f>
        <v/>
      </c>
      <c r="C14" s="8">
        <f>monday!I39</f>
        <v/>
      </c>
      <c r="D14" s="10">
        <f>IF(summary!B14&lt;summary!C14,summary!B14,summary!C14)</f>
        <v/>
      </c>
      <c r="F14" s="8">
        <f>monday!F170</f>
        <v/>
      </c>
      <c r="G14" s="8">
        <f>monday!K96</f>
        <v/>
      </c>
      <c r="H14" s="10">
        <f>IF(summary!F14&lt;summary!G14,summary!F14,summary!G14)</f>
        <v/>
      </c>
    </row>
    <row r="16" spans="1:8">
      <c r="A16" s="11" t="s">
        <v>119</v>
      </c>
      <c r="B16" s="8">
        <f>tuesday!E166</f>
        <v/>
      </c>
      <c r="C16" s="8">
        <f>tuesday!I39</f>
        <v/>
      </c>
      <c r="D16" s="10">
        <f>IF(summary!B16&lt;summary!C16,summary!B16,summary!C16)</f>
        <v/>
      </c>
      <c r="F16" s="8">
        <f>tuesday!F166</f>
        <v/>
      </c>
      <c r="G16" s="8">
        <f>tuesday!K92</f>
        <v/>
      </c>
      <c r="H16" s="10">
        <f>IF(summary!F16&lt;summary!G16,summary!F16,summary!G16)</f>
        <v/>
      </c>
    </row>
    <row r="18" spans="1:8">
      <c r="A18" s="11" t="s">
        <v>120</v>
      </c>
      <c r="B18" s="8">
        <f>wednesday!E167</f>
        <v/>
      </c>
      <c r="C18" s="8">
        <f>wednesday!I39</f>
        <v/>
      </c>
      <c r="D18" s="10">
        <f>IF(summary!B18&lt;summary!C18,summary!B18,summary!C18)</f>
        <v/>
      </c>
      <c r="F18" s="8">
        <f>wednesday!F167</f>
        <v/>
      </c>
      <c r="G18" s="8">
        <f>wednesday!K93</f>
        <v/>
      </c>
      <c r="H18" s="10">
        <f>IF(summary!F18&lt;summary!G18,summary!F18,summary!G18)</f>
        <v/>
      </c>
    </row>
    <row r="20" spans="1:8">
      <c r="A20" s="11" t="s">
        <v>121</v>
      </c>
      <c r="B20" s="8">
        <f>thursday!E162</f>
        <v/>
      </c>
      <c r="C20" s="8">
        <f>thursday!I39</f>
        <v/>
      </c>
      <c r="D20" s="10">
        <f>IF(summary!B20&lt;summary!C20,summary!B20,summary!C20)</f>
        <v/>
      </c>
      <c r="F20" s="8">
        <f>thursday!F162</f>
        <v/>
      </c>
      <c r="G20" s="8">
        <f>thursday!K88</f>
        <v/>
      </c>
      <c r="H20" s="10">
        <f>IF(summary!F20&lt;summary!G20,summary!F20,summary!G20)</f>
        <v/>
      </c>
    </row>
    <row r="22" spans="1:8">
      <c r="A22" s="11" t="s">
        <v>122</v>
      </c>
      <c r="B22" s="8">
        <f>friday!E167</f>
        <v/>
      </c>
      <c r="C22" s="8">
        <f>friday!I39</f>
        <v/>
      </c>
      <c r="D22" s="10">
        <f>IF(summary!B22&lt;summary!C22,summary!B22,summary!C22)</f>
        <v/>
      </c>
      <c r="F22" s="8">
        <f>friday!F167</f>
        <v/>
      </c>
      <c r="G22" s="8">
        <f>friday!K93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"/>
    <col customWidth="1" max="3" min="3" width="8"/>
    <col customWidth="1" max="4" min="4" width="2"/>
    <col customWidth="1" max="5" min="5" width="6"/>
  </cols>
  <sheetData>
    <row r="2" spans="1:5">
      <c r="B2" s="4" t="s">
        <v>123</v>
      </c>
    </row>
    <row r="3" spans="1:5">
      <c r="C3" s="8" t="n">
        <v>0.25</v>
      </c>
      <c r="E3" t="s">
        <v>124</v>
      </c>
    </row>
    <row r="4" spans="1:5">
      <c r="C4" s="8" t="n">
        <v>0.25</v>
      </c>
      <c r="E4" t="s">
        <v>125</v>
      </c>
    </row>
    <row r="5" spans="1:5">
      <c r="C5" s="8" t="n">
        <v>0.25</v>
      </c>
      <c r="E5" t="s">
        <v>126</v>
      </c>
    </row>
    <row r="7" spans="1:5">
      <c r="B7" s="4" t="s">
        <v>127</v>
      </c>
    </row>
    <row r="8" spans="1:5">
      <c r="C8" s="7" t="s">
        <v>27</v>
      </c>
      <c r="E8" t="s">
        <v>128</v>
      </c>
    </row>
    <row r="10" spans="1:5">
      <c r="C10" s="7" t="s">
        <v>129</v>
      </c>
      <c r="E10" t="s">
        <v>130</v>
      </c>
    </row>
    <row r="11" spans="1:5">
      <c r="C11" s="7" t="s">
        <v>131</v>
      </c>
      <c r="E11" t="s">
        <v>132</v>
      </c>
    </row>
    <row r="12" spans="1:5">
      <c r="C12" s="7" t="s">
        <v>133</v>
      </c>
      <c r="E12" t="s">
        <v>134</v>
      </c>
    </row>
    <row r="13" spans="1:5">
      <c r="C13" s="7" t="s">
        <v>106</v>
      </c>
      <c r="E13" t="s">
        <v>135</v>
      </c>
    </row>
    <row r="14" spans="1:5">
      <c r="C14" s="7" t="s">
        <v>136</v>
      </c>
      <c r="E14" t="s">
        <v>137</v>
      </c>
    </row>
    <row r="15" spans="1:5">
      <c r="C15" s="7" t="s">
        <v>138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2020-02-13T17:28:05Z</dcterms:created>
  <dcterms:modified xsi:type="dcterms:W3CDTF">2020-02-13T17:28:05Z</dcterms:modified>
</cp:coreProperties>
</file>