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<sst xmlns="http://schemas.openxmlformats.org/spreadsheetml/2006/main" uniqueCount="141">
  <si>
    <t>Improper Mandate Worksheet</t>
  </si>
  <si>
    <t xml:space="preserve">Date:  </t>
  </si>
  <si>
    <t>Saturday  02/15/20</t>
  </si>
  <si>
    <t xml:space="preserve">Pay Period:  </t>
  </si>
  <si>
    <t>2020-05-1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</si>
  <si>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</si>
  <si>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</si>
  <si>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</si>
  <si>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</si>
  <si>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</si>
  <si>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</si>
  <si>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</si>
  <si>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</si>
  <si>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</si>
  <si>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</si>
  <si>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</si>
  <si>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</si>
  <si>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</si>
  <si>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</si>
  <si>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ceron, s</t>
  </si>
  <si>
    <t>ns day</t>
  </si>
  <si>
    <t>daylie, j</t>
  </si>
  <si>
    <t>dennis, j</t>
  </si>
  <si>
    <t>driste, m</t>
  </si>
  <si>
    <t>edelman, c</t>
  </si>
  <si>
    <t>elamen, a</t>
  </si>
  <si>
    <t>foster, p</t>
  </si>
  <si>
    <t>giscombe jr, j</t>
  </si>
  <si>
    <t>helmbold, a</t>
  </si>
  <si>
    <t>henderson, j</t>
  </si>
  <si>
    <t>kitchen, d</t>
  </si>
  <si>
    <t>landers, a</t>
  </si>
  <si>
    <t>lopez, d</t>
  </si>
  <si>
    <t>manibusan, p</t>
  </si>
  <si>
    <t>*</t>
  </si>
  <si>
    <t>miller, b</t>
  </si>
  <si>
    <t>osei tutu, m</t>
  </si>
  <si>
    <t>robertson, c</t>
  </si>
  <si>
    <t>rodriquez, j</t>
  </si>
  <si>
    <t>segers, d</t>
  </si>
  <si>
    <t>stubbs, t</t>
  </si>
  <si>
    <t>torpey, m</t>
  </si>
  <si>
    <t>trujillo, s</t>
  </si>
  <si>
    <t>williams, l</t>
  </si>
  <si>
    <t>Total NL Overtime</t>
  </si>
  <si>
    <t>Total NL Mandates</t>
  </si>
  <si>
    <t>Work Assignment Carriers</t>
  </si>
  <si>
    <t>ahmed, t</t>
  </si>
  <si>
    <t>an, j</t>
  </si>
  <si>
    <t>aquino, s</t>
  </si>
  <si>
    <t>babinskiy, m</t>
  </si>
  <si>
    <t>bassa, e</t>
  </si>
  <si>
    <t>benlmaloua, m</t>
  </si>
  <si>
    <t>bonilla, g</t>
  </si>
  <si>
    <t>bustos, h</t>
  </si>
  <si>
    <t>chung, b</t>
  </si>
  <si>
    <t>custodio, t</t>
  </si>
  <si>
    <t>dejesus vasquez, l</t>
  </si>
  <si>
    <t>fisher, c</t>
  </si>
  <si>
    <t>flaig, b</t>
  </si>
  <si>
    <t>geffrso, t</t>
  </si>
  <si>
    <t>l huillier jr, w</t>
  </si>
  <si>
    <t>la, s</t>
  </si>
  <si>
    <t>martines, j</t>
  </si>
  <si>
    <t>mccoumb, s</t>
  </si>
  <si>
    <t>mcdonald, n</t>
  </si>
  <si>
    <t>mcmains, t</t>
  </si>
  <si>
    <t>moody, k</t>
  </si>
  <si>
    <t>mudesir sr, h</t>
  </si>
  <si>
    <t>murray, k</t>
  </si>
  <si>
    <t>nguyen, d</t>
  </si>
  <si>
    <t>pang, d</t>
  </si>
  <si>
    <t>rockwood, j</t>
  </si>
  <si>
    <t>rose jr, a</t>
  </si>
  <si>
    <t>salih-mohamed, s</t>
  </si>
  <si>
    <t>sanchez, p</t>
  </si>
  <si>
    <t>shrestha, p</t>
  </si>
  <si>
    <t>steinke, s</t>
  </si>
  <si>
    <t>stevens, a</t>
  </si>
  <si>
    <t>symons, s</t>
  </si>
  <si>
    <t>walker, c</t>
  </si>
  <si>
    <t>weeks, t</t>
  </si>
  <si>
    <t>weyerman, t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</si>
  <si>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</si>
  <si>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</si>
  <si>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</si>
  <si>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</si>
  <si>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</si>
  <si>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</si>
  <si>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</si>
  <si>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barnett, j</t>
  </si>
  <si>
    <t>gross, j</t>
  </si>
  <si>
    <t>mariami, a</t>
  </si>
  <si>
    <t>nelson, g</t>
  </si>
  <si>
    <t>yeung, q</t>
  </si>
  <si>
    <t>Total OTDL Availability</t>
  </si>
  <si>
    <t>Auxiliary Assistance</t>
  </si>
  <si>
    <t>to 11.5</t>
  </si>
  <si>
    <t>jones, d</t>
  </si>
  <si>
    <t>nelson, j</t>
  </si>
  <si>
    <t>smith, n</t>
  </si>
  <si>
    <t>Total AUX Availability</t>
  </si>
  <si>
    <t>Total Availability</t>
  </si>
  <si>
    <t>Sunday  02/16/20</t>
  </si>
  <si>
    <t>Monday  02/17/20</t>
  </si>
  <si>
    <t>Tuesday  02/18/20</t>
  </si>
  <si>
    <t>annual</t>
  </si>
  <si>
    <t>Wednesday  02/19/20</t>
  </si>
  <si>
    <t>Thursday  02/20/20</t>
  </si>
  <si>
    <t>Friday  02/21/20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</si>
  <si>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</si>
  <si>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</si>
  <si>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</si>
  <si>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</si>
  <si>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</si>
  <si>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</si>
  <si>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</si>
  <si>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02/15/20 Sat</t>
  </si>
  <si>
    <t>02/16/20 Sun</t>
  </si>
  <si>
    <t>02/17/20 Mon</t>
  </si>
  <si>
    <t>02/18/20 Tue</t>
  </si>
  <si>
    <t>02/19/20 Wed</t>
  </si>
  <si>
    <t>02/20/20 Thu</t>
  </si>
  <si>
    <t>02/21/20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</si>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</sst>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20</v>
      </c>
      <c r="C8" s="8" t="n">
        <v>13.47</v>
      </c>
      <c r="D8" s="8" t="n">
        <v>21.68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9" t="n"/>
      <c r="H9" s="8">
        <f>SUM(saturday!F9 - saturday!E9)</f>
        <v/>
      </c>
      <c r="I9" s="10">
        <f>IF(saturday!B9 ="ns day", saturday!C9,IF(saturday!C9 &lt;= 8 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22</v>
      </c>
      <c r="B10" s="7" t="s"/>
      <c r="C10" s="8" t="n">
        <v>12.3</v>
      </c>
      <c r="D10" s="8" t="n">
        <v>0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23</v>
      </c>
      <c r="B11" s="7" t="s"/>
      <c r="C11" s="8" t="n">
        <v>8</v>
      </c>
      <c r="D11" s="8" t="n">
        <v>16.88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24</v>
      </c>
      <c r="B12" s="7" t="s">
        <v>20</v>
      </c>
      <c r="C12" s="8" t="n">
        <v>9.5</v>
      </c>
      <c r="D12" s="8" t="n">
        <v>0</v>
      </c>
      <c r="E12" s="8" t="n">
        <v>16.5</v>
      </c>
      <c r="F12" s="8" t="n">
        <v>18</v>
      </c>
      <c r="G12" s="9" t="n">
        <v>1072</v>
      </c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SUM(saturday!F14 - saturday!E14)</f>
        <v/>
      </c>
      <c r="I14" s="10">
        <f>IF(saturday!B14 ="ns day", saturday!C14,IF(saturday!C14 &lt;= 8 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7" t="s"/>
      <c r="C16" s="8" t="n">
        <v>10.75</v>
      </c>
      <c r="D16" s="8" t="n">
        <v>19.06</v>
      </c>
      <c r="E16" s="8" t="n">
        <v>17</v>
      </c>
      <c r="F16" s="8" t="n">
        <v>19.06</v>
      </c>
      <c r="G16" s="9" t="n">
        <v>926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30</v>
      </c>
      <c r="B18" s="7" t="s"/>
      <c r="C18" s="8" t="n">
        <v>10.42</v>
      </c>
      <c r="D18" s="8" t="n">
        <v>18.87</v>
      </c>
      <c r="E18" s="8" t="n">
        <v>14.83</v>
      </c>
      <c r="F18" s="8" t="n">
        <v>16.6</v>
      </c>
      <c r="G18" s="9" t="n">
        <v>1007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31</v>
      </c>
      <c r="B19" s="7" t="s"/>
      <c r="C19" s="8" t="n">
        <v>12.47</v>
      </c>
      <c r="D19" s="8" t="n">
        <v>0</v>
      </c>
      <c r="E19" s="8" t="n">
        <v>9.529999999999999</v>
      </c>
      <c r="F19" s="8" t="n">
        <v>13.5</v>
      </c>
      <c r="G19" s="9" t="n">
        <v>1005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7" t="s"/>
      <c r="C21" s="8" t="n">
        <v>12</v>
      </c>
      <c r="D21" s="8" t="n">
        <v>19.99</v>
      </c>
      <c r="E21" s="7" t="s">
        <v>34</v>
      </c>
      <c r="F21" s="7" t="s">
        <v>34</v>
      </c>
      <c r="G21" s="7" t="s">
        <v>34</v>
      </c>
      <c r="H21" s="8">
        <f>SUM(saturday!H23:saturday!H22)</f>
        <v/>
      </c>
      <c r="I21" s="10">
        <f>IF(saturday!B21 ="ns day", saturday!C21,IF(saturday!C21 &lt;= 8 + reference!C3, 0, MAX(saturday!C21 - 8, 0)))</f>
        <v/>
      </c>
      <c r="J21" s="10">
        <f>saturday!H21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E22" s="8" t="n">
        <v>8.09</v>
      </c>
      <c r="F22" s="8" t="n">
        <v>9.390000000000001</v>
      </c>
      <c r="G22" s="9" t="n">
        <v>950</v>
      </c>
      <c r="H22" s="8">
        <f>SUM(saturday!F22 - saturday!E22)</f>
        <v/>
      </c>
    </row>
    <row r="23" spans="1:11">
      <c r="E23" s="8" t="n">
        <v>17.5</v>
      </c>
      <c r="F23" s="8" t="n">
        <v>19.99</v>
      </c>
      <c r="G23" s="9" t="n">
        <v>950</v>
      </c>
      <c r="H23" s="8">
        <f>SUM(saturday!F23 - saturday!E23)</f>
        <v/>
      </c>
    </row>
    <row r="24" spans="1:11">
      <c r="A24" s="6" t="s">
        <v>35</v>
      </c>
      <c r="B24" s="7" t="s"/>
      <c r="C24" s="8" t="n">
        <v>8.73</v>
      </c>
      <c r="D24" s="8" t="n">
        <v>17.18</v>
      </c>
      <c r="E24" s="8" t="n">
        <v>8.26</v>
      </c>
      <c r="F24" s="8" t="n">
        <v>17.23</v>
      </c>
      <c r="G24" s="9" t="n">
        <v>941</v>
      </c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36</v>
      </c>
      <c r="B25" s="7" t="s"/>
      <c r="C25" s="8" t="n">
        <v>11.27</v>
      </c>
      <c r="D25" s="8" t="n">
        <v>19.54</v>
      </c>
      <c r="E25" s="8" t="n">
        <v>7.77</v>
      </c>
      <c r="F25" s="8" t="n">
        <v>10.2</v>
      </c>
      <c r="G25" s="9" t="n">
        <v>1007</v>
      </c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37</v>
      </c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38</v>
      </c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39</v>
      </c>
      <c r="B28" s="7" t="s">
        <v>20</v>
      </c>
      <c r="C28" s="8" t="n">
        <v>11.92</v>
      </c>
      <c r="D28" s="8" t="n">
        <v>20.33</v>
      </c>
      <c r="E28" s="8" t="n">
        <v>17.6</v>
      </c>
      <c r="F28" s="8" t="n">
        <v>20.33</v>
      </c>
      <c r="G28" s="9" t="n">
        <v>1020</v>
      </c>
      <c r="H28" s="8">
        <f>SUM(saturday!F28 - saturday!E28)</f>
        <v/>
      </c>
      <c r="I28" s="10">
        <f>IF(saturday!B28 ="ns day", saturday!C28,IF(saturday!C28 &lt;= 8+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40</v>
      </c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>
        <v>41</v>
      </c>
      <c r="B30" s="7" t="s"/>
      <c r="C30" s="8" t="n">
        <v>9.06</v>
      </c>
      <c r="D30" s="8" t="n">
        <v>17.04</v>
      </c>
      <c r="E30" s="8" t="s"/>
      <c r="F30" s="8" t="s"/>
      <c r="G30" s="9" t="s"/>
      <c r="H30" s="8">
        <f>SUM(saturday!F30 - saturday!E30)</f>
        <v/>
      </c>
      <c r="I30" s="10">
        <f>IF(saturday!B30 ="ns day", saturday!C30,IF(saturday!C30 &lt;= 8+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>
        <v>42</v>
      </c>
      <c r="B31" s="7" t="s"/>
      <c r="C31" s="8" t="n">
        <v>9.51</v>
      </c>
      <c r="D31" s="8" t="n">
        <v>17.89</v>
      </c>
      <c r="E31" s="8" t="s"/>
      <c r="F31" s="8" t="s"/>
      <c r="G31" s="9" t="s"/>
      <c r="H31" s="8">
        <f>SUM(saturday!F31 - saturday!E31)</f>
        <v/>
      </c>
      <c r="I31" s="10">
        <f>IF(saturday!B31 ="ns day", saturday!C31,IF(saturday!C31 &lt;= 8+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43</v>
      </c>
      <c r="B32" s="7" t="s"/>
      <c r="C32" s="8" t="n">
        <v>4.05</v>
      </c>
      <c r="D32" s="8" t="n">
        <v>15.4</v>
      </c>
      <c r="E32" s="8" t="n">
        <v>11.35</v>
      </c>
      <c r="F32" s="8" t="n">
        <v>15.4</v>
      </c>
      <c r="G32" s="9" t="n">
        <v>925</v>
      </c>
      <c r="H32" s="8">
        <f>SUM(saturday!F32 - saturday!E32)</f>
        <v/>
      </c>
      <c r="I32" s="10">
        <f>IF(saturday!B32 ="ns day", saturday!C32,IF(saturday!C32 &lt;= 8+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44</v>
      </c>
      <c r="I39" s="10">
        <f>SUM(saturday!I8:saturday!I37)</f>
        <v/>
      </c>
    </row>
    <row r="41" spans="1:11">
      <c r="J41" s="5" t="s">
        <v>45</v>
      </c>
      <c r="K41" s="10">
        <f>SUM(saturday!K8:saturday!K37)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11.65</v>
      </c>
      <c r="D45" s="8" t="n">
        <v>19.98</v>
      </c>
      <c r="E45" s="8" t="n">
        <v>8</v>
      </c>
      <c r="F45" s="8" t="n">
        <v>10.25</v>
      </c>
      <c r="G45" s="9" t="n">
        <v>911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48</v>
      </c>
      <c r="B46" s="7" t="s"/>
      <c r="C46" s="8" t="n">
        <v>12</v>
      </c>
      <c r="D46" s="8" t="n">
        <v>20</v>
      </c>
      <c r="E46" s="7" t="s">
        <v>34</v>
      </c>
      <c r="F46" s="7" t="s">
        <v>34</v>
      </c>
      <c r="G46" s="7" t="s">
        <v>34</v>
      </c>
      <c r="H46" s="8">
        <f>SUM(saturday!H48:saturday!H47)</f>
        <v/>
      </c>
      <c r="I46" s="10">
        <f>IF(saturday!B46 ="ns day", saturday!C46, MAX(saturday!C46 - 8, 0))</f>
        <v/>
      </c>
      <c r="J46" s="10">
        <f>saturday!H46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E47" s="8" t="n">
        <v>7.51</v>
      </c>
      <c r="F47" s="8" t="n">
        <v>8.220000000000001</v>
      </c>
      <c r="G47" s="9" t="n">
        <v>1072</v>
      </c>
      <c r="H47" s="8">
        <f>SUM(saturday!F47 - saturday!E47)</f>
        <v/>
      </c>
    </row>
    <row r="48" spans="1:11">
      <c r="E48" s="8" t="n">
        <v>11.45</v>
      </c>
      <c r="F48" s="8" t="n">
        <v>13</v>
      </c>
      <c r="G48" s="9" t="n">
        <v>1072</v>
      </c>
      <c r="H48" s="8">
        <f>SUM(saturday!F48 - saturday!E48)</f>
        <v/>
      </c>
    </row>
    <row r="49" spans="1:11">
      <c r="A49" s="6" t="s">
        <v>49</v>
      </c>
      <c r="B49" s="7" t="s"/>
      <c r="C49" s="8" t="n">
        <v>11.75</v>
      </c>
      <c r="D49" s="8" t="n">
        <v>20.16</v>
      </c>
      <c r="E49" s="8" t="n">
        <v>8.050000000000001</v>
      </c>
      <c r="F49" s="8" t="n">
        <v>20.26</v>
      </c>
      <c r="G49" s="9" t="n">
        <v>903</v>
      </c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50</v>
      </c>
      <c r="B50" s="7" t="s"/>
      <c r="C50" s="8" t="n">
        <v>11.48</v>
      </c>
      <c r="D50" s="8" t="n">
        <v>19.88</v>
      </c>
      <c r="E50" s="8" t="n">
        <v>17.25</v>
      </c>
      <c r="F50" s="8" t="n">
        <v>19.88</v>
      </c>
      <c r="G50" s="9" t="n">
        <v>1037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51</v>
      </c>
      <c r="B51" s="7" t="s"/>
      <c r="C51" s="8" t="n">
        <v>11.96</v>
      </c>
      <c r="D51" s="8" t="n">
        <v>19.99</v>
      </c>
      <c r="E51" s="8" t="n">
        <v>16.49</v>
      </c>
      <c r="F51" s="8" t="n">
        <v>19.99</v>
      </c>
      <c r="G51" s="9" t="n">
        <v>913</v>
      </c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52</v>
      </c>
      <c r="B52" s="7" t="s"/>
      <c r="C52" s="8" t="n">
        <v>12.61</v>
      </c>
      <c r="D52" s="8" t="n">
        <v>20.12</v>
      </c>
      <c r="E52" s="8" t="n">
        <v>18</v>
      </c>
      <c r="F52" s="8" t="n">
        <v>20.12</v>
      </c>
      <c r="G52" s="9" t="n">
        <v>1007</v>
      </c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53</v>
      </c>
      <c r="B53" s="7" t="s"/>
      <c r="C53" s="8" t="n">
        <v>12.7</v>
      </c>
      <c r="D53" s="8" t="n">
        <v>21.78</v>
      </c>
      <c r="E53" s="8" t="n">
        <v>11.08</v>
      </c>
      <c r="F53" s="8" t="n">
        <v>13.5</v>
      </c>
      <c r="G53" s="9" t="n">
        <v>1020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54</v>
      </c>
      <c r="B54" s="7" t="s"/>
      <c r="C54" s="8" t="n">
        <v>10.27</v>
      </c>
      <c r="D54" s="8" t="n">
        <v>18.73</v>
      </c>
      <c r="E54" s="8" t="n">
        <v>17.81</v>
      </c>
      <c r="F54" s="8" t="n">
        <v>18.73</v>
      </c>
      <c r="G54" s="9" t="n">
        <v>911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55</v>
      </c>
      <c r="B55" s="7" t="s">
        <v>20</v>
      </c>
      <c r="C55" s="8" t="n">
        <v>11.92</v>
      </c>
      <c r="D55" s="8" t="n">
        <v>20.28</v>
      </c>
      <c r="E55" s="8" t="n">
        <v>9.6</v>
      </c>
      <c r="F55" s="8" t="n">
        <v>12.13</v>
      </c>
      <c r="G55" s="9" t="n">
        <v>911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56</v>
      </c>
      <c r="B56" s="7" t="s"/>
      <c r="C56" s="8" t="n">
        <v>12.5</v>
      </c>
      <c r="D56" s="8" t="n">
        <v>20.7</v>
      </c>
      <c r="E56" s="8" t="n">
        <v>11.25</v>
      </c>
      <c r="F56" s="8" t="n">
        <v>13.3</v>
      </c>
      <c r="G56" s="9" t="n">
        <v>1037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57</v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58</v>
      </c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59</v>
      </c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60</v>
      </c>
      <c r="B60" s="7" t="s"/>
      <c r="C60" s="8" t="n">
        <v>11.7</v>
      </c>
      <c r="D60" s="8" t="n">
        <v>19.12</v>
      </c>
      <c r="E60" s="8" t="n">
        <v>16.5</v>
      </c>
      <c r="F60" s="8" t="n">
        <v>19.12</v>
      </c>
      <c r="G60" s="9" t="n">
        <v>913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61</v>
      </c>
      <c r="B61" s="7" t="s"/>
      <c r="C61" s="8" t="n">
        <v>8.81</v>
      </c>
      <c r="D61" s="8" t="n">
        <v>17.22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62</v>
      </c>
      <c r="B62" s="7" t="s"/>
      <c r="C62" s="8" t="n">
        <v>12.4</v>
      </c>
      <c r="D62" s="8" t="n">
        <v>20.66</v>
      </c>
      <c r="E62" s="7" t="s">
        <v>34</v>
      </c>
      <c r="F62" s="7" t="s">
        <v>34</v>
      </c>
      <c r="G62" s="7" t="s">
        <v>34</v>
      </c>
      <c r="H62" s="8">
        <f>SUM(saturday!H64:saturday!H63)</f>
        <v/>
      </c>
      <c r="I62" s="10">
        <f>IF(saturday!B62 ="ns day", saturday!C62, MAX(saturday!C62 - 8, 0))</f>
        <v/>
      </c>
      <c r="J62" s="10">
        <f>saturday!H62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E63" s="8" t="n">
        <v>7.85</v>
      </c>
      <c r="F63" s="8" t="n">
        <v>9.4</v>
      </c>
      <c r="G63" s="9" t="n">
        <v>1020</v>
      </c>
      <c r="H63" s="8">
        <f>SUM(saturday!F63 - saturday!E63)</f>
        <v/>
      </c>
    </row>
    <row r="64" spans="1:11">
      <c r="E64" s="8" t="n">
        <v>10.9</v>
      </c>
      <c r="F64" s="8" t="n">
        <v>12.95</v>
      </c>
      <c r="G64" s="9" t="n">
        <v>1020</v>
      </c>
      <c r="H64" s="8">
        <f>SUM(saturday!F64 - saturday!E64)</f>
        <v/>
      </c>
    </row>
    <row r="65" spans="1:11">
      <c r="A65" s="6" t="s">
        <v>63</v>
      </c>
      <c r="B65" s="7" t="s"/>
      <c r="C65" s="8" t="n">
        <v>5.8</v>
      </c>
      <c r="D65" s="8" t="n">
        <v>13.81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64</v>
      </c>
      <c r="B66" s="7" t="s"/>
      <c r="C66" s="8" t="n">
        <v>12.47</v>
      </c>
      <c r="D66" s="8" t="n">
        <v>21.12</v>
      </c>
      <c r="E66" s="8" t="n">
        <v>18.75</v>
      </c>
      <c r="F66" s="8" t="n">
        <v>21.12</v>
      </c>
      <c r="G66" s="9" t="n">
        <v>1005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65</v>
      </c>
      <c r="B67" s="7" t="s"/>
      <c r="C67" s="8" t="n">
        <v>10.51</v>
      </c>
      <c r="D67" s="8" t="n">
        <v>18.96</v>
      </c>
      <c r="E67" s="8" t="n">
        <v>16.5</v>
      </c>
      <c r="F67" s="8" t="n">
        <v>18.96</v>
      </c>
      <c r="G67" s="9" t="n">
        <v>1037</v>
      </c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66</v>
      </c>
      <c r="B68" s="7" t="s"/>
      <c r="C68" s="8" t="n">
        <v>9.66</v>
      </c>
      <c r="D68" s="8" t="n">
        <v>18.1</v>
      </c>
      <c r="E68" s="8" t="s"/>
      <c r="F68" s="8" t="s"/>
      <c r="G68" s="9" t="s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67</v>
      </c>
      <c r="B69" s="7" t="s"/>
      <c r="C69" s="8" t="n">
        <v>9.380000000000001</v>
      </c>
      <c r="D69" s="8" t="n">
        <v>16.95</v>
      </c>
      <c r="E69" s="8" t="n">
        <v>7.61</v>
      </c>
      <c r="F69" s="8" t="n">
        <v>9.4</v>
      </c>
      <c r="G69" s="9" t="n">
        <v>1033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68</v>
      </c>
      <c r="B70" s="7" t="s"/>
      <c r="C70" s="8" t="n">
        <v>12.42</v>
      </c>
      <c r="D70" s="8" t="n">
        <v>19.93</v>
      </c>
      <c r="E70" s="8" t="n">
        <v>17.33</v>
      </c>
      <c r="F70" s="8" t="n">
        <v>19.93</v>
      </c>
      <c r="G70" s="9" t="n">
        <v>913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69</v>
      </c>
      <c r="B71" s="7" t="s"/>
      <c r="C71" s="8" t="n">
        <v>12.16</v>
      </c>
      <c r="D71" s="8" t="n">
        <v>20.96</v>
      </c>
      <c r="E71" s="8" t="n">
        <v>18</v>
      </c>
      <c r="F71" s="8" t="n">
        <v>20.96</v>
      </c>
      <c r="G71" s="9" t="n">
        <v>1007</v>
      </c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70</v>
      </c>
      <c r="B72" s="7" t="s"/>
      <c r="C72" s="8" t="n">
        <v>11.59</v>
      </c>
      <c r="D72" s="8" t="n">
        <v>20.06</v>
      </c>
      <c r="E72" s="8" t="n">
        <v>11.5</v>
      </c>
      <c r="F72" s="8" t="n">
        <v>13.5</v>
      </c>
      <c r="G72" s="9" t="n">
        <v>926</v>
      </c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71</v>
      </c>
      <c r="B73" s="7" t="s"/>
      <c r="C73" s="8" t="n">
        <v>12.56</v>
      </c>
      <c r="D73" s="8" t="n">
        <v>21</v>
      </c>
      <c r="E73" s="8" t="n">
        <v>11.92</v>
      </c>
      <c r="F73" s="8" t="n">
        <v>13.92</v>
      </c>
      <c r="G73" s="9" t="n">
        <v>1020</v>
      </c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72</v>
      </c>
      <c r="B74" s="8" t="n"/>
      <c r="C74" s="8" t="n"/>
      <c r="D74" s="8" t="n"/>
      <c r="E74" s="8" t="n"/>
      <c r="F74" s="8" t="n"/>
      <c r="G74" s="9" t="n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73</v>
      </c>
      <c r="B75" s="7" t="s">
        <v>20</v>
      </c>
      <c r="C75" s="8" t="n">
        <v>10.28</v>
      </c>
      <c r="D75" s="8" t="n">
        <v>18.81</v>
      </c>
      <c r="E75" s="8" t="s"/>
      <c r="F75" s="8" t="s"/>
      <c r="G75" s="9" t="s"/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74</v>
      </c>
      <c r="B76" s="8" t="n"/>
      <c r="C76" s="8" t="n"/>
      <c r="D76" s="8" t="n"/>
      <c r="E76" s="8" t="n"/>
      <c r="F76" s="8" t="n"/>
      <c r="G76" s="9" t="n"/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75</v>
      </c>
      <c r="B77" s="7" t="s"/>
      <c r="C77" s="8" t="n">
        <v>9.039999999999999</v>
      </c>
      <c r="D77" s="8" t="n">
        <v>17.5</v>
      </c>
      <c r="E77" s="8" t="s"/>
      <c r="F77" s="8" t="s"/>
      <c r="G77" s="9" t="s"/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76</v>
      </c>
      <c r="B78" s="7" t="s"/>
      <c r="C78" s="8" t="n">
        <v>9.949999999999999</v>
      </c>
      <c r="D78" s="8" t="n">
        <v>17.89</v>
      </c>
      <c r="E78" s="8" t="s"/>
      <c r="F78" s="8" t="s"/>
      <c r="G78" s="9" t="s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77</v>
      </c>
      <c r="B79" s="7" t="s"/>
      <c r="C79" s="8" t="n">
        <v>9.970000000000001</v>
      </c>
      <c r="D79" s="8" t="n">
        <v>17.42</v>
      </c>
      <c r="E79" s="8" t="s"/>
      <c r="F79" s="8" t="s"/>
      <c r="G79" s="9" t="s"/>
      <c r="H79" s="8">
        <f>SUM(saturday!F79 - saturday!E79)</f>
        <v/>
      </c>
      <c r="I79" s="10">
        <f>IF(saturday!B79 ="ns day", saturday!C79, MAX(saturday!C79 - 8, 0))</f>
        <v/>
      </c>
      <c r="J79" s="10">
        <f>SUM(saturday!F79 - saturday!E79)</f>
        <v/>
      </c>
      <c r="K79" s="10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78</v>
      </c>
      <c r="B80" s="7" t="s"/>
      <c r="C80" s="8" t="n">
        <v>9.529999999999999</v>
      </c>
      <c r="D80" s="8" t="n">
        <v>17.53</v>
      </c>
      <c r="E80" s="8" t="n">
        <v>16.25</v>
      </c>
      <c r="F80" s="8" t="n">
        <v>17.53</v>
      </c>
      <c r="G80" s="9" t="n">
        <v>911</v>
      </c>
      <c r="H80" s="8">
        <f>SUM(saturday!F80 - saturday!E80)</f>
        <v/>
      </c>
      <c r="I80" s="10">
        <f>IF(saturday!B80 ="ns day", saturday!C80, MAX(saturday!C80 - 8, 0))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79</v>
      </c>
      <c r="B81" s="7" t="s">
        <v>20</v>
      </c>
      <c r="C81" s="8" t="n">
        <v>10.56</v>
      </c>
      <c r="D81" s="8" t="n">
        <v>18.95</v>
      </c>
      <c r="E81" s="8" t="s"/>
      <c r="F81" s="8" t="s"/>
      <c r="G81" s="9" t="s"/>
      <c r="H81" s="8">
        <f>SUM(saturday!F81 - saturday!E81)</f>
        <v/>
      </c>
      <c r="I81" s="10">
        <f>IF(saturday!B81 ="ns day", saturday!C81, MAX(saturday!C81 - 8, 0))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2" spans="1:11">
      <c r="A82" s="6" t="s">
        <v>80</v>
      </c>
      <c r="B82" s="7" t="s"/>
      <c r="C82" s="8" t="n">
        <v>9.74</v>
      </c>
      <c r="D82" s="8" t="n">
        <v>18.85</v>
      </c>
      <c r="E82" s="8" t="s"/>
      <c r="F82" s="8" t="s"/>
      <c r="G82" s="9" t="s"/>
      <c r="H82" s="8">
        <f>SUM(saturday!F82 - saturday!E82)</f>
        <v/>
      </c>
      <c r="I82" s="10">
        <f>IF(saturday!B82 ="ns day", saturday!C82, MAX(saturday!C82 - 8, 0))</f>
        <v/>
      </c>
      <c r="J82" s="10">
        <f>SUM(saturday!F82 - saturday!E82)</f>
        <v/>
      </c>
      <c r="K82" s="10">
        <f>IF(saturday!B82="ns day",saturday!C82, IF(saturday!C82 &lt;= 8 + reference!C4, 0, MIN(MAX(saturday!C82 - 8, 0),IF(saturday!J82 &lt;= reference!C4,0, saturday!J82))))</f>
        <v/>
      </c>
    </row>
    <row r="83" spans="1:11">
      <c r="A83" s="6" t="s">
        <v>81</v>
      </c>
      <c r="B83" s="7" t="s"/>
      <c r="C83" s="8" t="n">
        <v>13.25</v>
      </c>
      <c r="D83" s="8" t="n">
        <v>21.45</v>
      </c>
      <c r="E83" s="8" t="n">
        <v>18.69</v>
      </c>
      <c r="F83" s="8" t="n">
        <v>21.45</v>
      </c>
      <c r="G83" s="9" t="n">
        <v>1025</v>
      </c>
      <c r="H83" s="8">
        <f>SUM(saturday!F83 - saturday!E83)</f>
        <v/>
      </c>
      <c r="I83" s="10">
        <f>IF(saturday!B83 ="ns day", saturday!C83, MAX(saturday!C83 - 8, 0))</f>
        <v/>
      </c>
      <c r="J83" s="10">
        <f>SUM(saturday!F83 - saturday!E83)</f>
        <v/>
      </c>
      <c r="K83" s="10">
        <f>IF(saturday!B83="ns day",saturday!C83, IF(saturday!C83 &lt;= 8 + reference!C4, 0, MIN(MAX(saturday!C83 - 8, 0),IF(saturday!J83 &lt;= reference!C4,0, saturday!J83))))</f>
        <v/>
      </c>
    </row>
    <row r="84" spans="1:11">
      <c r="A84" s="6" t="s">
        <v>82</v>
      </c>
      <c r="B84" s="7" t="s"/>
      <c r="C84" s="8" t="n">
        <v>10.3</v>
      </c>
      <c r="D84" s="8" t="n">
        <v>18.74</v>
      </c>
      <c r="E84" s="8" t="n">
        <v>16.75</v>
      </c>
      <c r="F84" s="8" t="n">
        <v>18.74</v>
      </c>
      <c r="G84" s="9" t="n">
        <v>926</v>
      </c>
      <c r="H84" s="8">
        <f>SUM(saturday!F84 - saturday!E84)</f>
        <v/>
      </c>
      <c r="I84" s="10">
        <f>IF(saturday!B84 ="ns day", saturday!C84, MAX(saturday!C84 - 8, 0))</f>
        <v/>
      </c>
      <c r="J84" s="10">
        <f>SUM(saturday!F84 - saturday!E84)</f>
        <v/>
      </c>
      <c r="K84" s="10">
        <f>IF(saturday!B84="ns day",saturday!C84, IF(saturday!C84 &lt;= 8 + reference!C4, 0, MIN(MAX(saturday!C84 - 8, 0),IF(saturday!J84 &lt;= reference!C4,0, saturday!J84))))</f>
        <v/>
      </c>
    </row>
    <row r="85" spans="1:11">
      <c r="A85" s="6" t="s">
        <v>83</v>
      </c>
      <c r="B85" s="8" t="n"/>
      <c r="C85" s="8" t="n"/>
      <c r="D85" s="8" t="n"/>
      <c r="E85" s="8" t="n"/>
      <c r="F85" s="8" t="n"/>
      <c r="G85" s="9" t="n"/>
      <c r="H85" s="8">
        <f>SUM(saturday!F85 - saturday!E85)</f>
        <v/>
      </c>
      <c r="I85" s="10">
        <f>IF(saturday!B85 ="ns day", saturday!C85, MAX(saturday!C85 - 8, 0))</f>
        <v/>
      </c>
      <c r="J85" s="10">
        <f>SUM(saturday!F85 - saturday!E85)</f>
        <v/>
      </c>
      <c r="K85" s="10">
        <f>IF(saturday!B85="ns day",saturday!C85, IF(saturday!C85 &lt;= 8 + reference!C4, 0, MIN(MAX(saturday!C85 - 8, 0),IF(saturday!J85 &lt;= reference!C4,0, saturday!J85))))</f>
        <v/>
      </c>
    </row>
    <row r="87" spans="1:11">
      <c r="J87" s="5" t="s">
        <v>84</v>
      </c>
      <c r="K87" s="10">
        <f>SUM(saturday!K45:saturday!K85)</f>
        <v/>
      </c>
    </row>
    <row r="89" spans="1:11">
      <c r="J89" s="5" t="s">
        <v>85</v>
      </c>
      <c r="K89" s="10">
        <f>SUM(saturday!K87 + saturday!K41)</f>
        <v/>
      </c>
    </row>
    <row r="91" spans="1:11">
      <c r="A91" s="4" t="s">
        <v>86</v>
      </c>
    </row>
    <row r="92" spans="1:11">
      <c r="E92" s="5" t="s">
        <v>87</v>
      </c>
    </row>
    <row r="93" spans="1:11">
      <c r="A93" s="5" t="s">
        <v>8</v>
      </c>
      <c r="B93" s="5" t="s">
        <v>9</v>
      </c>
      <c r="C93" s="5" t="s">
        <v>10</v>
      </c>
      <c r="D93" s="5" t="s">
        <v>11</v>
      </c>
      <c r="E93" s="5" t="s">
        <v>88</v>
      </c>
      <c r="F93" s="5" t="s">
        <v>89</v>
      </c>
    </row>
    <row r="94" spans="1:11">
      <c r="A94" s="6" t="s">
        <v>90</v>
      </c>
      <c r="B94" s="7" t="s"/>
      <c r="C94" s="8" t="n">
        <v>12.7</v>
      </c>
      <c r="D94" s="8" t="n">
        <v>20.7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91</v>
      </c>
      <c r="B95" s="7" t="s"/>
      <c r="C95" s="8" t="n">
        <v>11.56</v>
      </c>
      <c r="D95" s="8" t="n">
        <v>19.23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92</v>
      </c>
      <c r="B96" s="7" t="s"/>
      <c r="C96" s="8" t="n">
        <v>12.92</v>
      </c>
      <c r="D96" s="8" t="n">
        <v>21.41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93</v>
      </c>
      <c r="B97" s="7" t="s"/>
      <c r="C97" s="8" t="n">
        <v>12.12</v>
      </c>
      <c r="D97" s="8" t="n">
        <v>19.98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94</v>
      </c>
      <c r="B98" s="7" t="s"/>
      <c r="C98" s="8" t="n">
        <v>13.43</v>
      </c>
      <c r="D98" s="8" t="n">
        <v>21.95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5" spans="1:11">
      <c r="D125" s="5" t="s">
        <v>95</v>
      </c>
      <c r="E125" s="10">
        <f>SUM(saturday!E94:saturday!E123)</f>
        <v/>
      </c>
      <c r="F125" s="10">
        <f>SUM(saturday!F94:saturday!F123)</f>
        <v/>
      </c>
    </row>
    <row r="127" spans="1:11">
      <c r="A127" s="4" t="s">
        <v>96</v>
      </c>
    </row>
    <row r="128" spans="1:11">
      <c r="E128" s="5" t="s">
        <v>87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88</v>
      </c>
      <c r="F129" s="5" t="s">
        <v>97</v>
      </c>
    </row>
    <row r="130" spans="1:11">
      <c r="A130" s="6" t="s">
        <v>98</v>
      </c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11.5 - reference!C5), 0, IF(saturday!B130 = "no call", 11.5, IF(saturday!C130 = 0, 0, MAX(11.5 - saturday!C130, 0))))</f>
        <v/>
      </c>
    </row>
    <row r="131" spans="1:11">
      <c r="A131" s="6" t="s">
        <v>99</v>
      </c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11.5 - reference!C5), 0, IF(saturday!B131 = "no call", 11.5, IF(saturday!C131 = 0, 0, MAX(11.5 - saturday!C131, 0))))</f>
        <v/>
      </c>
    </row>
    <row r="132" spans="1:11">
      <c r="A132" s="6" t="s">
        <v>100</v>
      </c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11.5 - reference!C5), 0, IF(saturday!B132 = "no call", 11.5, IF(saturday!C132 = 0, 0, MAX(11.5 -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8" t="n"/>
      <c r="C149" s="8" t="n"/>
      <c r="D149" s="8" t="n"/>
      <c r="E149" s="10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10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8" t="n"/>
      <c r="C150" s="8" t="n"/>
      <c r="D150" s="8" t="n"/>
      <c r="E150" s="10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10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8" t="n"/>
      <c r="C151" s="8" t="n"/>
      <c r="D151" s="8" t="n"/>
      <c r="E151" s="10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10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8" t="n"/>
      <c r="C152" s="8" t="n"/>
      <c r="D152" s="8" t="n"/>
      <c r="E152" s="10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10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8" t="n"/>
      <c r="C153" s="8" t="n"/>
      <c r="D153" s="8" t="n"/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8" t="n"/>
      <c r="C154" s="8" t="n"/>
      <c r="D154" s="8" t="n"/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8" t="n"/>
      <c r="C157" s="8" t="n"/>
      <c r="D157" s="8" t="n"/>
      <c r="E157" s="10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10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 spans="1:11">
      <c r="A158" s="6" t="s"/>
      <c r="B158" s="8" t="n"/>
      <c r="C158" s="8" t="n"/>
      <c r="D158" s="8" t="n"/>
      <c r="E158" s="10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10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59" spans="1:11">
      <c r="A159" s="6" t="s"/>
      <c r="B159" s="8" t="n"/>
      <c r="C159" s="8" t="n"/>
      <c r="D159" s="8" t="n"/>
      <c r="E159" s="10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10">
        <f>IF(OR(saturday!B159 = "light",saturday!B159 = "excused", saturday!B159 = "sch chg", saturday!B159 = "annual", saturday!B159 = "sick", saturday!C159 &gt;= 12 - reference!C5), 0, IF(saturday!B159 = "no call", 12, IF(saturday!C159 = 0, 0, MAX(12 - saturday!C159, 0))))</f>
        <v/>
      </c>
    </row>
    <row r="161" spans="1:11">
      <c r="D161" s="5" t="s">
        <v>101</v>
      </c>
      <c r="E161" s="10">
        <f>SUM(saturday!E130:saturday!E159)</f>
        <v/>
      </c>
      <c r="F161" s="10">
        <f>SUM(saturday!F130:saturday!F159)</f>
        <v/>
      </c>
    </row>
    <row r="163" spans="1:11">
      <c r="D163" s="5" t="s">
        <v>102</v>
      </c>
      <c r="E163" s="10">
        <f>SUM(saturday!E125 + saturday!E161)</f>
        <v/>
      </c>
      <c r="F163" s="10">
        <f>SUM(saturday!F125 + saturday!F161)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0" man="1" max="16383" min="0"/>
    <brk id="126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22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36</v>
      </c>
      <c r="B23" s="7" t="s"/>
      <c r="C23" s="8" t="n">
        <v>6.11</v>
      </c>
      <c r="D23" s="8" t="n">
        <v>14.19</v>
      </c>
      <c r="E23" s="8" t="s"/>
      <c r="F23" s="8" t="s"/>
      <c r="G23" s="9" t="s"/>
      <c r="H23" s="8">
        <f>SUM(sunday!F23 - sunday!E23)</f>
        <v/>
      </c>
      <c r="I23" s="10">
        <f>IF(sunday!B23 ="ns day", sunday!C23,IF(sunday!C23 &lt;= 8+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37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>
        <v>40</v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>
        <v>41</v>
      </c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>
        <v>42</v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>
        <v>43</v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 spans="1:11">
      <c r="H39" s="5" t="s">
        <v>44</v>
      </c>
      <c r="I39" s="10">
        <f>SUM(sunday!I8:sunday!I37)</f>
        <v/>
      </c>
    </row>
    <row r="41" spans="1:11">
      <c r="J41" s="5" t="s">
        <v>45</v>
      </c>
      <c r="K41" s="10">
        <f>SUM(sunday!K8:sunday!K37)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48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49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50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51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52</v>
      </c>
      <c r="B50" s="7" t="s"/>
      <c r="C50" s="8" t="n">
        <v>0.7</v>
      </c>
      <c r="D50" s="8" t="n">
        <v>0</v>
      </c>
      <c r="E50" s="8" t="s"/>
      <c r="F50" s="8" t="s"/>
      <c r="G50" s="9" t="s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53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54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55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56</v>
      </c>
      <c r="B54" s="7" t="s"/>
      <c r="C54" s="8" t="n">
        <v>3.12</v>
      </c>
      <c r="D54" s="8" t="n">
        <v>0</v>
      </c>
      <c r="E54" s="8" t="s"/>
      <c r="F54" s="8" t="s"/>
      <c r="G54" s="9" t="s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57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58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59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60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61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62</v>
      </c>
      <c r="B60" s="7" t="s"/>
      <c r="C60" s="8" t="n">
        <v>7.5</v>
      </c>
      <c r="D60" s="8" t="n">
        <v>0</v>
      </c>
      <c r="E60" s="8" t="s"/>
      <c r="F60" s="8" t="s"/>
      <c r="G60" s="9" t="s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63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64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65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66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67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68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69</v>
      </c>
      <c r="B67" s="7" t="s"/>
      <c r="C67" s="8" t="n">
        <v>2.57</v>
      </c>
      <c r="D67" s="8" t="n">
        <v>0</v>
      </c>
      <c r="E67" s="8" t="s"/>
      <c r="F67" s="8" t="s"/>
      <c r="G67" s="9" t="s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70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71</v>
      </c>
      <c r="B69" s="7" t="s"/>
      <c r="C69" s="8" t="n">
        <v>3.29</v>
      </c>
      <c r="D69" s="8" t="n">
        <v>0</v>
      </c>
      <c r="E69" s="8" t="s"/>
      <c r="F69" s="8" t="s"/>
      <c r="G69" s="9" t="s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72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73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74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75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76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77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s">
        <v>78</v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 spans="1:11">
      <c r="A77" s="6" t="s">
        <v>79</v>
      </c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 MAX(sunday!C77 - 8, 0))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8" spans="1:11">
      <c r="A78" s="6" t="s">
        <v>80</v>
      </c>
      <c r="B78" s="8" t="n"/>
      <c r="C78" s="8" t="n"/>
      <c r="D78" s="8" t="n"/>
      <c r="E78" s="8" t="n"/>
      <c r="F78" s="8" t="n"/>
      <c r="G78" s="9" t="n"/>
      <c r="H78" s="8">
        <f>SUM(sunday!F78 - sunday!E78)</f>
        <v/>
      </c>
      <c r="I78" s="10">
        <f>IF(sunday!B78 ="ns day", sunday!C78, MAX(sunday!C78 - 8, 0))</f>
        <v/>
      </c>
      <c r="J78" s="10">
        <f>SUM(sunday!F78 - sunday!E78)</f>
        <v/>
      </c>
      <c r="K78" s="10">
        <f>IF(sunday!B78="ns day",sunday!C78, IF(sunday!C78 &lt;= 8 + reference!C4, 0, MIN(MAX(sunday!C78 - 8, 0),IF(sunday!J78 &lt;= reference!C4,0, sunday!J78))))</f>
        <v/>
      </c>
    </row>
    <row r="79" spans="1:11">
      <c r="A79" s="6" t="s">
        <v>81</v>
      </c>
      <c r="B79" s="8" t="n"/>
      <c r="C79" s="8" t="n"/>
      <c r="D79" s="8" t="n"/>
      <c r="E79" s="8" t="n"/>
      <c r="F79" s="8" t="n"/>
      <c r="G79" s="9" t="n"/>
      <c r="H79" s="8">
        <f>SUM(sunday!F79 - sunday!E79)</f>
        <v/>
      </c>
      <c r="I79" s="10">
        <f>IF(sunday!B79 ="ns day", sunday!C79, MAX(sunday!C79 - 8, 0))</f>
        <v/>
      </c>
      <c r="J79" s="10">
        <f>SUM(sunday!F79 - sunday!E79)</f>
        <v/>
      </c>
      <c r="K79" s="10">
        <f>IF(sunday!B79="ns day",sunday!C79, IF(sunday!C79 &lt;= 8 + reference!C4, 0, MIN(MAX(sunday!C79 - 8, 0),IF(sunday!J79 &lt;= reference!C4,0, sunday!J79))))</f>
        <v/>
      </c>
    </row>
    <row r="80" spans="1:11">
      <c r="A80" s="6" t="s">
        <v>82</v>
      </c>
      <c r="B80" s="7" t="s"/>
      <c r="C80" s="8" t="n">
        <v>3.07</v>
      </c>
      <c r="D80" s="8" t="n">
        <v>0</v>
      </c>
      <c r="E80" s="8" t="s"/>
      <c r="F80" s="8" t="s"/>
      <c r="G80" s="9" t="s"/>
      <c r="H80" s="8">
        <f>SUM(sunday!F80 - sunday!E80)</f>
        <v/>
      </c>
      <c r="I80" s="10">
        <f>IF(sunday!B80 ="ns day", sunday!C80, MAX(sunday!C80 - 8, 0))</f>
        <v/>
      </c>
      <c r="J80" s="10">
        <f>SUM(sunday!F80 - sunday!E80)</f>
        <v/>
      </c>
      <c r="K80" s="10">
        <f>IF(sunday!B80="ns day",sunday!C80, IF(sunday!C80 &lt;= 8 + reference!C4, 0, MIN(MAX(sunday!C80 - 8, 0),IF(sunday!J80 &lt;= reference!C4,0, sunday!J80))))</f>
        <v/>
      </c>
    </row>
    <row r="81" spans="1:11">
      <c r="A81" s="6" t="s">
        <v>83</v>
      </c>
      <c r="B81" s="8" t="n"/>
      <c r="C81" s="8" t="n"/>
      <c r="D81" s="8" t="n"/>
      <c r="E81" s="8" t="n"/>
      <c r="F81" s="8" t="n"/>
      <c r="G81" s="9" t="n"/>
      <c r="H81" s="8">
        <f>SUM(sunday!F81 - sunday!E81)</f>
        <v/>
      </c>
      <c r="I81" s="10">
        <f>IF(sunday!B81 ="ns day", sunday!C81, MAX(sunday!C81 - 8, 0))</f>
        <v/>
      </c>
      <c r="J81" s="10">
        <f>SUM(sunday!F81 - sunday!E81)</f>
        <v/>
      </c>
      <c r="K81" s="10">
        <f>IF(sunday!B81="ns day",sunday!C81, IF(sunday!C81 &lt;= 8 + reference!C4, 0, MIN(MAX(sunday!C81 - 8, 0),IF(sunday!J81 &lt;= reference!C4,0, sunday!J81))))</f>
        <v/>
      </c>
    </row>
    <row r="83" spans="1:11">
      <c r="J83" s="5" t="s">
        <v>84</v>
      </c>
      <c r="K83" s="10">
        <f>SUM(sunday!K45:sunday!K81)</f>
        <v/>
      </c>
    </row>
    <row r="85" spans="1:11">
      <c r="J85" s="5" t="s">
        <v>85</v>
      </c>
      <c r="K85" s="10">
        <f>SUM(sunday!K83 + sunday!K41)</f>
        <v/>
      </c>
    </row>
    <row r="87" spans="1:11">
      <c r="A87" s="4" t="s">
        <v>86</v>
      </c>
    </row>
    <row r="88" spans="1:11">
      <c r="E88" s="5" t="s">
        <v>87</v>
      </c>
    </row>
    <row r="89" spans="1:11">
      <c r="A89" s="5" t="s">
        <v>8</v>
      </c>
      <c r="B89" s="5" t="s">
        <v>9</v>
      </c>
      <c r="C89" s="5" t="s">
        <v>10</v>
      </c>
      <c r="D89" s="5" t="s">
        <v>11</v>
      </c>
      <c r="E89" s="5" t="s">
        <v>88</v>
      </c>
      <c r="F89" s="5" t="s">
        <v>89</v>
      </c>
    </row>
    <row r="90" spans="1:11">
      <c r="A90" s="6" t="s">
        <v>90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91</v>
      </c>
      <c r="B91" s="7" t="s"/>
      <c r="C91" s="8" t="n">
        <v>5.84</v>
      </c>
      <c r="D91" s="8" t="n">
        <v>0</v>
      </c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92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93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94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1" spans="1:11">
      <c r="D121" s="5" t="s">
        <v>95</v>
      </c>
      <c r="E121" s="10">
        <f>SUM(sunday!E90:sunday!E119)</f>
        <v/>
      </c>
      <c r="F121" s="10">
        <f>SUM(sunday!F90:sunday!F119)</f>
        <v/>
      </c>
    </row>
    <row r="123" spans="1:11">
      <c r="A123" s="4" t="s">
        <v>96</v>
      </c>
    </row>
    <row r="124" spans="1:11">
      <c r="E124" s="5" t="s">
        <v>87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88</v>
      </c>
      <c r="F125" s="5" t="s">
        <v>97</v>
      </c>
    </row>
    <row r="126" spans="1:11">
      <c r="A126" s="6" t="s">
        <v>98</v>
      </c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11.5 - reference!C5), 0, IF(sunday!B126 = "no call", 11.5, IF(sunday!C126 = 0, 0, MAX(11.5 - sunday!C126, 0))))</f>
        <v/>
      </c>
    </row>
    <row r="127" spans="1:11">
      <c r="A127" s="6" t="s">
        <v>99</v>
      </c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 spans="1:11">
      <c r="A128" s="6" t="s">
        <v>100</v>
      </c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11.5 - reference!C5), 0, IF(sunday!B128 = "no call", 11.5, IF(sunday!C128 = 0, 0, MAX(11.5 -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8" t="n"/>
      <c r="C149" s="8" t="n"/>
      <c r="D149" s="8" t="n"/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8" t="n"/>
      <c r="C152" s="8" t="n"/>
      <c r="D152" s="8" t="n"/>
      <c r="E152" s="10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10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8" t="n"/>
      <c r="C153" s="8" t="n"/>
      <c r="D153" s="8" t="n"/>
      <c r="E153" s="10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10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 spans="1:11">
      <c r="A154" s="6" t="s"/>
      <c r="B154" s="8" t="n"/>
      <c r="C154" s="8" t="n"/>
      <c r="D154" s="8" t="n"/>
      <c r="E154" s="10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10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 spans="1:11">
      <c r="A155" s="6" t="s"/>
      <c r="B155" s="8" t="n"/>
      <c r="C155" s="8" t="n"/>
      <c r="D155" s="8" t="n"/>
      <c r="E155" s="10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10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7" spans="1:11">
      <c r="D157" s="5" t="s">
        <v>101</v>
      </c>
      <c r="E157" s="10">
        <f>SUM(sunday!E126:sunday!E155)</f>
        <v/>
      </c>
      <c r="F157" s="10">
        <f>SUM(sunday!F126:sunday!F155)</f>
        <v/>
      </c>
    </row>
    <row r="159" spans="1:11">
      <c r="D159" s="5" t="s">
        <v>102</v>
      </c>
      <c r="E159" s="10">
        <f>SUM(sunday!E121 + sunday!E157)</f>
        <v/>
      </c>
      <c r="F159" s="10">
        <f>SUM(sunday!F121 + sunday!F157)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6" man="1" max="16383" min="0"/>
    <brk id="122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SUM(monday!F8 - monday!E8)</f>
        <v/>
      </c>
      <c r="I8" s="10">
        <f>IF(monday!B8 ="ns day", monday!C8,IF(monday!C8 &lt;= 8 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9" t="n"/>
      <c r="H9" s="8">
        <f>SUM(monday!F9 - monday!E9)</f>
        <v/>
      </c>
      <c r="I9" s="10">
        <f>IF(monday!B9 ="ns day", monday!C9,IF(monday!C9 &lt;= 8 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22</v>
      </c>
      <c r="B10" s="7" t="s"/>
      <c r="C10" s="8" t="n">
        <v>5.05</v>
      </c>
      <c r="D10" s="8" t="n">
        <v>0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SUM(monday!F11 - monday!E11)</f>
        <v/>
      </c>
      <c r="I11" s="10">
        <f>IF(monday!B11 ="ns day", monday!C11,IF(monday!C11 &lt;= 8 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SUM(monday!F13 - monday!E13)</f>
        <v/>
      </c>
      <c r="I13" s="10">
        <f>IF(monday!B13 ="ns day", monday!C13,IF(monday!C13 &lt;= 8 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SUM(monday!F14 - monday!E14)</f>
        <v/>
      </c>
      <c r="I14" s="10">
        <f>IF(monday!B14 ="ns day", monday!C14,IF(monday!C14 &lt;= 8 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SUM(monday!F19 - monday!E19)</f>
        <v/>
      </c>
      <c r="I19" s="10">
        <f>IF(monday!B19 ="ns day", monday!C19,IF(monday!C19 &lt;= 8 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37</v>
      </c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>
        <v>40</v>
      </c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>
        <v>41</v>
      </c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>
        <v>42</v>
      </c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>
        <v>43</v>
      </c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 spans="1:11">
      <c r="H39" s="5" t="s">
        <v>44</v>
      </c>
      <c r="I39" s="10">
        <f>SUM(monday!I8:monday!I37)</f>
        <v/>
      </c>
    </row>
    <row r="41" spans="1:11">
      <c r="J41" s="5" t="s">
        <v>45</v>
      </c>
      <c r="K41" s="10">
        <f>SUM(monday!K8:monday!K37)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8" t="n"/>
      <c r="C45" s="8" t="n"/>
      <c r="D45" s="8" t="n"/>
      <c r="E45" s="8" t="n"/>
      <c r="F45" s="8" t="n"/>
      <c r="G45" s="9" t="n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48</v>
      </c>
      <c r="B46" s="7" t="s"/>
      <c r="C46" s="8" t="n">
        <v>4.63</v>
      </c>
      <c r="D46" s="8" t="n">
        <v>12.63</v>
      </c>
      <c r="E46" s="8" t="s"/>
      <c r="F46" s="8" t="s"/>
      <c r="G46" s="9" t="s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49</v>
      </c>
      <c r="B47" s="8" t="n"/>
      <c r="C47" s="8" t="n"/>
      <c r="D47" s="8" t="n"/>
      <c r="E47" s="8" t="n"/>
      <c r="F47" s="8" t="n"/>
      <c r="G47" s="9" t="n"/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50</v>
      </c>
      <c r="B48" s="8" t="n"/>
      <c r="C48" s="8" t="n"/>
      <c r="D48" s="8" t="n"/>
      <c r="E48" s="8" t="n"/>
      <c r="F48" s="8" t="n"/>
      <c r="G48" s="9" t="n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51</v>
      </c>
      <c r="B49" s="7" t="s">
        <v>20</v>
      </c>
      <c r="C49" s="8" t="n">
        <v>7.1</v>
      </c>
      <c r="D49" s="8" t="n">
        <v>14.59</v>
      </c>
      <c r="E49" s="8" t="s"/>
      <c r="F49" s="8" t="s"/>
      <c r="G49" s="9" t="s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52</v>
      </c>
      <c r="B50" s="8" t="n"/>
      <c r="C50" s="8" t="n"/>
      <c r="D50" s="8" t="n"/>
      <c r="E50" s="8" t="n"/>
      <c r="F50" s="8" t="n"/>
      <c r="G50" s="9" t="n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53</v>
      </c>
      <c r="B51" s="7" t="s"/>
      <c r="C51" s="8" t="n">
        <v>8</v>
      </c>
      <c r="D51" s="8" t="n">
        <v>0</v>
      </c>
      <c r="E51" s="8" t="s"/>
      <c r="F51" s="8" t="s"/>
      <c r="G51" s="9" t="s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54</v>
      </c>
      <c r="B52" s="8" t="n"/>
      <c r="C52" s="8" t="n"/>
      <c r="D52" s="8" t="n"/>
      <c r="E52" s="8" t="n"/>
      <c r="F52" s="8" t="n"/>
      <c r="G52" s="9" t="n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55</v>
      </c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56</v>
      </c>
      <c r="B54" s="8" t="n"/>
      <c r="C54" s="8" t="n"/>
      <c r="D54" s="8" t="n"/>
      <c r="E54" s="8" t="n"/>
      <c r="F54" s="8" t="n"/>
      <c r="G54" s="9" t="n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57</v>
      </c>
      <c r="B55" s="8" t="n"/>
      <c r="C55" s="8" t="n"/>
      <c r="D55" s="8" t="n"/>
      <c r="E55" s="8" t="n"/>
      <c r="F55" s="8" t="n"/>
      <c r="G55" s="9" t="n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58</v>
      </c>
      <c r="B56" s="8" t="n"/>
      <c r="C56" s="8" t="n"/>
      <c r="D56" s="8" t="n"/>
      <c r="E56" s="8" t="n"/>
      <c r="F56" s="8" t="n"/>
      <c r="G56" s="9" t="n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59</v>
      </c>
      <c r="B57" s="7" t="s"/>
      <c r="C57" s="8" t="n">
        <v>3.93</v>
      </c>
      <c r="D57" s="8" t="n">
        <v>0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60</v>
      </c>
      <c r="B58" s="8" t="n"/>
      <c r="C58" s="8" t="n"/>
      <c r="D58" s="8" t="n"/>
      <c r="E58" s="8" t="n"/>
      <c r="F58" s="8" t="n"/>
      <c r="G58" s="9" t="n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61</v>
      </c>
      <c r="B59" s="8" t="n"/>
      <c r="C59" s="8" t="n"/>
      <c r="D59" s="8" t="n"/>
      <c r="E59" s="8" t="n"/>
      <c r="F59" s="8" t="n"/>
      <c r="G59" s="9" t="n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62</v>
      </c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63</v>
      </c>
      <c r="B61" s="8" t="n"/>
      <c r="C61" s="8" t="n"/>
      <c r="D61" s="8" t="n"/>
      <c r="E61" s="8" t="n"/>
      <c r="F61" s="8" t="n"/>
      <c r="G61" s="9" t="n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64</v>
      </c>
      <c r="B62" s="8" t="n"/>
      <c r="C62" s="8" t="n"/>
      <c r="D62" s="8" t="n"/>
      <c r="E62" s="8" t="n"/>
      <c r="F62" s="8" t="n"/>
      <c r="G62" s="9" t="n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65</v>
      </c>
      <c r="B63" s="8" t="n"/>
      <c r="C63" s="8" t="n"/>
      <c r="D63" s="8" t="n"/>
      <c r="E63" s="8" t="n"/>
      <c r="F63" s="8" t="n"/>
      <c r="G63" s="9" t="n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66</v>
      </c>
      <c r="B64" s="8" t="n"/>
      <c r="C64" s="8" t="n"/>
      <c r="D64" s="8" t="n"/>
      <c r="E64" s="8" t="n"/>
      <c r="F64" s="8" t="n"/>
      <c r="G64" s="9" t="n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67</v>
      </c>
      <c r="B65" s="7" t="s"/>
      <c r="C65" s="8" t="n">
        <v>3.45</v>
      </c>
      <c r="D65" s="8" t="n">
        <v>0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68</v>
      </c>
      <c r="B66" s="7" t="s"/>
      <c r="C66" s="8" t="n">
        <v>7.3</v>
      </c>
      <c r="D66" s="8" t="n">
        <v>14.59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69</v>
      </c>
      <c r="B67" s="8" t="n"/>
      <c r="C67" s="8" t="n"/>
      <c r="D67" s="8" t="n"/>
      <c r="E67" s="8" t="n"/>
      <c r="F67" s="8" t="n"/>
      <c r="G67" s="9" t="n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70</v>
      </c>
      <c r="B68" s="8" t="n"/>
      <c r="C68" s="8" t="n"/>
      <c r="D68" s="8" t="n"/>
      <c r="E68" s="8" t="n"/>
      <c r="F68" s="8" t="n"/>
      <c r="G68" s="9" t="n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71</v>
      </c>
      <c r="B69" s="8" t="n"/>
      <c r="C69" s="8" t="n"/>
      <c r="D69" s="8" t="n"/>
      <c r="E69" s="8" t="n"/>
      <c r="F69" s="8" t="n"/>
      <c r="G69" s="9" t="n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72</v>
      </c>
      <c r="B70" s="8" t="n"/>
      <c r="C70" s="8" t="n"/>
      <c r="D70" s="8" t="n"/>
      <c r="E70" s="8" t="n"/>
      <c r="F70" s="8" t="n"/>
      <c r="G70" s="9" t="n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73</v>
      </c>
      <c r="B71" s="8" t="n"/>
      <c r="C71" s="8" t="n"/>
      <c r="D71" s="8" t="n"/>
      <c r="E71" s="8" t="n"/>
      <c r="F71" s="8" t="n"/>
      <c r="G71" s="9" t="n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74</v>
      </c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75</v>
      </c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76</v>
      </c>
      <c r="B74" s="8" t="n"/>
      <c r="C74" s="8" t="n"/>
      <c r="D74" s="8" t="n"/>
      <c r="E74" s="8" t="n"/>
      <c r="F74" s="8" t="n"/>
      <c r="G74" s="9" t="n"/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77</v>
      </c>
      <c r="B75" s="8" t="n"/>
      <c r="C75" s="8" t="n"/>
      <c r="D75" s="8" t="n"/>
      <c r="E75" s="8" t="n"/>
      <c r="F75" s="8" t="n"/>
      <c r="G75" s="9" t="n"/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78</v>
      </c>
      <c r="B76" s="8" t="n"/>
      <c r="C76" s="8" t="n"/>
      <c r="D76" s="8" t="n"/>
      <c r="E76" s="8" t="n"/>
      <c r="F76" s="8" t="n"/>
      <c r="G76" s="9" t="n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79</v>
      </c>
      <c r="B77" s="8" t="n"/>
      <c r="C77" s="8" t="n"/>
      <c r="D77" s="8" t="n"/>
      <c r="E77" s="8" t="n"/>
      <c r="F77" s="8" t="n"/>
      <c r="G77" s="9" t="n"/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80</v>
      </c>
      <c r="B78" s="8" t="n"/>
      <c r="C78" s="8" t="n"/>
      <c r="D78" s="8" t="n"/>
      <c r="E78" s="8" t="n"/>
      <c r="F78" s="8" t="n"/>
      <c r="G78" s="9" t="n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79" spans="1:11">
      <c r="A79" s="6" t="s">
        <v>81</v>
      </c>
      <c r="B79" s="8" t="n"/>
      <c r="C79" s="8" t="n"/>
      <c r="D79" s="8" t="n"/>
      <c r="E79" s="8" t="n"/>
      <c r="F79" s="8" t="n"/>
      <c r="G79" s="9" t="n"/>
      <c r="H79" s="8">
        <f>SUM(monday!F79 - monday!E79)</f>
        <v/>
      </c>
      <c r="I79" s="10">
        <f>IF(monday!B79 ="ns day", monday!C79, MAX(monday!C79 - 8, 0))</f>
        <v/>
      </c>
      <c r="J79" s="10">
        <f>SUM(monday!F79 - monday!E79)</f>
        <v/>
      </c>
      <c r="K79" s="10">
        <f>IF(monday!B79="ns day",monday!C79, IF(monday!C79 &lt;= 8 + reference!C4, 0, MIN(MAX(monday!C79 - 8, 0),IF(monday!J79 &lt;= reference!C4,0, monday!J79))))</f>
        <v/>
      </c>
    </row>
    <row r="80" spans="1:11">
      <c r="A80" s="6" t="s">
        <v>82</v>
      </c>
      <c r="B80" s="8" t="n"/>
      <c r="C80" s="8" t="n"/>
      <c r="D80" s="8" t="n"/>
      <c r="E80" s="8" t="n"/>
      <c r="F80" s="8" t="n"/>
      <c r="G80" s="9" t="n"/>
      <c r="H80" s="8">
        <f>SUM(monday!F80 - monday!E80)</f>
        <v/>
      </c>
      <c r="I80" s="10">
        <f>IF(monday!B80 ="ns day", monday!C80, MAX(monday!C80 - 8, 0))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1" spans="1:11">
      <c r="A81" s="6" t="s">
        <v>83</v>
      </c>
      <c r="B81" s="8" t="n"/>
      <c r="C81" s="8" t="n"/>
      <c r="D81" s="8" t="n"/>
      <c r="E81" s="8" t="n"/>
      <c r="F81" s="8" t="n"/>
      <c r="G81" s="9" t="n"/>
      <c r="H81" s="8">
        <f>SUM(monday!F81 - monday!E81)</f>
        <v/>
      </c>
      <c r="I81" s="10">
        <f>IF(monday!B81 ="ns day", monday!C81, MAX(monday!C81 - 8, 0))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3" spans="1:11">
      <c r="J83" s="5" t="s">
        <v>84</v>
      </c>
      <c r="K83" s="10">
        <f>SUM(monday!K45:monday!K81)</f>
        <v/>
      </c>
    </row>
    <row r="85" spans="1:11">
      <c r="J85" s="5" t="s">
        <v>85</v>
      </c>
      <c r="K85" s="10">
        <f>SUM(monday!K83 + monday!K41)</f>
        <v/>
      </c>
    </row>
    <row r="87" spans="1:11">
      <c r="A87" s="4" t="s">
        <v>86</v>
      </c>
    </row>
    <row r="88" spans="1:11">
      <c r="E88" s="5" t="s">
        <v>87</v>
      </c>
    </row>
    <row r="89" spans="1:11">
      <c r="A89" s="5" t="s">
        <v>8</v>
      </c>
      <c r="B89" s="5" t="s">
        <v>9</v>
      </c>
      <c r="C89" s="5" t="s">
        <v>10</v>
      </c>
      <c r="D89" s="5" t="s">
        <v>11</v>
      </c>
      <c r="E89" s="5" t="s">
        <v>88</v>
      </c>
      <c r="F89" s="5" t="s">
        <v>89</v>
      </c>
    </row>
    <row r="90" spans="1:11">
      <c r="A90" s="6" t="s">
        <v>90</v>
      </c>
      <c r="B90" s="8" t="n"/>
      <c r="C90" s="8" t="n"/>
      <c r="D90" s="8" t="n"/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91</v>
      </c>
      <c r="B91" s="8" t="n"/>
      <c r="C91" s="8" t="n"/>
      <c r="D91" s="8" t="n"/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92</v>
      </c>
      <c r="B92" s="7" t="s"/>
      <c r="C92" s="8" t="n">
        <v>8</v>
      </c>
      <c r="D92" s="8" t="n">
        <v>16.11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93</v>
      </c>
      <c r="B93" s="8" t="n"/>
      <c r="C93" s="8" t="n"/>
      <c r="D93" s="8" t="n"/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94</v>
      </c>
      <c r="B94" s="7" t="s"/>
      <c r="C94" s="8" t="n">
        <v>8</v>
      </c>
      <c r="D94" s="8" t="n">
        <v>0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/>
      <c r="B95" s="8" t="n"/>
      <c r="C95" s="8" t="n"/>
      <c r="D95" s="8" t="n"/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/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/>
      <c r="B97" s="8" t="n"/>
      <c r="C97" s="8" t="n"/>
      <c r="D97" s="8" t="n"/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1" spans="1:11">
      <c r="D121" s="5" t="s">
        <v>95</v>
      </c>
      <c r="E121" s="10">
        <f>SUM(monday!E90:monday!E119)</f>
        <v/>
      </c>
      <c r="F121" s="10">
        <f>SUM(monday!F90:monday!F119)</f>
        <v/>
      </c>
    </row>
    <row r="123" spans="1:11">
      <c r="A123" s="4" t="s">
        <v>96</v>
      </c>
    </row>
    <row r="124" spans="1:11">
      <c r="E124" s="5" t="s">
        <v>87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88</v>
      </c>
      <c r="F125" s="5" t="s">
        <v>97</v>
      </c>
    </row>
    <row r="126" spans="1:11">
      <c r="A126" s="6" t="s">
        <v>98</v>
      </c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11.5 - reference!C5), 0, IF(monday!B126 = "no call", 11.5, IF(monday!C126 = 0, 0, MAX(11.5 - monday!C126, 0))))</f>
        <v/>
      </c>
    </row>
    <row r="127" spans="1:11">
      <c r="A127" s="6" t="s">
        <v>99</v>
      </c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11.5 - reference!C5), 0, IF(monday!B127 = "no call", 11.5, IF(monday!C127 = 0, 0, MAX(11.5 - monday!C127, 0))))</f>
        <v/>
      </c>
    </row>
    <row r="128" spans="1:11">
      <c r="A128" s="6" t="s">
        <v>100</v>
      </c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11.5 - reference!C5), 0, IF(monday!B128 = "no call", 11.5, IF(monday!C128 = 0, 0, MAX(11.5 -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8" t="n"/>
      <c r="C149" s="8" t="n"/>
      <c r="D149" s="8" t="n"/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7" spans="1:11">
      <c r="D157" s="5" t="s">
        <v>101</v>
      </c>
      <c r="E157" s="10">
        <f>SUM(monday!E126:monday!E155)</f>
        <v/>
      </c>
      <c r="F157" s="10">
        <f>SUM(monday!F126:monday!F155)</f>
        <v/>
      </c>
    </row>
    <row r="159" spans="1:11">
      <c r="D159" s="5" t="s">
        <v>102</v>
      </c>
      <c r="E159" s="10">
        <f>SUM(monday!E121 + monday!E157)</f>
        <v/>
      </c>
      <c r="F159" s="10">
        <f>SUM(monday!F121 + monday!F157)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6" man="1" max="16383" min="0"/>
    <brk id="122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14.53</v>
      </c>
      <c r="D8" s="8" t="n">
        <v>22.76</v>
      </c>
      <c r="E8" s="8" t="s"/>
      <c r="F8" s="8" t="s"/>
      <c r="G8" s="9" t="s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21</v>
      </c>
      <c r="B9" s="7" t="s"/>
      <c r="C9" s="8" t="n">
        <v>10.29</v>
      </c>
      <c r="D9" s="8" t="n">
        <v>18.9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22</v>
      </c>
      <c r="B10" s="7" t="s"/>
      <c r="C10" s="8" t="n">
        <v>13.35</v>
      </c>
      <c r="D10" s="8" t="n">
        <v>21.91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23</v>
      </c>
      <c r="B11" s="7" t="s"/>
      <c r="C11" s="8" t="n">
        <v>10.89</v>
      </c>
      <c r="D11" s="8" t="n">
        <v>19.36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SUM(tuesday!F12 - tuesday!E12)</f>
        <v/>
      </c>
      <c r="I12" s="10">
        <f>IF(tuesday!B12 ="ns day", tuesday!C12,IF(tuesday!C12 &lt;= 8 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SUM(tuesday!F13 - tuesday!E13)</f>
        <v/>
      </c>
      <c r="I13" s="10">
        <f>IF(tuesday!B13 ="ns day", tuesday!C13,IF(tuesday!C13 &lt;= 8 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26</v>
      </c>
      <c r="B14" s="7" t="s"/>
      <c r="C14" s="8" t="n">
        <v>12.3</v>
      </c>
      <c r="D14" s="8" t="n">
        <v>20.96</v>
      </c>
      <c r="E14" s="7" t="s">
        <v>34</v>
      </c>
      <c r="F14" s="7" t="s">
        <v>34</v>
      </c>
      <c r="G14" s="7" t="s">
        <v>34</v>
      </c>
      <c r="H14" s="8">
        <f>SUM(tuesday!H16:tuesday!H15)</f>
        <v/>
      </c>
      <c r="I14" s="10">
        <f>IF(tuesday!B14 ="ns day", tuesday!C14,IF(tuesday!C14 &lt;= 8 + reference!C3, 0, MAX(tuesday!C14 - 8, 0)))</f>
        <v/>
      </c>
      <c r="J14" s="10">
        <f>tuesday!H14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E15" s="8" t="n">
        <v>8.51</v>
      </c>
      <c r="F15" s="8" t="n">
        <v>11.46</v>
      </c>
      <c r="G15" s="9" t="n">
        <v>1021</v>
      </c>
      <c r="H15" s="8">
        <f>SUM(tuesday!F15 - tuesday!E15)</f>
        <v/>
      </c>
    </row>
    <row r="16" spans="1:11">
      <c r="E16" s="8" t="n">
        <v>20</v>
      </c>
      <c r="F16" s="8" t="n">
        <v>20.96</v>
      </c>
      <c r="G16" s="9" t="n">
        <v>1021</v>
      </c>
      <c r="H16" s="8">
        <f>SUM(tuesday!F16 - tuesday!E16)</f>
        <v/>
      </c>
    </row>
    <row r="17" spans="1:11">
      <c r="A17" s="6" t="s">
        <v>27</v>
      </c>
      <c r="B17" s="7" t="s">
        <v>20</v>
      </c>
      <c r="C17" s="8" t="n">
        <v>14.74</v>
      </c>
      <c r="D17" s="8" t="n">
        <v>23.78</v>
      </c>
      <c r="E17" s="8" t="s"/>
      <c r="F17" s="8" t="s"/>
      <c r="G17" s="9" t="s"/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28</v>
      </c>
      <c r="B18" s="7" t="s"/>
      <c r="C18" s="8" t="n">
        <v>12.99</v>
      </c>
      <c r="D18" s="8" t="n">
        <v>0</v>
      </c>
      <c r="E18" s="8" t="n">
        <v>15.67</v>
      </c>
      <c r="F18" s="8" t="n">
        <v>17.5</v>
      </c>
      <c r="G18" s="9" t="n">
        <v>925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29</v>
      </c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30</v>
      </c>
      <c r="B20" s="7" t="s"/>
      <c r="C20" s="8" t="n">
        <v>14.6</v>
      </c>
      <c r="D20" s="8" t="n">
        <v>0</v>
      </c>
      <c r="E20" s="8" t="n">
        <v>20</v>
      </c>
      <c r="F20" s="8" t="n">
        <v>23.35</v>
      </c>
      <c r="G20" s="9" t="n">
        <v>926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31</v>
      </c>
      <c r="B21" s="7" t="s"/>
      <c r="C21" s="8" t="n">
        <v>15.19</v>
      </c>
      <c r="D21" s="8" t="n">
        <v>22.9</v>
      </c>
      <c r="E21" s="8" t="n">
        <v>13.29</v>
      </c>
      <c r="F21" s="8" t="n">
        <v>14.25</v>
      </c>
      <c r="G21" s="9" t="n">
        <v>1003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32</v>
      </c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33</v>
      </c>
      <c r="B23" s="7" t="s"/>
      <c r="C23" s="8" t="n">
        <v>16.03</v>
      </c>
      <c r="D23" s="8" t="n">
        <v>23.86</v>
      </c>
      <c r="E23" s="7" t="s">
        <v>34</v>
      </c>
      <c r="F23" s="7" t="s">
        <v>34</v>
      </c>
      <c r="G23" s="7" t="s">
        <v>34</v>
      </c>
      <c r="H23" s="8">
        <f>SUM(tuesday!H25:tuesday!H24)</f>
        <v/>
      </c>
      <c r="I23" s="10">
        <f>IF(tuesday!B23 ="ns day", tuesday!C23,IF(tuesday!C23 &lt;= 8 + reference!C3, 0, MAX(tuesday!C23 - 8, 0)))</f>
        <v/>
      </c>
      <c r="J23" s="10">
        <f>tuesday!H23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E24" s="8" t="n">
        <v>8.699999999999999</v>
      </c>
      <c r="F24" s="8" t="n">
        <v>10.82</v>
      </c>
      <c r="G24" s="9" t="n">
        <v>950</v>
      </c>
      <c r="H24" s="8">
        <f>SUM(tuesday!F24 - tuesday!E24)</f>
        <v/>
      </c>
    </row>
    <row r="25" spans="1:11">
      <c r="E25" s="8" t="n">
        <v>20.75</v>
      </c>
      <c r="F25" s="8" t="n">
        <v>23.86</v>
      </c>
      <c r="G25" s="9" t="n">
        <v>950</v>
      </c>
      <c r="H25" s="8">
        <f>SUM(tuesday!F25 - tuesday!E25)</f>
        <v/>
      </c>
    </row>
    <row r="26" spans="1:11">
      <c r="A26" s="6" t="s">
        <v>35</v>
      </c>
      <c r="B26" s="7" t="s"/>
      <c r="C26" s="8" t="n">
        <v>11.7</v>
      </c>
      <c r="D26" s="8" t="n">
        <v>20.5</v>
      </c>
      <c r="E26" s="8" t="n">
        <v>8.57</v>
      </c>
      <c r="F26" s="8" t="n">
        <v>11.69</v>
      </c>
      <c r="G26" s="9" t="n">
        <v>926</v>
      </c>
      <c r="H26" s="8">
        <f>SUM(tuesday!F26 - tuesday!E26)</f>
        <v/>
      </c>
      <c r="I26" s="10">
        <f>IF(tuesday!B26 ="ns day", tuesday!C26,IF(tuesday!C26 &lt;= 8+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36</v>
      </c>
      <c r="B27" s="7" t="s"/>
      <c r="C27" s="8" t="n">
        <v>13.53</v>
      </c>
      <c r="D27" s="8" t="n">
        <v>21.89</v>
      </c>
      <c r="E27" s="7" t="s">
        <v>34</v>
      </c>
      <c r="F27" s="7" t="s">
        <v>34</v>
      </c>
      <c r="G27" s="7" t="s">
        <v>34</v>
      </c>
      <c r="H27" s="8">
        <f>SUM(tuesday!H29:tuesday!H28)</f>
        <v/>
      </c>
      <c r="I27" s="10">
        <f>IF(tuesday!B27 ="ns day", tuesday!C27,IF(tuesday!C27 &lt;= 8 + reference!C3, 0, MAX(tuesday!C27 - 8, 0)))</f>
        <v/>
      </c>
      <c r="J27" s="10">
        <f>tuesday!H27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E28" s="8" t="n">
        <v>7.86</v>
      </c>
      <c r="F28" s="8" t="n">
        <v>7.86</v>
      </c>
      <c r="G28" s="9" t="n">
        <v>1035</v>
      </c>
      <c r="H28" s="8">
        <f>SUM(tuesday!F28 - tuesday!E28)</f>
        <v/>
      </c>
    </row>
    <row r="29" spans="1:11">
      <c r="E29" s="8" t="n">
        <v>10.64</v>
      </c>
      <c r="F29" s="8" t="n">
        <v>13.17</v>
      </c>
      <c r="G29" s="9" t="n">
        <v>1035</v>
      </c>
      <c r="H29" s="8">
        <f>SUM(tuesday!F29 - tuesday!E29)</f>
        <v/>
      </c>
    </row>
    <row r="30" spans="1:11">
      <c r="A30" s="6" t="s">
        <v>37</v>
      </c>
      <c r="B30" s="7" t="s"/>
      <c r="C30" s="8" t="n">
        <v>12.89</v>
      </c>
      <c r="D30" s="8" t="n">
        <v>0</v>
      </c>
      <c r="E30" s="8" t="n">
        <v>18.5</v>
      </c>
      <c r="F30" s="8" t="n">
        <v>21.07</v>
      </c>
      <c r="G30" s="9" t="n">
        <v>1021</v>
      </c>
      <c r="H30" s="8">
        <f>SUM(tuesday!F30 - tuesday!E30)</f>
        <v/>
      </c>
      <c r="I30" s="10">
        <f>IF(tuesday!B30 ="ns day", tuesday!C30,IF(tuesday!C30 &lt;= 8+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38</v>
      </c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39</v>
      </c>
      <c r="B32" s="7" t="s"/>
      <c r="C32" s="8" t="n">
        <v>13.27</v>
      </c>
      <c r="D32" s="8" t="n">
        <v>21.7</v>
      </c>
      <c r="E32" s="8" t="n">
        <v>20.5</v>
      </c>
      <c r="F32" s="8" t="n">
        <v>21.7</v>
      </c>
      <c r="G32" s="9" t="n">
        <v>1035</v>
      </c>
      <c r="H32" s="8">
        <f>SUM(tuesday!F32 - tuesday!E32)</f>
        <v/>
      </c>
      <c r="I32" s="10">
        <f>IF(tuesday!B32 ="ns day", tuesday!C32,IF(tuesday!C32 &lt;= 8+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40</v>
      </c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>
        <v>41</v>
      </c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>
        <v>42</v>
      </c>
      <c r="B35" s="7" t="s"/>
      <c r="C35" s="8" t="n">
        <v>8.94</v>
      </c>
      <c r="D35" s="8" t="n">
        <v>17.18</v>
      </c>
      <c r="E35" s="8" t="s"/>
      <c r="F35" s="8" t="s"/>
      <c r="G35" s="9" t="s"/>
      <c r="H35" s="8">
        <f>SUM(tuesday!F35 - tuesday!E35)</f>
        <v/>
      </c>
      <c r="I35" s="10">
        <f>IF(tuesday!B35 ="ns day", tuesday!C35,IF(tuesday!C35 &lt;= 8+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>
        <v>43</v>
      </c>
      <c r="B36" s="7" t="s"/>
      <c r="C36" s="8" t="n">
        <v>4.65</v>
      </c>
      <c r="D36" s="8" t="n">
        <v>16.55</v>
      </c>
      <c r="E36" s="8" t="n">
        <v>11.9</v>
      </c>
      <c r="F36" s="8" t="n">
        <v>16.55</v>
      </c>
      <c r="G36" s="9" t="n">
        <v>925</v>
      </c>
      <c r="H36" s="8">
        <f>SUM(tuesday!F36 - tuesday!E36)</f>
        <v/>
      </c>
      <c r="I36" s="10">
        <f>IF(tuesday!B36 ="ns day", tuesday!C36,IF(tuesday!C36 &lt;= 8+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44</v>
      </c>
      <c r="I39" s="10">
        <f>SUM(tuesday!I8:tuesday!I37)</f>
        <v/>
      </c>
    </row>
    <row r="41" spans="1:11">
      <c r="J41" s="5" t="s">
        <v>45</v>
      </c>
      <c r="K41" s="10">
        <f>SUM(tuesday!K8:tuesday!K37)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>
        <v>20</v>
      </c>
      <c r="C45" s="8" t="n">
        <v>13</v>
      </c>
      <c r="D45" s="8" t="n">
        <v>21.45</v>
      </c>
      <c r="E45" s="8" t="n">
        <v>19.6</v>
      </c>
      <c r="F45" s="8" t="n">
        <v>21.45</v>
      </c>
      <c r="G45" s="9" t="n">
        <v>925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48</v>
      </c>
      <c r="B46" s="7" t="s"/>
      <c r="C46" s="8" t="n">
        <v>12.47</v>
      </c>
      <c r="D46" s="8" t="n">
        <v>20.4</v>
      </c>
      <c r="E46" s="7" t="s">
        <v>34</v>
      </c>
      <c r="F46" s="7" t="s">
        <v>34</v>
      </c>
      <c r="G46" s="7" t="s">
        <v>34</v>
      </c>
      <c r="H46" s="8">
        <f>SUM(tuesday!H48:tuesday!H47)</f>
        <v/>
      </c>
      <c r="I46" s="10">
        <f>IF(tuesday!B46 ="ns day", tuesday!C46, MAX(tuesday!C46 - 8, 0))</f>
        <v/>
      </c>
      <c r="J46" s="10">
        <f>tuesday!H46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E47" s="8" t="n">
        <v>7.53</v>
      </c>
      <c r="F47" s="8" t="n">
        <v>9.57</v>
      </c>
      <c r="G47" s="9" t="n">
        <v>1072</v>
      </c>
      <c r="H47" s="8">
        <f>SUM(tuesday!F47 - tuesday!E47)</f>
        <v/>
      </c>
    </row>
    <row r="48" spans="1:11">
      <c r="E48" s="8" t="n">
        <v>12.25</v>
      </c>
      <c r="F48" s="8" t="n">
        <v>12.75</v>
      </c>
      <c r="G48" s="9" t="n">
        <v>1072</v>
      </c>
      <c r="H48" s="8">
        <f>SUM(tuesday!F48 - tuesday!E48)</f>
        <v/>
      </c>
    </row>
    <row r="49" spans="1:11">
      <c r="A49" s="6" t="s">
        <v>49</v>
      </c>
      <c r="B49" s="7" t="s"/>
      <c r="C49" s="8" t="n">
        <v>13.8</v>
      </c>
      <c r="D49" s="8" t="n">
        <v>22.22</v>
      </c>
      <c r="E49" s="8" t="n">
        <v>8.050000000000001</v>
      </c>
      <c r="F49" s="8" t="n">
        <v>22.32</v>
      </c>
      <c r="G49" s="9" t="n">
        <v>903</v>
      </c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50</v>
      </c>
      <c r="B50" s="7" t="s"/>
      <c r="C50" s="8" t="n">
        <v>13.1</v>
      </c>
      <c r="D50" s="8" t="n">
        <v>21.65</v>
      </c>
      <c r="E50" s="8" t="n">
        <v>20</v>
      </c>
      <c r="F50" s="8" t="n">
        <v>21.65</v>
      </c>
      <c r="G50" s="9" t="n">
        <v>1037</v>
      </c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51</v>
      </c>
      <c r="B51" s="7" t="s"/>
      <c r="C51" s="8" t="n">
        <v>13.07</v>
      </c>
      <c r="D51" s="8" t="n">
        <v>21.5</v>
      </c>
      <c r="E51" s="8" t="n">
        <v>17.49</v>
      </c>
      <c r="F51" s="8" t="n">
        <v>21.5</v>
      </c>
      <c r="G51" s="9" t="n">
        <v>950</v>
      </c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52</v>
      </c>
      <c r="B52" s="7" t="s">
        <v>20</v>
      </c>
      <c r="C52" s="8" t="n">
        <v>14.55</v>
      </c>
      <c r="D52" s="8" t="n">
        <v>22.15</v>
      </c>
      <c r="E52" s="8" t="n">
        <v>9.460000000000001</v>
      </c>
      <c r="F52" s="8" t="n">
        <v>22.42</v>
      </c>
      <c r="G52" s="9" t="n">
        <v>1013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53</v>
      </c>
      <c r="B53" s="8" t="n"/>
      <c r="C53" s="8" t="n"/>
      <c r="D53" s="8" t="n"/>
      <c r="E53" s="8" t="n"/>
      <c r="F53" s="8" t="n"/>
      <c r="G53" s="9" t="n"/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54</v>
      </c>
      <c r="B54" s="7" t="s"/>
      <c r="C54" s="8" t="n">
        <v>10.54</v>
      </c>
      <c r="D54" s="8" t="n">
        <v>18.96</v>
      </c>
      <c r="E54" s="8" t="s"/>
      <c r="F54" s="8" t="s"/>
      <c r="G54" s="9" t="s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55</v>
      </c>
      <c r="B55" s="7" t="s"/>
      <c r="C55" s="8" t="n">
        <v>13.03</v>
      </c>
      <c r="D55" s="8" t="n">
        <v>21.38</v>
      </c>
      <c r="E55" s="8" t="n">
        <v>18.85</v>
      </c>
      <c r="F55" s="8" t="n">
        <v>21.54</v>
      </c>
      <c r="G55" s="9" t="n">
        <v>925</v>
      </c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56</v>
      </c>
      <c r="B56" s="7" t="s"/>
      <c r="C56" s="8" t="n">
        <v>14.68</v>
      </c>
      <c r="D56" s="8" t="n">
        <v>22.95</v>
      </c>
      <c r="E56" s="8" t="n">
        <v>18</v>
      </c>
      <c r="F56" s="8" t="n">
        <v>19.75</v>
      </c>
      <c r="G56" s="9" t="n">
        <v>1035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57</v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58</v>
      </c>
      <c r="B58" s="8" t="n"/>
      <c r="C58" s="8" t="n"/>
      <c r="D58" s="8" t="n"/>
      <c r="E58" s="8" t="n"/>
      <c r="F58" s="8" t="n"/>
      <c r="G58" s="9" t="n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59</v>
      </c>
      <c r="B59" s="7" t="s"/>
      <c r="C59" s="8" t="n">
        <v>15.32</v>
      </c>
      <c r="D59" s="8" t="n">
        <v>23.08</v>
      </c>
      <c r="E59" s="8" t="n">
        <v>18</v>
      </c>
      <c r="F59" s="8" t="n">
        <v>23.08</v>
      </c>
      <c r="G59" s="9" t="n">
        <v>918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60</v>
      </c>
      <c r="B60" s="7" t="s">
        <v>20</v>
      </c>
      <c r="C60" s="8" t="n">
        <v>12.63</v>
      </c>
      <c r="D60" s="8" t="n">
        <v>20.5</v>
      </c>
      <c r="E60" s="8" t="n">
        <v>17.5</v>
      </c>
      <c r="F60" s="8" t="n">
        <v>20.5</v>
      </c>
      <c r="G60" s="9" t="n">
        <v>918</v>
      </c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61</v>
      </c>
      <c r="B61" s="7" t="s"/>
      <c r="C61" s="8" t="n">
        <v>10.65</v>
      </c>
      <c r="D61" s="8" t="n">
        <v>18.54</v>
      </c>
      <c r="E61" s="8" t="s"/>
      <c r="F61" s="8" t="s"/>
      <c r="G61" s="9" t="s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62</v>
      </c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63</v>
      </c>
      <c r="B63" s="7" t="s"/>
      <c r="C63" s="8" t="n">
        <v>11.54</v>
      </c>
      <c r="D63" s="8" t="n">
        <v>19.54</v>
      </c>
      <c r="E63" s="8" t="n">
        <v>17</v>
      </c>
      <c r="F63" s="8" t="n">
        <v>19.54</v>
      </c>
      <c r="G63" s="9" t="n">
        <v>926</v>
      </c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64</v>
      </c>
      <c r="B64" s="7" t="s">
        <v>20</v>
      </c>
      <c r="C64" s="8" t="n">
        <v>12.09</v>
      </c>
      <c r="D64" s="8" t="n">
        <v>21.45</v>
      </c>
      <c r="E64" s="8" t="n">
        <v>20</v>
      </c>
      <c r="F64" s="8" t="n">
        <v>21.45</v>
      </c>
      <c r="G64" s="9" t="n">
        <v>1003</v>
      </c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65</v>
      </c>
      <c r="B65" s="7" t="s"/>
      <c r="C65" s="8" t="n">
        <v>12.12</v>
      </c>
      <c r="D65" s="8" t="n">
        <v>20.48</v>
      </c>
      <c r="E65" s="8" t="n">
        <v>17.33</v>
      </c>
      <c r="F65" s="8" t="n">
        <v>20.37</v>
      </c>
      <c r="G65" s="9" t="n">
        <v>926</v>
      </c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66</v>
      </c>
      <c r="B66" s="7" t="s"/>
      <c r="C66" s="8" t="n">
        <v>10.5</v>
      </c>
      <c r="D66" s="8" t="n">
        <v>18.03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67</v>
      </c>
      <c r="B67" s="7" t="s"/>
      <c r="C67" s="8" t="n">
        <v>10.24</v>
      </c>
      <c r="D67" s="8" t="n">
        <v>18.35</v>
      </c>
      <c r="E67" s="8" t="n">
        <v>7.61</v>
      </c>
      <c r="F67" s="8" t="n">
        <v>7.61</v>
      </c>
      <c r="G67" s="9" t="n">
        <v>1033</v>
      </c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68</v>
      </c>
      <c r="B68" s="7" t="s"/>
      <c r="C68" s="8" t="n">
        <v>13.1</v>
      </c>
      <c r="D68" s="8" t="n">
        <v>21.58</v>
      </c>
      <c r="E68" s="8" t="n">
        <v>17.25</v>
      </c>
      <c r="F68" s="8" t="n">
        <v>21.58</v>
      </c>
      <c r="G68" s="9" t="n">
        <v>1003</v>
      </c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69</v>
      </c>
      <c r="B69" s="7" t="s"/>
      <c r="C69" s="8" t="n">
        <v>2.34</v>
      </c>
      <c r="D69" s="8" t="n">
        <v>0</v>
      </c>
      <c r="E69" s="8" t="s"/>
      <c r="F69" s="8" t="s"/>
      <c r="G69" s="9" t="s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70</v>
      </c>
      <c r="B70" s="7" t="s"/>
      <c r="C70" s="8" t="n">
        <v>12.56</v>
      </c>
      <c r="D70" s="8" t="n">
        <v>21.06</v>
      </c>
      <c r="E70" s="8" t="n">
        <v>12.25</v>
      </c>
      <c r="F70" s="8" t="n">
        <v>14</v>
      </c>
      <c r="G70" s="9" t="n">
        <v>926</v>
      </c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71</v>
      </c>
      <c r="B71" s="7" t="s"/>
      <c r="C71" s="8" t="n">
        <v>15.09</v>
      </c>
      <c r="D71" s="8" t="n">
        <v>23.28</v>
      </c>
      <c r="E71" s="8" t="n">
        <v>20.97</v>
      </c>
      <c r="F71" s="8" t="n">
        <v>23.76</v>
      </c>
      <c r="G71" s="9" t="n">
        <v>1021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72</v>
      </c>
      <c r="B72" s="8" t="n"/>
      <c r="C72" s="8" t="n"/>
      <c r="D72" s="8" t="n"/>
      <c r="E72" s="8" t="n"/>
      <c r="F72" s="8" t="n"/>
      <c r="G72" s="9" t="n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73</v>
      </c>
      <c r="B73" s="7" t="s"/>
      <c r="C73" s="8" t="n">
        <v>13.22</v>
      </c>
      <c r="D73" s="8" t="n">
        <v>22.19</v>
      </c>
      <c r="E73" s="8" t="s"/>
      <c r="F73" s="8" t="s"/>
      <c r="G73" s="9" t="s"/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74</v>
      </c>
      <c r="B74" s="7" t="s"/>
      <c r="C74" s="8" t="n">
        <v>13.5</v>
      </c>
      <c r="D74" s="8" t="n">
        <v>21.49</v>
      </c>
      <c r="E74" s="8" t="s"/>
      <c r="F74" s="8" t="s"/>
      <c r="G74" s="9" t="s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75</v>
      </c>
      <c r="B75" s="8" t="n"/>
      <c r="C75" s="8" t="n"/>
      <c r="D75" s="8" t="n"/>
      <c r="E75" s="8" t="n"/>
      <c r="F75" s="8" t="n"/>
      <c r="G75" s="9" t="n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76</v>
      </c>
      <c r="B76" s="7" t="s"/>
      <c r="C76" s="8" t="n">
        <v>11.1</v>
      </c>
      <c r="D76" s="8" t="n">
        <v>18.53</v>
      </c>
      <c r="E76" s="8" t="s"/>
      <c r="F76" s="8" t="s"/>
      <c r="G76" s="9" t="s"/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77</v>
      </c>
      <c r="B77" s="7" t="s"/>
      <c r="C77" s="8" t="n">
        <v>11.01</v>
      </c>
      <c r="D77" s="8" t="n">
        <v>18.97</v>
      </c>
      <c r="E77" s="8" t="n">
        <v>7.7</v>
      </c>
      <c r="F77" s="8" t="n">
        <v>10.21</v>
      </c>
      <c r="G77" s="9" t="n">
        <v>1003</v>
      </c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78</v>
      </c>
      <c r="B78" s="7" t="s"/>
      <c r="C78" s="8" t="n">
        <v>11.8</v>
      </c>
      <c r="D78" s="8" t="n">
        <v>19.79</v>
      </c>
      <c r="E78" s="8" t="n">
        <v>17.75</v>
      </c>
      <c r="F78" s="8" t="n">
        <v>19.79</v>
      </c>
      <c r="G78" s="9" t="n">
        <v>918</v>
      </c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79</v>
      </c>
      <c r="B79" s="7" t="s"/>
      <c r="C79" s="8" t="n">
        <v>12.46</v>
      </c>
      <c r="D79" s="8" t="n">
        <v>20.46</v>
      </c>
      <c r="E79" s="8" t="s"/>
      <c r="F79" s="8" t="s"/>
      <c r="G79" s="9" t="s"/>
      <c r="H79" s="8">
        <f>SUM(tuesday!F79 - tuesday!E79)</f>
        <v/>
      </c>
      <c r="I79" s="10">
        <f>IF(tuesday!B79 ="ns day", tuesday!C79, MAX(tuesday!C79 - 8, 0))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80</v>
      </c>
      <c r="B80" s="7" t="s"/>
      <c r="C80" s="8" t="n">
        <v>9.92</v>
      </c>
      <c r="D80" s="8" t="n">
        <v>19.02</v>
      </c>
      <c r="E80" s="8" t="s"/>
      <c r="F80" s="8" t="s"/>
      <c r="G80" s="9" t="s"/>
      <c r="H80" s="8">
        <f>SUM(tuesday!F80 - tuesday!E80)</f>
        <v/>
      </c>
      <c r="I80" s="10">
        <f>IF(tuesday!B80 ="ns day", tuesday!C80, MAX(tuesday!C80 - 8, 0))</f>
        <v/>
      </c>
      <c r="J80" s="10">
        <f>SUM(tuesday!F80 - tuesday!E80)</f>
        <v/>
      </c>
      <c r="K80" s="10">
        <f>IF(tuesday!B80="ns day",tuesday!C80, IF(tuesday!C80 &lt;= 8 + reference!C4, 0, MIN(MAX(tuesday!C80 - 8, 0),IF(tuesday!J80 &lt;= reference!C4,0, tuesday!J80))))</f>
        <v/>
      </c>
    </row>
    <row r="81" spans="1:11">
      <c r="A81" s="6" t="s">
        <v>81</v>
      </c>
      <c r="B81" s="7" t="s"/>
      <c r="C81" s="8" t="n">
        <v>12.62</v>
      </c>
      <c r="D81" s="8" t="n">
        <v>21.11</v>
      </c>
      <c r="E81" s="8" t="n">
        <v>11.5</v>
      </c>
      <c r="F81" s="8" t="n">
        <v>12.5</v>
      </c>
      <c r="G81" s="9" t="n">
        <v>1037</v>
      </c>
      <c r="H81" s="8">
        <f>SUM(tuesday!F81 - tuesday!E81)</f>
        <v/>
      </c>
      <c r="I81" s="10">
        <f>IF(tuesday!B81 ="ns day", tuesday!C81, MAX(tuesday!C81 - 8, 0))</f>
        <v/>
      </c>
      <c r="J81" s="10">
        <f>SUM(tuesday!F81 - tuesday!E81)</f>
        <v/>
      </c>
      <c r="K81" s="10">
        <f>IF(tuesday!B81="ns day",tuesday!C81, IF(tuesday!C81 &lt;= 8 + reference!C4, 0, MIN(MAX(tuesday!C81 - 8, 0),IF(tuesday!J81 &lt;= reference!C4,0, tuesday!J81))))</f>
        <v/>
      </c>
    </row>
    <row r="82" spans="1:11">
      <c r="A82" s="6" t="s">
        <v>82</v>
      </c>
      <c r="B82" s="7" t="s"/>
      <c r="C82" s="8" t="n">
        <v>13.51</v>
      </c>
      <c r="D82" s="8" t="n">
        <v>21.96</v>
      </c>
      <c r="E82" s="8" t="n">
        <v>19</v>
      </c>
      <c r="F82" s="8" t="n">
        <v>21.96</v>
      </c>
      <c r="G82" s="9" t="n">
        <v>918</v>
      </c>
      <c r="H82" s="8">
        <f>SUM(tuesday!F82 - tuesday!E82)</f>
        <v/>
      </c>
      <c r="I82" s="10">
        <f>IF(tuesday!B82 ="ns day", tuesday!C82, MAX(tuesday!C82 - 8, 0))</f>
        <v/>
      </c>
      <c r="J82" s="10">
        <f>SUM(tuesday!F82 - tuesday!E82)</f>
        <v/>
      </c>
      <c r="K82" s="10">
        <f>IF(tuesday!B82="ns day",tuesday!C82, IF(tuesday!C82 &lt;= 8 + reference!C4, 0, MIN(MAX(tuesday!C82 - 8, 0),IF(tuesday!J82 &lt;= reference!C4,0, tuesday!J82))))</f>
        <v/>
      </c>
    </row>
    <row r="83" spans="1:11">
      <c r="A83" s="6" t="s">
        <v>83</v>
      </c>
      <c r="B83" s="7" t="s"/>
      <c r="C83" s="8" t="n">
        <v>12.55</v>
      </c>
      <c r="D83" s="8" t="n">
        <v>20.16</v>
      </c>
      <c r="E83" s="8" t="s"/>
      <c r="F83" s="8" t="s"/>
      <c r="G83" s="9" t="s"/>
      <c r="H83" s="8">
        <f>SUM(tuesday!F83 - tuesday!E83)</f>
        <v/>
      </c>
      <c r="I83" s="10">
        <f>IF(tuesday!B83 ="ns day", tuesday!C83, MAX(tuesday!C83 - 8, 0))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5" spans="1:11">
      <c r="J85" s="5" t="s">
        <v>84</v>
      </c>
      <c r="K85" s="10">
        <f>SUM(tuesday!K45:tuesday!K83)</f>
        <v/>
      </c>
    </row>
    <row r="87" spans="1:11">
      <c r="J87" s="5" t="s">
        <v>85</v>
      </c>
      <c r="K87" s="10">
        <f>SUM(tuesday!K85 + tuesday!K41)</f>
        <v/>
      </c>
    </row>
    <row r="89" spans="1:11">
      <c r="A89" s="4" t="s">
        <v>86</v>
      </c>
    </row>
    <row r="90" spans="1:11">
      <c r="E90" s="5" t="s">
        <v>87</v>
      </c>
    </row>
    <row r="91" spans="1:11">
      <c r="A91" s="5" t="s">
        <v>8</v>
      </c>
      <c r="B91" s="5" t="s">
        <v>9</v>
      </c>
      <c r="C91" s="5" t="s">
        <v>10</v>
      </c>
      <c r="D91" s="5" t="s">
        <v>11</v>
      </c>
      <c r="E91" s="5" t="s">
        <v>88</v>
      </c>
      <c r="F91" s="5" t="s">
        <v>89</v>
      </c>
    </row>
    <row r="92" spans="1:11">
      <c r="A92" s="6" t="s">
        <v>90</v>
      </c>
      <c r="B92" s="7" t="s">
        <v>106</v>
      </c>
      <c r="C92" s="8" t="s"/>
      <c r="D92" s="8" t="n">
        <v>0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91</v>
      </c>
      <c r="B93" s="7" t="s"/>
      <c r="C93" s="8" t="n">
        <v>16.2</v>
      </c>
      <c r="D93" s="8" t="n">
        <v>22.96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92</v>
      </c>
      <c r="B94" s="7" t="s"/>
      <c r="C94" s="8" t="n">
        <v>15.02</v>
      </c>
      <c r="D94" s="8" t="n">
        <v>23.01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93</v>
      </c>
      <c r="B95" s="7" t="s"/>
      <c r="C95" s="8" t="n">
        <v>15.72</v>
      </c>
      <c r="D95" s="8" t="n">
        <v>23.44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94</v>
      </c>
      <c r="B96" s="7" t="s"/>
      <c r="C96" s="8" t="n">
        <v>15.15</v>
      </c>
      <c r="D96" s="8" t="n">
        <v>23.58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3" spans="1:11">
      <c r="D123" s="5" t="s">
        <v>95</v>
      </c>
      <c r="E123" s="10">
        <f>SUM(tuesday!E92:tuesday!E121)</f>
        <v/>
      </c>
      <c r="F123" s="10">
        <f>SUM(tuesday!F92:tuesday!F121)</f>
        <v/>
      </c>
    </row>
    <row r="125" spans="1:11">
      <c r="A125" s="4" t="s">
        <v>96</v>
      </c>
    </row>
    <row r="126" spans="1:11">
      <c r="E126" s="5" t="s">
        <v>87</v>
      </c>
    </row>
    <row r="127" spans="1:11">
      <c r="A127" s="5" t="s">
        <v>8</v>
      </c>
      <c r="B127" s="5" t="s">
        <v>9</v>
      </c>
      <c r="C127" s="5" t="s">
        <v>10</v>
      </c>
      <c r="D127" s="5" t="s">
        <v>11</v>
      </c>
      <c r="E127" s="5" t="s">
        <v>88</v>
      </c>
      <c r="F127" s="5" t="s">
        <v>97</v>
      </c>
    </row>
    <row r="128" spans="1:11">
      <c r="A128" s="6" t="s">
        <v>98</v>
      </c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11.5 - reference!C5), 0, IF(tuesday!B128 = "no call", 11.5, IF(tuesday!C128 = 0, 0, MAX(11.5 - tuesday!C128, 0))))</f>
        <v/>
      </c>
    </row>
    <row r="129" spans="1:11">
      <c r="A129" s="6" t="s">
        <v>99</v>
      </c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11.5 - reference!C5), 0, IF(tuesday!B129 = "no call", 11.5, IF(tuesday!C129 = 0, 0, MAX(11.5 - tuesday!C129, 0))))</f>
        <v/>
      </c>
    </row>
    <row r="130" spans="1:11">
      <c r="A130" s="6" t="s">
        <v>100</v>
      </c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11.5 - reference!C5), 0, IF(tuesday!B130 = "no call", 11.5, IF(tuesday!C130 = 0, 0, MAX(11.5 -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9" spans="1:11">
      <c r="D159" s="5" t="s">
        <v>101</v>
      </c>
      <c r="E159" s="10">
        <f>SUM(tuesday!E128:tuesday!E157)</f>
        <v/>
      </c>
      <c r="F159" s="10">
        <f>SUM(tuesday!F128:tuesday!F157)</f>
        <v/>
      </c>
    </row>
    <row r="161" spans="1:11">
      <c r="D161" s="5" t="s">
        <v>102</v>
      </c>
      <c r="E161" s="10">
        <f>SUM(tuesday!E123 + tuesday!E159)</f>
        <v/>
      </c>
      <c r="F161" s="10">
        <f>SUM(tuesday!F123 + tuesday!F159)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8" man="1" max="16383" min="0"/>
    <brk id="124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8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9.84</v>
      </c>
      <c r="D8" s="8" t="n">
        <v>18.1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21</v>
      </c>
      <c r="B9" s="7" t="s"/>
      <c r="C9" s="8" t="n">
        <v>8.640000000000001</v>
      </c>
      <c r="D9" s="8" t="n">
        <v>17.19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22</v>
      </c>
      <c r="B10" s="7" t="s"/>
      <c r="C10" s="8" t="n">
        <v>12.91</v>
      </c>
      <c r="D10" s="8" t="n">
        <v>0</v>
      </c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23</v>
      </c>
      <c r="B11" s="7" t="s">
        <v>20</v>
      </c>
      <c r="C11" s="8" t="n">
        <v>8.85</v>
      </c>
      <c r="D11" s="8" t="n">
        <v>17.31</v>
      </c>
      <c r="E11" s="8" t="s"/>
      <c r="F11" s="8" t="s"/>
      <c r="G11" s="9" t="s"/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SUM(wednesday!F12 - wednesday!E12)</f>
        <v/>
      </c>
      <c r="I12" s="10">
        <f>IF(wednesday!B12 ="ns day", wednesday!C12,IF(wednesday!C12 &lt;= 8 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25</v>
      </c>
      <c r="B13" s="7" t="s"/>
      <c r="C13" s="8" t="n">
        <v>11.18</v>
      </c>
      <c r="D13" s="8" t="n">
        <v>19.75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26</v>
      </c>
      <c r="B14" s="7" t="s">
        <v>20</v>
      </c>
      <c r="C14" s="8" t="n">
        <v>12.9</v>
      </c>
      <c r="D14" s="8" t="n">
        <v>21.05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27</v>
      </c>
      <c r="B15" s="7" t="s"/>
      <c r="C15" s="8" t="n">
        <v>12.96</v>
      </c>
      <c r="D15" s="8" t="n">
        <v>21.54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28</v>
      </c>
      <c r="B16" s="7" t="s"/>
      <c r="C16" s="8" t="n">
        <v>9.949999999999999</v>
      </c>
      <c r="D16" s="8" t="n">
        <v>18.2</v>
      </c>
      <c r="E16" s="8" t="n">
        <v>13.5</v>
      </c>
      <c r="F16" s="8" t="n">
        <v>15</v>
      </c>
      <c r="G16" s="9" t="n">
        <v>916</v>
      </c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30</v>
      </c>
      <c r="B18" s="7" t="s"/>
      <c r="C18" s="8" t="n">
        <v>10.91</v>
      </c>
      <c r="D18" s="8" t="n">
        <v>19.8</v>
      </c>
      <c r="E18" s="8" t="n">
        <v>17.33</v>
      </c>
      <c r="F18" s="8" t="n">
        <v>19.8</v>
      </c>
      <c r="G18" s="9" t="n">
        <v>1033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7" t="s">
        <v>20</v>
      </c>
      <c r="C19" s="8" t="n">
        <v>8.94</v>
      </c>
      <c r="D19" s="8" t="n">
        <v>0</v>
      </c>
      <c r="E19" s="8" t="n">
        <v>8.16</v>
      </c>
      <c r="F19" s="8" t="n">
        <v>17.1</v>
      </c>
      <c r="G19" s="9" t="n">
        <v>1003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7" t="s"/>
      <c r="C20" s="8" t="n">
        <v>11.73</v>
      </c>
      <c r="D20" s="8" t="n">
        <v>20.24</v>
      </c>
      <c r="E20" s="8" t="n">
        <v>17.92</v>
      </c>
      <c r="F20" s="8" t="n">
        <v>20.24</v>
      </c>
      <c r="G20" s="9" t="n">
        <v>1019</v>
      </c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7" t="s"/>
      <c r="C21" s="8" t="n">
        <v>11.5</v>
      </c>
      <c r="D21" s="8" t="n">
        <v>19.44</v>
      </c>
      <c r="E21" s="7" t="s">
        <v>34</v>
      </c>
      <c r="F21" s="7" t="s">
        <v>34</v>
      </c>
      <c r="G21" s="7" t="s">
        <v>34</v>
      </c>
      <c r="H21" s="8">
        <f>SUM(wednesday!H23:wednesday!H22)</f>
        <v/>
      </c>
      <c r="I21" s="10">
        <f>IF(wednesday!B21 ="ns day", wednesday!C21,IF(wednesday!C21 &lt;= 8 + reference!C3, 0, MAX(wednesday!C21 - 8, 0)))</f>
        <v/>
      </c>
      <c r="J21" s="10">
        <f>wednesday!H21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E22" s="8" t="n">
        <v>8.109999999999999</v>
      </c>
      <c r="F22" s="8" t="n">
        <v>9.31</v>
      </c>
      <c r="G22" s="9" t="n">
        <v>950</v>
      </c>
      <c r="H22" s="8">
        <f>SUM(wednesday!F22 - wednesday!E22)</f>
        <v/>
      </c>
    </row>
    <row r="23" spans="1:11">
      <c r="E23" s="8" t="n">
        <v>17</v>
      </c>
      <c r="F23" s="8" t="n">
        <v>19.44</v>
      </c>
      <c r="G23" s="9" t="n">
        <v>950</v>
      </c>
      <c r="H23" s="8">
        <f>SUM(wednesday!F23 - wednesday!E23)</f>
        <v/>
      </c>
    </row>
    <row r="24" spans="1:11">
      <c r="A24" s="6" t="s">
        <v>35</v>
      </c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36</v>
      </c>
      <c r="B25" s="7" t="s">
        <v>20</v>
      </c>
      <c r="C25" s="8" t="n">
        <v>11.02</v>
      </c>
      <c r="D25" s="8" t="n">
        <v>19.35</v>
      </c>
      <c r="E25" s="8" t="n">
        <v>7.84</v>
      </c>
      <c r="F25" s="8" t="n">
        <v>9.44</v>
      </c>
      <c r="G25" s="9" t="n">
        <v>1021</v>
      </c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37</v>
      </c>
      <c r="B26" s="7" t="s"/>
      <c r="C26" s="8" t="n">
        <v>8.4</v>
      </c>
      <c r="D26" s="8" t="n">
        <v>0</v>
      </c>
      <c r="E26" s="8" t="s"/>
      <c r="F26" s="8" t="s"/>
      <c r="G26" s="9" t="s"/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38</v>
      </c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39</v>
      </c>
      <c r="B28" s="7" t="s"/>
      <c r="C28" s="8" t="n">
        <v>11.23</v>
      </c>
      <c r="D28" s="8" t="n">
        <v>19.67</v>
      </c>
      <c r="E28" s="8" t="n">
        <v>17.5</v>
      </c>
      <c r="F28" s="8" t="n">
        <v>19.67</v>
      </c>
      <c r="G28" s="9" t="n">
        <v>925</v>
      </c>
      <c r="H28" s="8">
        <f>SUM(wednesday!F28 - wednesday!E28)</f>
        <v/>
      </c>
      <c r="I28" s="10">
        <f>IF(wednesday!B28 ="ns day", wednesday!C28,IF(wednesday!C28 &lt;= 8+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40</v>
      </c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>
        <v>41</v>
      </c>
      <c r="B30" s="7" t="s"/>
      <c r="C30" s="8" t="n">
        <v>8</v>
      </c>
      <c r="D30" s="8" t="n">
        <v>16.14</v>
      </c>
      <c r="E30" s="8" t="s"/>
      <c r="F30" s="8" t="s"/>
      <c r="G30" s="9" t="s"/>
      <c r="H30" s="8">
        <f>SUM(wednesday!F30 - wednesday!E30)</f>
        <v/>
      </c>
      <c r="I30" s="10">
        <f>IF(wednesday!B30 ="ns day", wednesday!C30,IF(wednesday!C30 &lt;= 8+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42</v>
      </c>
      <c r="B31" s="7" t="s"/>
      <c r="C31" s="8" t="n">
        <v>8.5</v>
      </c>
      <c r="D31" s="8" t="n">
        <v>16.92</v>
      </c>
      <c r="E31" s="8" t="s"/>
      <c r="F31" s="8" t="s"/>
      <c r="G31" s="9" t="s"/>
      <c r="H31" s="8">
        <f>SUM(wednesday!F31 - wednesday!E31)</f>
        <v/>
      </c>
      <c r="I31" s="10">
        <f>IF(wednesday!B31 ="ns day", wednesday!C31,IF(wednesday!C31 &lt;= 8+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>
        <v>81</v>
      </c>
      <c r="B32" s="7" t="s"/>
      <c r="C32" s="8" t="n">
        <v>11.05</v>
      </c>
      <c r="D32" s="8" t="n">
        <v>19.38</v>
      </c>
      <c r="E32" s="8" t="n">
        <v>16.36</v>
      </c>
      <c r="F32" s="8" t="n">
        <v>19.38</v>
      </c>
      <c r="G32" s="9" t="n">
        <v>1037</v>
      </c>
      <c r="H32" s="8">
        <f>SUM(wednesday!F32 - wednesday!E32)</f>
        <v/>
      </c>
      <c r="I32" s="10">
        <f>IF(wednesday!B32 ="ns day", wednesday!C32,IF(wednesday!C32 &lt;= 8+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>
        <v>43</v>
      </c>
      <c r="B33" s="7" t="s"/>
      <c r="C33" s="8" t="n">
        <v>4.38</v>
      </c>
      <c r="D33" s="8" t="n">
        <v>15.27</v>
      </c>
      <c r="E33" s="8" t="n">
        <v>11.05</v>
      </c>
      <c r="F33" s="8" t="n">
        <v>15.27</v>
      </c>
      <c r="G33" s="9" t="n">
        <v>925</v>
      </c>
      <c r="H33" s="8">
        <f>SUM(wednesday!F33 - wednesday!E33)</f>
        <v/>
      </c>
      <c r="I33" s="10">
        <f>IF(wednesday!B33 ="ns day", wednesday!C33,IF(wednesday!C33 &lt;= 8+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44</v>
      </c>
      <c r="I39" s="10">
        <f>SUM(wednesday!I8:wednesday!I37)</f>
        <v/>
      </c>
    </row>
    <row r="41" spans="1:11">
      <c r="J41" s="5" t="s">
        <v>45</v>
      </c>
      <c r="K41" s="10">
        <f>SUM(wednesday!K8:wednesday!K37)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11.25</v>
      </c>
      <c r="D45" s="8" t="n">
        <v>19.75</v>
      </c>
      <c r="E45" s="8" t="n">
        <v>8</v>
      </c>
      <c r="F45" s="8" t="n">
        <v>10</v>
      </c>
      <c r="G45" s="9" t="n">
        <v>926</v>
      </c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48</v>
      </c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49</v>
      </c>
      <c r="B47" s="7" t="s"/>
      <c r="C47" s="8" t="n">
        <v>11.13</v>
      </c>
      <c r="D47" s="8" t="n">
        <v>19.54</v>
      </c>
      <c r="E47" s="8" t="n">
        <v>8.02</v>
      </c>
      <c r="F47" s="8" t="n">
        <v>19.65</v>
      </c>
      <c r="G47" s="9" t="n">
        <v>903</v>
      </c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50</v>
      </c>
      <c r="B48" s="7" t="s"/>
      <c r="C48" s="8" t="n">
        <v>11.47</v>
      </c>
      <c r="D48" s="8" t="n">
        <v>19.97</v>
      </c>
      <c r="E48" s="8" t="n">
        <v>17</v>
      </c>
      <c r="F48" s="8" t="n">
        <v>19.97</v>
      </c>
      <c r="G48" s="9" t="n">
        <v>1037</v>
      </c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51</v>
      </c>
      <c r="B49" s="7" t="s"/>
      <c r="C49" s="8" t="n">
        <v>10.9</v>
      </c>
      <c r="D49" s="8" t="n">
        <v>18.92</v>
      </c>
      <c r="E49" s="8" t="n">
        <v>16.49</v>
      </c>
      <c r="F49" s="8" t="n">
        <v>18.92</v>
      </c>
      <c r="G49" s="9" t="n">
        <v>1019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52</v>
      </c>
      <c r="B50" s="7" t="s"/>
      <c r="C50" s="8" t="n">
        <v>12.71</v>
      </c>
      <c r="D50" s="8" t="n">
        <v>20.19</v>
      </c>
      <c r="E50" s="8" t="n">
        <v>18.5</v>
      </c>
      <c r="F50" s="8" t="n">
        <v>20.19</v>
      </c>
      <c r="G50" s="9" t="n">
        <v>1021</v>
      </c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53</v>
      </c>
      <c r="B51" s="8" t="n"/>
      <c r="C51" s="8" t="n"/>
      <c r="D51" s="8" t="n"/>
      <c r="E51" s="8" t="n"/>
      <c r="F51" s="8" t="n"/>
      <c r="G51" s="9" t="n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54</v>
      </c>
      <c r="B52" s="7" t="s"/>
      <c r="C52" s="8" t="n">
        <v>9.33</v>
      </c>
      <c r="D52" s="8" t="n">
        <v>17.72</v>
      </c>
      <c r="E52" s="8" t="s"/>
      <c r="F52" s="8" t="s"/>
      <c r="G52" s="9" t="s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55</v>
      </c>
      <c r="B53" s="7" t="s"/>
      <c r="C53" s="8" t="n">
        <v>9.390000000000001</v>
      </c>
      <c r="D53" s="8" t="n">
        <v>17.72</v>
      </c>
      <c r="E53" s="8" t="n">
        <v>15.1</v>
      </c>
      <c r="F53" s="8" t="n">
        <v>17.89</v>
      </c>
      <c r="G53" s="9" t="n">
        <v>916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56</v>
      </c>
      <c r="B54" s="7" t="s"/>
      <c r="C54" s="8" t="n">
        <v>11.03</v>
      </c>
      <c r="D54" s="8" t="n">
        <v>19.3</v>
      </c>
      <c r="E54" s="8" t="n">
        <v>14.33</v>
      </c>
      <c r="F54" s="8" t="n">
        <v>17.27</v>
      </c>
      <c r="G54" s="9" t="n">
        <v>1035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57</v>
      </c>
      <c r="B55" s="8" t="n"/>
      <c r="C55" s="8" t="n"/>
      <c r="D55" s="8" t="n"/>
      <c r="E55" s="8" t="n"/>
      <c r="F55" s="8" t="n"/>
      <c r="G55" s="9" t="n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58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59</v>
      </c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60</v>
      </c>
      <c r="B58" s="7" t="s"/>
      <c r="C58" s="8" t="n">
        <v>10.84</v>
      </c>
      <c r="D58" s="8" t="n">
        <v>18.84</v>
      </c>
      <c r="E58" s="8" t="n">
        <v>16.5</v>
      </c>
      <c r="F58" s="8" t="n">
        <v>18.84</v>
      </c>
      <c r="G58" s="9" t="n">
        <v>918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61</v>
      </c>
      <c r="B59" s="7" t="s"/>
      <c r="C59" s="8" t="n">
        <v>8.359999999999999</v>
      </c>
      <c r="D59" s="8" t="n">
        <v>16.71</v>
      </c>
      <c r="E59" s="8" t="s"/>
      <c r="F59" s="8" t="s"/>
      <c r="G59" s="9" t="s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62</v>
      </c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63</v>
      </c>
      <c r="B61" s="7" t="s"/>
      <c r="C61" s="8" t="n">
        <v>9.609999999999999</v>
      </c>
      <c r="D61" s="8" t="n">
        <v>18.27</v>
      </c>
      <c r="E61" s="8" t="n">
        <v>16</v>
      </c>
      <c r="F61" s="8" t="n">
        <v>18.27</v>
      </c>
      <c r="G61" s="9" t="n">
        <v>925</v>
      </c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64</v>
      </c>
      <c r="B62" s="7" t="s"/>
      <c r="C62" s="8" t="n">
        <v>11.42</v>
      </c>
      <c r="D62" s="8" t="n">
        <v>20.04</v>
      </c>
      <c r="E62" s="8" t="n">
        <v>17.5</v>
      </c>
      <c r="F62" s="8" t="n">
        <v>20.04</v>
      </c>
      <c r="G62" s="9" t="n">
        <v>1035</v>
      </c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65</v>
      </c>
      <c r="B63" s="7" t="s"/>
      <c r="C63" s="8" t="n">
        <v>10.05</v>
      </c>
      <c r="D63" s="8" t="n">
        <v>18.41</v>
      </c>
      <c r="E63" s="8" t="n">
        <v>16.45</v>
      </c>
      <c r="F63" s="8" t="n">
        <v>18.41</v>
      </c>
      <c r="G63" s="9" t="n">
        <v>926</v>
      </c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66</v>
      </c>
      <c r="B64" s="7" t="s"/>
      <c r="C64" s="8" t="n">
        <v>8.77</v>
      </c>
      <c r="D64" s="8" t="n">
        <v>17.21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67</v>
      </c>
      <c r="B65" s="7" t="s"/>
      <c r="C65" s="8" t="n">
        <v>9.119999999999999</v>
      </c>
      <c r="D65" s="8" t="n">
        <v>17.19</v>
      </c>
      <c r="E65" s="8" t="n">
        <v>7.57</v>
      </c>
      <c r="F65" s="8" t="n">
        <v>10.06</v>
      </c>
      <c r="G65" s="9" t="n">
        <v>1033</v>
      </c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68</v>
      </c>
      <c r="B66" s="7" t="s"/>
      <c r="C66" s="8" t="n">
        <v>11.84</v>
      </c>
      <c r="D66" s="8" t="n">
        <v>19.7</v>
      </c>
      <c r="E66" s="8" t="n">
        <v>16.45</v>
      </c>
      <c r="F66" s="8" t="n">
        <v>19.7</v>
      </c>
      <c r="G66" s="9" t="n">
        <v>1033</v>
      </c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69</v>
      </c>
      <c r="B67" s="7" t="s"/>
      <c r="C67" s="8" t="n">
        <v>10.19</v>
      </c>
      <c r="D67" s="8" t="n">
        <v>18.7</v>
      </c>
      <c r="E67" s="8" t="n">
        <v>16</v>
      </c>
      <c r="F67" s="8" t="n">
        <v>18.7</v>
      </c>
      <c r="G67" s="9" t="n">
        <v>1033</v>
      </c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70</v>
      </c>
      <c r="B68" s="7" t="s"/>
      <c r="C68" s="8" t="n">
        <v>10.59</v>
      </c>
      <c r="D68" s="8" t="n">
        <v>19.05</v>
      </c>
      <c r="E68" s="8" t="n">
        <v>10.5</v>
      </c>
      <c r="F68" s="8" t="n">
        <v>13</v>
      </c>
      <c r="G68" s="9" t="n">
        <v>926</v>
      </c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71</v>
      </c>
      <c r="B69" s="7" t="s"/>
      <c r="C69" s="8" t="n">
        <v>12.18</v>
      </c>
      <c r="D69" s="8" t="n">
        <v>20.48</v>
      </c>
      <c r="E69" s="8" t="n">
        <v>15.77</v>
      </c>
      <c r="F69" s="8" t="n">
        <v>18.38</v>
      </c>
      <c r="G69" s="9" t="n">
        <v>1035</v>
      </c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72</v>
      </c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73</v>
      </c>
      <c r="B71" s="7" t="s"/>
      <c r="C71" s="8" t="n">
        <v>9.24</v>
      </c>
      <c r="D71" s="8" t="n">
        <v>18.43</v>
      </c>
      <c r="E71" s="8" t="s"/>
      <c r="F71" s="8" t="s"/>
      <c r="G71" s="9" t="s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74</v>
      </c>
      <c r="B72" s="7" t="s"/>
      <c r="C72" s="8" t="n">
        <v>9.289999999999999</v>
      </c>
      <c r="D72" s="8" t="n">
        <v>17.76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75</v>
      </c>
      <c r="B73" s="8" t="n"/>
      <c r="C73" s="8" t="n"/>
      <c r="D73" s="8" t="n"/>
      <c r="E73" s="8" t="n"/>
      <c r="F73" s="8" t="n"/>
      <c r="G73" s="9" t="n"/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76</v>
      </c>
      <c r="B74" s="7" t="s">
        <v>20</v>
      </c>
      <c r="C74" s="8" t="n">
        <v>8.1</v>
      </c>
      <c r="D74" s="8" t="n">
        <v>15.57</v>
      </c>
      <c r="E74" s="8" t="s"/>
      <c r="F74" s="8" t="s"/>
      <c r="G74" s="9" t="s"/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77</v>
      </c>
      <c r="B75" s="7" t="s"/>
      <c r="C75" s="8" t="n">
        <v>9.26</v>
      </c>
      <c r="D75" s="8" t="n">
        <v>16.71</v>
      </c>
      <c r="E75" s="8" t="n">
        <v>7</v>
      </c>
      <c r="F75" s="8" t="n">
        <v>8.359999999999999</v>
      </c>
      <c r="G75" s="9" t="n">
        <v>1003</v>
      </c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78</v>
      </c>
      <c r="B76" s="7" t="s"/>
      <c r="C76" s="8" t="n">
        <v>9.880000000000001</v>
      </c>
      <c r="D76" s="8" t="n">
        <v>17.82</v>
      </c>
      <c r="E76" s="8" t="n">
        <v>16.12</v>
      </c>
      <c r="F76" s="8" t="n">
        <v>17.82</v>
      </c>
      <c r="G76" s="9" t="n">
        <v>918</v>
      </c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79</v>
      </c>
      <c r="B77" s="7" t="s"/>
      <c r="C77" s="8" t="n">
        <v>11.76</v>
      </c>
      <c r="D77" s="8" t="n">
        <v>20.18</v>
      </c>
      <c r="E77" s="8" t="n">
        <v>14.25</v>
      </c>
      <c r="F77" s="8" t="n">
        <v>16.25</v>
      </c>
      <c r="G77" s="9" t="n">
        <v>926</v>
      </c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80</v>
      </c>
      <c r="B78" s="8" t="n"/>
      <c r="C78" s="8" t="n"/>
      <c r="D78" s="8" t="n"/>
      <c r="E78" s="8" t="n"/>
      <c r="F78" s="8" t="n"/>
      <c r="G78" s="9" t="n"/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82</v>
      </c>
      <c r="B79" s="7" t="s"/>
      <c r="C79" s="8" t="n">
        <v>10.93</v>
      </c>
      <c r="D79" s="8" t="n">
        <v>19.8</v>
      </c>
      <c r="E79" s="8" t="n">
        <v>18</v>
      </c>
      <c r="F79" s="8" t="n">
        <v>19.8</v>
      </c>
      <c r="G79" s="9" t="n">
        <v>925</v>
      </c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83</v>
      </c>
      <c r="B80" s="7" t="s">
        <v>20</v>
      </c>
      <c r="C80" s="8" t="n">
        <v>9.02</v>
      </c>
      <c r="D80" s="8" t="n">
        <v>17.28</v>
      </c>
      <c r="E80" s="8" t="n">
        <v>14.67</v>
      </c>
      <c r="F80" s="8" t="n">
        <v>17.28</v>
      </c>
      <c r="G80" s="9" t="n">
        <v>918</v>
      </c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2" spans="1:11">
      <c r="J82" s="5" t="s">
        <v>84</v>
      </c>
      <c r="K82" s="10">
        <f>SUM(wednesday!K45:wednesday!K80)</f>
        <v/>
      </c>
    </row>
    <row r="84" spans="1:11">
      <c r="J84" s="5" t="s">
        <v>85</v>
      </c>
      <c r="K84" s="10">
        <f>SUM(wednesday!K82 + wednesday!K41)</f>
        <v/>
      </c>
    </row>
    <row r="86" spans="1:11">
      <c r="A86" s="4" t="s">
        <v>86</v>
      </c>
    </row>
    <row r="87" spans="1:11">
      <c r="E87" s="5" t="s">
        <v>87</v>
      </c>
    </row>
    <row r="88" spans="1:11">
      <c r="A88" s="5" t="s">
        <v>8</v>
      </c>
      <c r="B88" s="5" t="s">
        <v>9</v>
      </c>
      <c r="C88" s="5" t="s">
        <v>10</v>
      </c>
      <c r="D88" s="5" t="s">
        <v>11</v>
      </c>
      <c r="E88" s="5" t="s">
        <v>88</v>
      </c>
      <c r="F88" s="5" t="s">
        <v>89</v>
      </c>
    </row>
    <row r="89" spans="1:11">
      <c r="A89" s="6" t="s">
        <v>90</v>
      </c>
      <c r="B89" s="7" t="s">
        <v>106</v>
      </c>
      <c r="C89" s="8" t="s"/>
      <c r="D89" s="8" t="n">
        <v>0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91</v>
      </c>
      <c r="B90" s="7" t="s"/>
      <c r="C90" s="8" t="n">
        <v>12</v>
      </c>
      <c r="D90" s="8" t="n">
        <v>18.86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92</v>
      </c>
      <c r="B91" s="7" t="s"/>
      <c r="C91" s="8" t="n">
        <v>13.46</v>
      </c>
      <c r="D91" s="8" t="n">
        <v>21.96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93</v>
      </c>
      <c r="B92" s="7" t="s"/>
      <c r="C92" s="8" t="n">
        <v>12.24</v>
      </c>
      <c r="D92" s="8" t="n">
        <v>20.24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94</v>
      </c>
      <c r="B93" s="7" t="s"/>
      <c r="C93" s="8" t="n">
        <v>13.15</v>
      </c>
      <c r="D93" s="8" t="n">
        <v>21.64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/>
      <c r="B94" s="8" t="n"/>
      <c r="C94" s="8" t="n"/>
      <c r="D94" s="8" t="n"/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/>
      <c r="B95" s="8" t="n"/>
      <c r="C95" s="8" t="n"/>
      <c r="D95" s="8" t="n"/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/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/>
      <c r="B97" s="8" t="n"/>
      <c r="C97" s="8" t="n"/>
      <c r="D97" s="8" t="n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/>
      <c r="B98" s="8" t="n"/>
      <c r="C98" s="8" t="n"/>
      <c r="D98" s="8" t="n"/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20" spans="1:11">
      <c r="D120" s="5" t="s">
        <v>95</v>
      </c>
      <c r="E120" s="10">
        <f>SUM(wednesday!E89:wednesday!E118)</f>
        <v/>
      </c>
      <c r="F120" s="10">
        <f>SUM(wednesday!F89:wednesday!F118)</f>
        <v/>
      </c>
    </row>
    <row r="122" spans="1:11">
      <c r="A122" s="4" t="s">
        <v>96</v>
      </c>
    </row>
    <row r="123" spans="1:11">
      <c r="E123" s="5" t="s">
        <v>87</v>
      </c>
    </row>
    <row r="124" spans="1:11">
      <c r="A124" s="5" t="s">
        <v>8</v>
      </c>
      <c r="B124" s="5" t="s">
        <v>9</v>
      </c>
      <c r="C124" s="5" t="s">
        <v>10</v>
      </c>
      <c r="D124" s="5" t="s">
        <v>11</v>
      </c>
      <c r="E124" s="5" t="s">
        <v>88</v>
      </c>
      <c r="F124" s="5" t="s">
        <v>97</v>
      </c>
    </row>
    <row r="125" spans="1:11">
      <c r="A125" s="6" t="s">
        <v>98</v>
      </c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11.5 - reference!C5), 0, IF(wednesday!B125 = "no call", 11.5, IF(wednesday!C125 = 0, 0, MAX(11.5 - wednesday!C125, 0))))</f>
        <v/>
      </c>
    </row>
    <row r="126" spans="1:11">
      <c r="A126" s="6" t="s">
        <v>99</v>
      </c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11.5 - reference!C5), 0, IF(wednesday!B126 = "no call", 11.5, IF(wednesday!C126 = 0, 0, MAX(11.5 - wednesday!C126, 0))))</f>
        <v/>
      </c>
    </row>
    <row r="127" spans="1:11">
      <c r="A127" s="6" t="s">
        <v>100</v>
      </c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11.5 - reference!C5), 0, IF(wednesday!B127 = "no call", 11.5, IF(wednesday!C127 = 0, 0, MAX(11.5 -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6" spans="1:11">
      <c r="D156" s="5" t="s">
        <v>101</v>
      </c>
      <c r="E156" s="10">
        <f>SUM(wednesday!E125:wednesday!E154)</f>
        <v/>
      </c>
      <c r="F156" s="10">
        <f>SUM(wednesday!F125:wednesday!F154)</f>
        <v/>
      </c>
    </row>
    <row r="158" spans="1:11">
      <c r="D158" s="5" t="s">
        <v>102</v>
      </c>
      <c r="E158" s="10">
        <f>SUM(wednesday!E120 + wednesday!E156)</f>
        <v/>
      </c>
      <c r="F158" s="10">
        <f>SUM(wednesday!F120 + wednesday!F156)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5" man="1" max="16383" min="0"/>
    <brk id="121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10.35</v>
      </c>
      <c r="D8" s="8" t="n">
        <v>18.7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21</v>
      </c>
      <c r="B9" s="7" t="s"/>
      <c r="C9" s="8" t="n">
        <v>7.85</v>
      </c>
      <c r="D9" s="8" t="n">
        <v>16.6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22</v>
      </c>
      <c r="B10" s="7" t="s">
        <v>20</v>
      </c>
      <c r="C10" s="8" t="n">
        <v>11.1</v>
      </c>
      <c r="D10" s="8" t="n">
        <v>19.6</v>
      </c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23</v>
      </c>
      <c r="B11" s="7" t="s"/>
      <c r="C11" s="8" t="n">
        <v>8.16</v>
      </c>
      <c r="D11" s="8" t="n">
        <v>17.1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SUM(thursday!F12 - thursday!E12)</f>
        <v/>
      </c>
      <c r="I12" s="10">
        <f>IF(thursday!B12 ="ns day", thursday!C12,IF(thursday!C12 &lt;= 8 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25</v>
      </c>
      <c r="B13" s="7" t="s"/>
      <c r="C13" s="8" t="n">
        <v>10.46</v>
      </c>
      <c r="D13" s="8" t="n">
        <v>19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26</v>
      </c>
      <c r="B14" s="7" t="s"/>
      <c r="C14" s="8" t="n">
        <v>8</v>
      </c>
      <c r="D14" s="8" t="n">
        <v>16.22</v>
      </c>
      <c r="E14" s="8" t="s"/>
      <c r="F14" s="8" t="s"/>
      <c r="G14" s="9" t="s"/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27</v>
      </c>
      <c r="B15" s="7" t="s"/>
      <c r="C15" s="8" t="n">
        <v>11.29</v>
      </c>
      <c r="D15" s="8" t="n">
        <v>19.63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28</v>
      </c>
      <c r="B16" s="7" t="s"/>
      <c r="C16" s="8" t="n">
        <v>8.51</v>
      </c>
      <c r="D16" s="8" t="n">
        <v>17.15</v>
      </c>
      <c r="E16" s="8" t="s"/>
      <c r="F16" s="8" t="s"/>
      <c r="G16" s="9" t="s"/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30</v>
      </c>
      <c r="B18" s="7" t="s"/>
      <c r="C18" s="8" t="n">
        <v>11.52</v>
      </c>
      <c r="D18" s="8" t="n">
        <v>20.52</v>
      </c>
      <c r="E18" s="8" t="n">
        <v>17</v>
      </c>
      <c r="F18" s="8" t="n">
        <v>20.52</v>
      </c>
      <c r="G18" s="9" t="n">
        <v>925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7" t="s"/>
      <c r="C19" s="8" t="n">
        <v>9.76</v>
      </c>
      <c r="D19" s="8" t="n">
        <v>0</v>
      </c>
      <c r="E19" s="8" t="n">
        <v>9.5</v>
      </c>
      <c r="F19" s="8" t="n">
        <v>17.97</v>
      </c>
      <c r="G19" s="9" t="n">
        <v>1021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7" t="s"/>
      <c r="C20" s="8" t="n">
        <v>9.359999999999999</v>
      </c>
      <c r="D20" s="8" t="n">
        <v>17.7</v>
      </c>
      <c r="E20" s="8" t="s"/>
      <c r="F20" s="8" t="s"/>
      <c r="G20" s="9" t="s"/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7" t="s"/>
      <c r="C21" s="8" t="n">
        <v>11.5</v>
      </c>
      <c r="D21" s="8" t="n">
        <v>19.48</v>
      </c>
      <c r="E21" s="7" t="s">
        <v>34</v>
      </c>
      <c r="F21" s="7" t="s">
        <v>34</v>
      </c>
      <c r="G21" s="7" t="s">
        <v>34</v>
      </c>
      <c r="H21" s="8">
        <f>SUM(thursday!H23:thursday!H22)</f>
        <v/>
      </c>
      <c r="I21" s="10">
        <f>IF(thursday!B21 ="ns day", thursday!C21,IF(thursday!C21 &lt;= 8 + reference!C3, 0, MAX(thursday!C21 - 8, 0)))</f>
        <v/>
      </c>
      <c r="J21" s="10">
        <f>thursday!H21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E22" s="8" t="n">
        <v>8.119999999999999</v>
      </c>
      <c r="F22" s="8" t="n">
        <v>9.1</v>
      </c>
      <c r="G22" s="9" t="n">
        <v>950</v>
      </c>
      <c r="H22" s="8">
        <f>SUM(thursday!F22 - thursday!E22)</f>
        <v/>
      </c>
    </row>
    <row r="23" spans="1:11">
      <c r="E23" s="8" t="n">
        <v>17</v>
      </c>
      <c r="F23" s="8" t="n">
        <v>19.48</v>
      </c>
      <c r="G23" s="9" t="n">
        <v>950</v>
      </c>
      <c r="H23" s="8">
        <f>SUM(thursday!F23 - thursday!E23)</f>
        <v/>
      </c>
    </row>
    <row r="24" spans="1:11">
      <c r="A24" s="6" t="s">
        <v>35</v>
      </c>
      <c r="B24" s="7" t="s"/>
      <c r="C24" s="8" t="n">
        <v>9.52</v>
      </c>
      <c r="D24" s="8" t="n">
        <v>17.49</v>
      </c>
      <c r="E24" s="8" t="n">
        <v>12.67</v>
      </c>
      <c r="F24" s="8" t="n">
        <v>14.33</v>
      </c>
      <c r="G24" s="9" t="n">
        <v>926</v>
      </c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36</v>
      </c>
      <c r="B25" s="7" t="s"/>
      <c r="C25" s="8" t="n">
        <v>10.24</v>
      </c>
      <c r="D25" s="8" t="n">
        <v>18.75</v>
      </c>
      <c r="E25" s="8" t="n">
        <v>8.01</v>
      </c>
      <c r="F25" s="8" t="n">
        <v>8.01</v>
      </c>
      <c r="G25" s="9" t="n">
        <v>1021</v>
      </c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37</v>
      </c>
      <c r="B26" s="7" t="s">
        <v>20</v>
      </c>
      <c r="C26" s="8" t="n">
        <v>7.78</v>
      </c>
      <c r="D26" s="8" t="n">
        <v>0</v>
      </c>
      <c r="E26" s="8" t="s"/>
      <c r="F26" s="8" t="s"/>
      <c r="G26" s="9" t="s"/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38</v>
      </c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39</v>
      </c>
      <c r="B28" s="7" t="s"/>
      <c r="C28" s="8" t="n">
        <v>10.01</v>
      </c>
      <c r="D28" s="8" t="n">
        <v>18.44</v>
      </c>
      <c r="E28" s="8" t="n">
        <v>17.15</v>
      </c>
      <c r="F28" s="8" t="n">
        <v>18.44</v>
      </c>
      <c r="G28" s="9" t="n">
        <v>1013</v>
      </c>
      <c r="H28" s="8">
        <f>SUM(thursday!F28 - thursday!E28)</f>
        <v/>
      </c>
      <c r="I28" s="10">
        <f>IF(thursday!B28 ="ns day", thursday!C28,IF(thursday!C28 &lt;= 8+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40</v>
      </c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41</v>
      </c>
      <c r="B30" s="7" t="s"/>
      <c r="C30" s="8" t="n">
        <v>8</v>
      </c>
      <c r="D30" s="8" t="n">
        <v>16.26</v>
      </c>
      <c r="E30" s="8" t="s"/>
      <c r="F30" s="8" t="s"/>
      <c r="G30" s="9" t="s"/>
      <c r="H30" s="8">
        <f>SUM(thursday!F30 - thursday!E30)</f>
        <v/>
      </c>
      <c r="I30" s="10">
        <f>IF(thursday!B30 ="ns day", thursday!C30,IF(thursday!C30 &lt;= 8+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>
        <v>42</v>
      </c>
      <c r="B31" s="7" t="s"/>
      <c r="C31" s="8" t="n">
        <v>9.470000000000001</v>
      </c>
      <c r="D31" s="8" t="n">
        <v>17.71</v>
      </c>
      <c r="E31" s="8" t="s"/>
      <c r="F31" s="8" t="s"/>
      <c r="G31" s="9" t="s"/>
      <c r="H31" s="8">
        <f>SUM(thursday!F31 - thursday!E31)</f>
        <v/>
      </c>
      <c r="I31" s="10">
        <f>IF(thursday!B31 ="ns day", thursday!C31,IF(thursday!C31 &lt;= 8+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>
        <v>81</v>
      </c>
      <c r="B32" s="7" t="s"/>
      <c r="C32" s="8" t="n">
        <v>10.13</v>
      </c>
      <c r="D32" s="8" t="n">
        <v>18.72</v>
      </c>
      <c r="E32" s="8" t="n">
        <v>10.5</v>
      </c>
      <c r="F32" s="8" t="n">
        <v>12</v>
      </c>
      <c r="G32" s="9" t="n">
        <v>1013</v>
      </c>
      <c r="H32" s="8">
        <f>SUM(thursday!F32 - thursday!E32)</f>
        <v/>
      </c>
      <c r="I32" s="10">
        <f>IF(thursday!B32 ="ns day", thursday!C32,IF(thursday!C32 &lt;= 8+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43</v>
      </c>
      <c r="B33" s="7" t="s"/>
      <c r="C33" s="8" t="n">
        <v>5.03</v>
      </c>
      <c r="D33" s="8" t="n">
        <v>15.93</v>
      </c>
      <c r="E33" s="8" t="n">
        <v>11</v>
      </c>
      <c r="F33" s="8" t="n">
        <v>16.03</v>
      </c>
      <c r="G33" s="9" t="n">
        <v>925</v>
      </c>
      <c r="H33" s="8">
        <f>SUM(thursday!F33 - thursday!E33)</f>
        <v/>
      </c>
      <c r="I33" s="10">
        <f>IF(thursday!B33 ="ns day", thursday!C33,IF(thursday!C33 &lt;= 8+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44</v>
      </c>
      <c r="I39" s="10">
        <f>SUM(thursday!I8:thursday!I37)</f>
        <v/>
      </c>
    </row>
    <row r="41" spans="1:11">
      <c r="J41" s="5" t="s">
        <v>45</v>
      </c>
      <c r="K41" s="10">
        <f>SUM(thursday!K8:thursday!K37)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11.85</v>
      </c>
      <c r="D45" s="8" t="n">
        <v>20.34</v>
      </c>
      <c r="E45" s="8" t="n">
        <v>8</v>
      </c>
      <c r="F45" s="8" t="n">
        <v>10</v>
      </c>
      <c r="G45" s="9" t="n">
        <v>1013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48</v>
      </c>
      <c r="B46" s="7" t="s"/>
      <c r="C46" s="8" t="n">
        <v>9.539999999999999</v>
      </c>
      <c r="D46" s="8" t="n">
        <v>17.54</v>
      </c>
      <c r="E46" s="7" t="s">
        <v>34</v>
      </c>
      <c r="F46" s="7" t="s">
        <v>34</v>
      </c>
      <c r="G46" s="7" t="s">
        <v>34</v>
      </c>
      <c r="H46" s="8">
        <f>SUM(thursday!H48:thursday!H47)</f>
        <v/>
      </c>
      <c r="I46" s="10">
        <f>IF(thursday!B46 ="ns day", thursday!C46, MAX(thursday!C46 - 8, 0))</f>
        <v/>
      </c>
      <c r="J46" s="10">
        <f>thursday!H46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E47" s="8" t="n">
        <v>7.5</v>
      </c>
      <c r="F47" s="8" t="n">
        <v>8.09</v>
      </c>
      <c r="G47" s="9" t="n">
        <v>1072</v>
      </c>
      <c r="H47" s="8">
        <f>SUM(thursday!F47 - thursday!E47)</f>
        <v/>
      </c>
    </row>
    <row r="48" spans="1:11">
      <c r="E48" s="8" t="n">
        <v>8.390000000000001</v>
      </c>
      <c r="F48" s="8" t="n">
        <v>8.82</v>
      </c>
      <c r="G48" s="9" t="n">
        <v>1072</v>
      </c>
      <c r="H48" s="8">
        <f>SUM(thursday!F48 - thursday!E48)</f>
        <v/>
      </c>
    </row>
    <row r="49" spans="1:11">
      <c r="A49" s="6" t="s">
        <v>49</v>
      </c>
      <c r="B49" s="7" t="s"/>
      <c r="C49" s="8" t="n">
        <v>10.62</v>
      </c>
      <c r="D49" s="8" t="n">
        <v>19.06</v>
      </c>
      <c r="E49" s="8" t="n">
        <v>8.039999999999999</v>
      </c>
      <c r="F49" s="8" t="n">
        <v>19.16</v>
      </c>
      <c r="G49" s="9" t="n">
        <v>903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50</v>
      </c>
      <c r="B50" s="7" t="s"/>
      <c r="C50" s="8" t="n">
        <v>9.85</v>
      </c>
      <c r="D50" s="8" t="n">
        <v>18.34</v>
      </c>
      <c r="E50" s="8" t="n">
        <v>17</v>
      </c>
      <c r="F50" s="8" t="n">
        <v>18.34</v>
      </c>
      <c r="G50" s="9" t="n">
        <v>1037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51</v>
      </c>
      <c r="B51" s="7" t="s"/>
      <c r="C51" s="8" t="n">
        <v>9.44</v>
      </c>
      <c r="D51" s="8" t="n">
        <v>18.04</v>
      </c>
      <c r="E51" s="8" t="n">
        <v>16.49</v>
      </c>
      <c r="F51" s="8" t="n">
        <v>18.04</v>
      </c>
      <c r="G51" s="9" t="n">
        <v>1037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52</v>
      </c>
      <c r="B52" s="7" t="s"/>
      <c r="C52" s="8" t="n">
        <v>12.72</v>
      </c>
      <c r="D52" s="8" t="n">
        <v>20.3</v>
      </c>
      <c r="E52" s="8" t="n">
        <v>18.5</v>
      </c>
      <c r="F52" s="8" t="n">
        <v>20.3</v>
      </c>
      <c r="G52" s="9" t="n">
        <v>1013</v>
      </c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53</v>
      </c>
      <c r="B53" s="8" t="n"/>
      <c r="C53" s="8" t="n"/>
      <c r="D53" s="8" t="n"/>
      <c r="E53" s="8" t="n"/>
      <c r="F53" s="8" t="n"/>
      <c r="G53" s="9" t="n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54</v>
      </c>
      <c r="B54" s="7" t="s"/>
      <c r="C54" s="8" t="n">
        <v>8</v>
      </c>
      <c r="D54" s="8" t="n">
        <v>16.41</v>
      </c>
      <c r="E54" s="8" t="s"/>
      <c r="F54" s="8" t="s"/>
      <c r="G54" s="9" t="s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55</v>
      </c>
      <c r="B55" s="7" t="s"/>
      <c r="C55" s="8" t="n">
        <v>8.94</v>
      </c>
      <c r="D55" s="8" t="n">
        <v>17.39</v>
      </c>
      <c r="E55" s="8" t="n">
        <v>16.48</v>
      </c>
      <c r="F55" s="8" t="n">
        <v>17.44</v>
      </c>
      <c r="G55" s="9" t="n">
        <v>1019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56</v>
      </c>
      <c r="B56" s="7" t="s"/>
      <c r="C56" s="8" t="n">
        <v>9.81</v>
      </c>
      <c r="D56" s="8" t="n">
        <v>18.19</v>
      </c>
      <c r="E56" s="8" t="n">
        <v>17.15</v>
      </c>
      <c r="F56" s="8" t="n">
        <v>18.19</v>
      </c>
      <c r="G56" s="9" t="n">
        <v>1036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57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58</v>
      </c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59</v>
      </c>
      <c r="B59" s="7" t="s"/>
      <c r="C59" s="8" t="n">
        <v>11.66</v>
      </c>
      <c r="D59" s="8" t="n">
        <v>20.41</v>
      </c>
      <c r="E59" s="8" t="n">
        <v>17.5</v>
      </c>
      <c r="F59" s="8" t="n">
        <v>20.41</v>
      </c>
      <c r="G59" s="9" t="n">
        <v>913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60</v>
      </c>
      <c r="B60" s="7" t="s"/>
      <c r="C60" s="8" t="n">
        <v>10.5</v>
      </c>
      <c r="D60" s="8" t="n">
        <v>18.46</v>
      </c>
      <c r="E60" s="8" t="n">
        <v>16.5</v>
      </c>
      <c r="F60" s="8" t="n">
        <v>18.46</v>
      </c>
      <c r="G60" s="9" t="n">
        <v>926</v>
      </c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61</v>
      </c>
      <c r="B61" s="7" t="s"/>
      <c r="C61" s="8" t="n">
        <v>8</v>
      </c>
      <c r="D61" s="8" t="n">
        <v>0</v>
      </c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62</v>
      </c>
      <c r="B62" s="7" t="s"/>
      <c r="C62" s="8" t="n">
        <v>11.8</v>
      </c>
      <c r="D62" s="8" t="n">
        <v>19.94</v>
      </c>
      <c r="E62" s="8" t="n">
        <v>7.75</v>
      </c>
      <c r="F62" s="8" t="n">
        <v>9.5</v>
      </c>
      <c r="G62" s="9" t="n">
        <v>1037</v>
      </c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63</v>
      </c>
      <c r="B63" s="7" t="s"/>
      <c r="C63" s="8" t="n">
        <v>7.57</v>
      </c>
      <c r="D63" s="8" t="n">
        <v>15.58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64</v>
      </c>
      <c r="B64" s="7" t="s"/>
      <c r="C64" s="8" t="n">
        <v>9.380000000000001</v>
      </c>
      <c r="D64" s="8" t="n">
        <v>18.45</v>
      </c>
      <c r="E64" s="8" t="n">
        <v>17</v>
      </c>
      <c r="F64" s="8" t="n">
        <v>18.45</v>
      </c>
      <c r="G64" s="9" t="n">
        <v>1021</v>
      </c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65</v>
      </c>
      <c r="B65" s="7" t="s"/>
      <c r="C65" s="8" t="n">
        <v>8</v>
      </c>
      <c r="D65" s="8" t="n">
        <v>16.01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66</v>
      </c>
      <c r="B66" s="7" t="s"/>
      <c r="C66" s="8" t="n">
        <v>8.9</v>
      </c>
      <c r="D66" s="8" t="n">
        <v>17.36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67</v>
      </c>
      <c r="B67" s="8" t="n"/>
      <c r="C67" s="8" t="n"/>
      <c r="D67" s="8" t="n"/>
      <c r="E67" s="8" t="n"/>
      <c r="F67" s="8" t="n"/>
      <c r="G67" s="9" t="n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68</v>
      </c>
      <c r="B68" s="7" t="s">
        <v>20</v>
      </c>
      <c r="C68" s="8" t="n">
        <v>11.5</v>
      </c>
      <c r="D68" s="8" t="n">
        <v>19.4</v>
      </c>
      <c r="E68" s="8" t="n">
        <v>16.5</v>
      </c>
      <c r="F68" s="8" t="n">
        <v>19.4</v>
      </c>
      <c r="G68" s="9" t="n">
        <v>1072</v>
      </c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69</v>
      </c>
      <c r="B69" s="7" t="s"/>
      <c r="C69" s="8" t="n">
        <v>9.23</v>
      </c>
      <c r="D69" s="8" t="n">
        <v>18</v>
      </c>
      <c r="E69" s="8" t="n">
        <v>16.5</v>
      </c>
      <c r="F69" s="8" t="n">
        <v>18</v>
      </c>
      <c r="G69" s="9" t="n">
        <v>1013</v>
      </c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70</v>
      </c>
      <c r="B70" s="7" t="s"/>
      <c r="C70" s="8" t="n">
        <v>8</v>
      </c>
      <c r="D70" s="8" t="n">
        <v>16.44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71</v>
      </c>
      <c r="B71" s="7" t="s"/>
      <c r="C71" s="8" t="n">
        <v>12.1</v>
      </c>
      <c r="D71" s="8" t="n">
        <v>19.93</v>
      </c>
      <c r="E71" s="8" t="n">
        <v>13.48</v>
      </c>
      <c r="F71" s="8" t="n">
        <v>15.17</v>
      </c>
      <c r="G71" s="9" t="n">
        <v>1021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72</v>
      </c>
      <c r="B72" s="7" t="s"/>
      <c r="C72" s="8" t="n">
        <v>8.09</v>
      </c>
      <c r="D72" s="8" t="n">
        <v>16.09</v>
      </c>
      <c r="E72" s="8" t="s"/>
      <c r="F72" s="8" t="s"/>
      <c r="G72" s="9" t="s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73</v>
      </c>
      <c r="B73" s="7" t="s"/>
      <c r="C73" s="8" t="n">
        <v>8</v>
      </c>
      <c r="D73" s="8" t="n">
        <v>17.74</v>
      </c>
      <c r="E73" s="8" t="s"/>
      <c r="F73" s="8" t="s"/>
      <c r="G73" s="9" t="s"/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74</v>
      </c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75</v>
      </c>
      <c r="B75" s="8" t="n"/>
      <c r="C75" s="8" t="n"/>
      <c r="D75" s="8" t="n"/>
      <c r="E75" s="8" t="n"/>
      <c r="F75" s="8" t="n"/>
      <c r="G75" s="9" t="n"/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76</v>
      </c>
      <c r="B76" s="7" t="s"/>
      <c r="C76" s="8" t="n">
        <v>8</v>
      </c>
      <c r="D76" s="8" t="n">
        <v>15.47</v>
      </c>
      <c r="E76" s="8" t="s"/>
      <c r="F76" s="8" t="s"/>
      <c r="G76" s="9" t="s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77</v>
      </c>
      <c r="B77" s="7" t="s"/>
      <c r="C77" s="8" t="n">
        <v>8</v>
      </c>
      <c r="D77" s="8" t="n">
        <v>15.43</v>
      </c>
      <c r="E77" s="8" t="n">
        <v>7.93</v>
      </c>
      <c r="F77" s="8" t="n">
        <v>15.5</v>
      </c>
      <c r="G77" s="9" t="n">
        <v>1003</v>
      </c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78</v>
      </c>
      <c r="B78" s="7" t="s"/>
      <c r="C78" s="8" t="n">
        <v>8.800000000000001</v>
      </c>
      <c r="D78" s="8" t="n">
        <v>16.9</v>
      </c>
      <c r="E78" s="8" t="n">
        <v>16.02</v>
      </c>
      <c r="F78" s="8" t="n">
        <v>16.9</v>
      </c>
      <c r="G78" s="9" t="n">
        <v>925</v>
      </c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79</v>
      </c>
      <c r="B79" s="7" t="s"/>
      <c r="C79" s="8" t="n">
        <v>9.5</v>
      </c>
      <c r="D79" s="8" t="n">
        <v>17.83</v>
      </c>
      <c r="E79" s="8" t="s"/>
      <c r="F79" s="8" t="s"/>
      <c r="G79" s="9" t="s"/>
      <c r="H79" s="8">
        <f>SUM(thursday!F79 - thursday!E79)</f>
        <v/>
      </c>
      <c r="I79" s="10">
        <f>IF(thursday!B79 ="ns day", thursday!C79, MAX(thursday!C79 - 8, 0))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 spans="1:11">
      <c r="A80" s="6" t="s">
        <v>80</v>
      </c>
      <c r="B80" s="7" t="s"/>
      <c r="C80" s="8" t="n">
        <v>9.529999999999999</v>
      </c>
      <c r="D80" s="8" t="n">
        <v>18.73</v>
      </c>
      <c r="E80" s="8" t="s"/>
      <c r="F80" s="8" t="s"/>
      <c r="G80" s="9" t="s"/>
      <c r="H80" s="8">
        <f>SUM(thursday!F80 - thursday!E80)</f>
        <v/>
      </c>
      <c r="I80" s="10">
        <f>IF(thursday!B80 ="ns day", thursday!C80, MAX(thursday!C80 - 8, 0))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82</v>
      </c>
      <c r="B81" s="7" t="s"/>
      <c r="C81" s="8" t="n">
        <v>10.48</v>
      </c>
      <c r="D81" s="8" t="n">
        <v>18.84</v>
      </c>
      <c r="E81" s="8" t="n">
        <v>16.5</v>
      </c>
      <c r="F81" s="8" t="n">
        <v>18.84</v>
      </c>
      <c r="G81" s="9" t="n">
        <v>1037</v>
      </c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83</v>
      </c>
      <c r="B82" s="7" t="s"/>
      <c r="C82" s="8" t="n">
        <v>9.56</v>
      </c>
      <c r="D82" s="8" t="n">
        <v>17.71</v>
      </c>
      <c r="E82" s="8" t="n">
        <v>13.25</v>
      </c>
      <c r="F82" s="8" t="n">
        <v>15.75</v>
      </c>
      <c r="G82" s="9" t="n">
        <v>926</v>
      </c>
      <c r="H82" s="8">
        <f>SUM(thursday!F82 - thursday!E82)</f>
        <v/>
      </c>
      <c r="I82" s="10">
        <f>IF(thursday!B82 ="ns day", thursday!C82, MAX(thursday!C82 - 8, 0))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4" spans="1:11">
      <c r="J84" s="5" t="s">
        <v>84</v>
      </c>
      <c r="K84" s="10">
        <f>SUM(thursday!K45:thursday!K82)</f>
        <v/>
      </c>
    </row>
    <row r="86" spans="1:11">
      <c r="J86" s="5" t="s">
        <v>85</v>
      </c>
      <c r="K86" s="10">
        <f>SUM(thursday!K84 + thursday!K41)</f>
        <v/>
      </c>
    </row>
    <row r="88" spans="1:11">
      <c r="A88" s="4" t="s">
        <v>86</v>
      </c>
    </row>
    <row r="89" spans="1:11">
      <c r="E89" s="5" t="s">
        <v>87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88</v>
      </c>
      <c r="F90" s="5" t="s">
        <v>89</v>
      </c>
    </row>
    <row r="91" spans="1:11">
      <c r="A91" s="6" t="s">
        <v>90</v>
      </c>
      <c r="B91" s="7" t="s">
        <v>106</v>
      </c>
      <c r="C91" s="8" t="s"/>
      <c r="D91" s="8" t="n">
        <v>0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91</v>
      </c>
      <c r="B92" s="7" t="s"/>
      <c r="C92" s="8" t="n">
        <v>12</v>
      </c>
      <c r="D92" s="8" t="n">
        <v>19.27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92</v>
      </c>
      <c r="B93" s="7" t="s"/>
      <c r="C93" s="8" t="n">
        <v>11.45</v>
      </c>
      <c r="D93" s="8" t="n">
        <v>19.93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93</v>
      </c>
      <c r="B94" s="7" t="s"/>
      <c r="C94" s="8" t="n">
        <v>11.53</v>
      </c>
      <c r="D94" s="8" t="n">
        <v>19.5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94</v>
      </c>
      <c r="B95" s="7" t="s"/>
      <c r="C95" s="8" t="n">
        <v>11.98</v>
      </c>
      <c r="D95" s="8" t="n">
        <v>20.35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/>
      <c r="B96" s="8" t="n"/>
      <c r="C96" s="8" t="n"/>
      <c r="D96" s="8" t="n"/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/>
      <c r="B97" s="8" t="n"/>
      <c r="C97" s="8" t="n"/>
      <c r="D97" s="8" t="n"/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8" t="n"/>
      <c r="C98" s="8" t="n"/>
      <c r="D98" s="8" t="n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2" spans="1:11">
      <c r="D122" s="5" t="s">
        <v>95</v>
      </c>
      <c r="E122" s="10">
        <f>SUM(thursday!E91:thursday!E120)</f>
        <v/>
      </c>
      <c r="F122" s="10">
        <f>SUM(thursday!F91:thursday!F120)</f>
        <v/>
      </c>
    </row>
    <row r="124" spans="1:11">
      <c r="A124" s="4" t="s">
        <v>96</v>
      </c>
    </row>
    <row r="125" spans="1:11">
      <c r="E125" s="5" t="s">
        <v>87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88</v>
      </c>
      <c r="F126" s="5" t="s">
        <v>97</v>
      </c>
    </row>
    <row r="127" spans="1:11">
      <c r="A127" s="6" t="s">
        <v>98</v>
      </c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11.5 - reference!C5), 0, IF(thursday!B127 = "no call", 11.5, IF(thursday!C127 = 0, 0, MAX(11.5 - thursday!C127, 0))))</f>
        <v/>
      </c>
    </row>
    <row r="128" spans="1:11">
      <c r="A128" s="6" t="s">
        <v>99</v>
      </c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11.5 - reference!C5), 0, IF(thursday!B128 = "no call", 11.5, IF(thursday!C128 = 0, 0, MAX(11.5 - thursday!C128, 0))))</f>
        <v/>
      </c>
    </row>
    <row r="129" spans="1:11">
      <c r="A129" s="6" t="s">
        <v>100</v>
      </c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11.5 - reference!C5), 0, IF(thursday!B129 = "no call", 11.5, IF(thursday!C129 = 0, 0, MAX(11.5 -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8" spans="1:11">
      <c r="D158" s="5" t="s">
        <v>101</v>
      </c>
      <c r="E158" s="10">
        <f>SUM(thursday!E127:thursday!E156)</f>
        <v/>
      </c>
      <c r="F158" s="10">
        <f>SUM(thursday!F127:thursday!F156)</f>
        <v/>
      </c>
    </row>
    <row r="160" spans="1:11">
      <c r="D160" s="5" t="s">
        <v>102</v>
      </c>
      <c r="E160" s="10">
        <f>SUM(thursday!E122 + thursday!E158)</f>
        <v/>
      </c>
      <c r="F160" s="10">
        <f>SUM(thursday!F122 + thursday!F158)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7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10.02</v>
      </c>
      <c r="D8" s="8" t="n">
        <v>18.02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21</v>
      </c>
      <c r="B9" s="7" t="s"/>
      <c r="C9" s="8" t="n">
        <v>8</v>
      </c>
      <c r="D9" s="8" t="n">
        <v>16.65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22</v>
      </c>
      <c r="B10" s="7" t="s"/>
      <c r="C10" s="8" t="n">
        <v>13.89</v>
      </c>
      <c r="D10" s="8" t="n">
        <v>22.39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23</v>
      </c>
      <c r="B11" s="7" t="s"/>
      <c r="C11" s="8" t="n">
        <v>8</v>
      </c>
      <c r="D11" s="8" t="n">
        <v>16.8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SUM(friday!F12 - friday!E12)</f>
        <v/>
      </c>
      <c r="I12" s="10">
        <f>IF(friday!B12 ="ns day", friday!C12,IF(friday!C12 &lt;= 8 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25</v>
      </c>
      <c r="B13" s="7" t="s"/>
      <c r="C13" s="8" t="n">
        <v>9.44</v>
      </c>
      <c r="D13" s="8" t="n">
        <v>18.4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26</v>
      </c>
      <c r="B14" s="7" t="s"/>
      <c r="C14" s="8" t="n">
        <v>12.75</v>
      </c>
      <c r="D14" s="8" t="n">
        <v>20.89</v>
      </c>
      <c r="E14" s="8" t="s"/>
      <c r="F14" s="8" t="s"/>
      <c r="G14" s="9" t="s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27</v>
      </c>
      <c r="B15" s="7" t="s"/>
      <c r="C15" s="8" t="n">
        <v>11.35</v>
      </c>
      <c r="D15" s="8" t="n">
        <v>19.87</v>
      </c>
      <c r="E15" s="8" t="s"/>
      <c r="F15" s="8" t="s"/>
      <c r="G15" s="9" t="s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30</v>
      </c>
      <c r="B18" s="7" t="s"/>
      <c r="C18" s="8" t="n">
        <v>10.56</v>
      </c>
      <c r="D18" s="8" t="n">
        <v>19.08</v>
      </c>
      <c r="E18" s="8" t="n">
        <v>9.75</v>
      </c>
      <c r="F18" s="8" t="n">
        <v>12.33</v>
      </c>
      <c r="G18" s="9" t="n">
        <v>925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31</v>
      </c>
      <c r="B19" s="7" t="s"/>
      <c r="C19" s="8" t="n">
        <v>11.15</v>
      </c>
      <c r="D19" s="8" t="n">
        <v>0</v>
      </c>
      <c r="E19" s="8" t="n">
        <v>9.77</v>
      </c>
      <c r="F19" s="8" t="n">
        <v>12.33</v>
      </c>
      <c r="G19" s="9" t="n">
        <v>1003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7" t="s"/>
      <c r="C20" s="8" t="n">
        <v>11.73</v>
      </c>
      <c r="D20" s="8" t="n">
        <v>20.24</v>
      </c>
      <c r="E20" s="8" t="n">
        <v>17.5</v>
      </c>
      <c r="F20" s="8" t="n">
        <v>20.24</v>
      </c>
      <c r="G20" s="9" t="n">
        <v>1003</v>
      </c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33</v>
      </c>
      <c r="B21" s="7" t="s"/>
      <c r="C21" s="8" t="n">
        <v>11.27</v>
      </c>
      <c r="D21" s="8" t="n">
        <v>19.24</v>
      </c>
      <c r="E21" s="7" t="s">
        <v>34</v>
      </c>
      <c r="F21" s="7" t="s">
        <v>34</v>
      </c>
      <c r="G21" s="7" t="s">
        <v>34</v>
      </c>
      <c r="H21" s="8">
        <f>SUM(friday!H23:friday!H22)</f>
        <v/>
      </c>
      <c r="I21" s="10">
        <f>IF(friday!B21 ="ns day", friday!C21,IF(friday!C21 &lt;= 8 + reference!C3, 0, MAX(friday!C21 - 8, 0)))</f>
        <v/>
      </c>
      <c r="J21" s="10">
        <f>friday!H21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E22" s="8" t="n">
        <v>8</v>
      </c>
      <c r="F22" s="8" t="n">
        <v>9.279999999999999</v>
      </c>
      <c r="G22" s="9" t="n">
        <v>950</v>
      </c>
      <c r="H22" s="8">
        <f>SUM(friday!F22 - friday!E22)</f>
        <v/>
      </c>
    </row>
    <row r="23" spans="1:11">
      <c r="E23" s="8" t="n">
        <v>17.23</v>
      </c>
      <c r="F23" s="8" t="n">
        <v>19.24</v>
      </c>
      <c r="G23" s="9" t="n">
        <v>950</v>
      </c>
      <c r="H23" s="8">
        <f>SUM(friday!F23 - friday!E23)</f>
        <v/>
      </c>
    </row>
    <row r="24" spans="1:11">
      <c r="A24" s="6" t="s">
        <v>35</v>
      </c>
      <c r="B24" s="7" t="s"/>
      <c r="C24" s="8" t="n">
        <v>10</v>
      </c>
      <c r="D24" s="8" t="n">
        <v>18.47</v>
      </c>
      <c r="E24" s="8" t="n">
        <v>13.5</v>
      </c>
      <c r="F24" s="8" t="n">
        <v>15.5</v>
      </c>
      <c r="G24" s="9" t="n">
        <v>936</v>
      </c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36</v>
      </c>
      <c r="B25" s="7" t="s"/>
      <c r="C25" s="8" t="n">
        <v>10.75</v>
      </c>
      <c r="D25" s="8" t="n">
        <v>19.2</v>
      </c>
      <c r="E25" s="7" t="s">
        <v>34</v>
      </c>
      <c r="F25" s="7" t="s">
        <v>34</v>
      </c>
      <c r="G25" s="7" t="s">
        <v>34</v>
      </c>
      <c r="H25" s="8">
        <f>SUM(friday!H27:friday!H26)</f>
        <v/>
      </c>
      <c r="I25" s="10">
        <f>IF(friday!B25 ="ns day", friday!C25,IF(friday!C25 &lt;= 8 + reference!C3, 0, MAX(friday!C25 - 8, 0)))</f>
        <v/>
      </c>
      <c r="J25" s="10">
        <f>friday!H25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E26" s="8" t="n">
        <v>8.6</v>
      </c>
      <c r="F26" s="8" t="n">
        <v>9.25</v>
      </c>
      <c r="G26" s="9" t="n">
        <v>1037</v>
      </c>
      <c r="H26" s="8">
        <f>SUM(friday!F26 - friday!E26)</f>
        <v/>
      </c>
    </row>
    <row r="27" spans="1:11">
      <c r="E27" s="8" t="n">
        <v>10.15</v>
      </c>
      <c r="F27" s="8" t="n">
        <v>12.15</v>
      </c>
      <c r="G27" s="9" t="n">
        <v>1037</v>
      </c>
      <c r="H27" s="8">
        <f>SUM(friday!F27 - friday!E27)</f>
        <v/>
      </c>
    </row>
    <row r="28" spans="1:11">
      <c r="A28" s="6" t="s">
        <v>37</v>
      </c>
      <c r="B28" s="7" t="s"/>
      <c r="C28" s="8" t="n">
        <v>8.48</v>
      </c>
      <c r="D28" s="8" t="n">
        <v>0</v>
      </c>
      <c r="E28" s="8" t="n">
        <v>14.75</v>
      </c>
      <c r="F28" s="8" t="n">
        <v>17.01</v>
      </c>
      <c r="G28" s="9" t="n">
        <v>1021</v>
      </c>
      <c r="H28" s="8">
        <f>SUM(friday!F28 - friday!E28)</f>
        <v/>
      </c>
      <c r="I28" s="10">
        <f>IF(friday!B28 ="ns day", friday!C28,IF(friday!C28 &lt;= 8+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>
        <v>38</v>
      </c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>
        <v>39</v>
      </c>
      <c r="B30" s="7" t="s"/>
      <c r="C30" s="8" t="n">
        <v>9.800000000000001</v>
      </c>
      <c r="D30" s="8" t="n">
        <v>17.7</v>
      </c>
      <c r="E30" s="8" t="n">
        <v>15.75</v>
      </c>
      <c r="F30" s="8" t="n">
        <v>17.7</v>
      </c>
      <c r="G30" s="9" t="n">
        <v>926</v>
      </c>
      <c r="H30" s="8">
        <f>SUM(friday!F30 - friday!E30)</f>
        <v/>
      </c>
      <c r="I30" s="10">
        <f>IF(friday!B30 ="ns day", friday!C30,IF(friday!C30 &lt;= 8+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>
        <v>40</v>
      </c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>
        <v>41</v>
      </c>
      <c r="B32" s="7" t="s"/>
      <c r="C32" s="8" t="n">
        <v>8</v>
      </c>
      <c r="D32" s="8" t="n">
        <v>16.07</v>
      </c>
      <c r="E32" s="8" t="s"/>
      <c r="F32" s="8" t="s"/>
      <c r="G32" s="9" t="s"/>
      <c r="H32" s="8">
        <f>SUM(friday!F32 - friday!E32)</f>
        <v/>
      </c>
      <c r="I32" s="10">
        <f>IF(friday!B32 ="ns day", friday!C32,IF(friday!C32 &lt;= 8+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>
        <v>42</v>
      </c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>
        <v>81</v>
      </c>
      <c r="B34" s="7" t="s">
        <v>20</v>
      </c>
      <c r="C34" s="8" t="n">
        <v>10.2</v>
      </c>
      <c r="D34" s="8" t="n">
        <v>18.58</v>
      </c>
      <c r="E34" s="8" t="n">
        <v>9.75</v>
      </c>
      <c r="F34" s="8" t="n">
        <v>12.5</v>
      </c>
      <c r="G34" s="9" t="n">
        <v>1007</v>
      </c>
      <c r="H34" s="8">
        <f>SUM(friday!F34 - friday!E34)</f>
        <v/>
      </c>
      <c r="I34" s="10">
        <f>IF(friday!B34 ="ns day", friday!C34,IF(friday!C34 &lt;= 8+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>
        <v>43</v>
      </c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 spans="1:11">
      <c r="H39" s="5" t="s">
        <v>44</v>
      </c>
      <c r="I39" s="10">
        <f>SUM(friday!I8:friday!I37)</f>
        <v/>
      </c>
    </row>
    <row r="41" spans="1:11">
      <c r="J41" s="5" t="s">
        <v>45</v>
      </c>
      <c r="K41" s="10">
        <f>SUM(friday!K8:friday!K37)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11.9</v>
      </c>
      <c r="D45" s="8" t="n">
        <v>20.4</v>
      </c>
      <c r="E45" s="8" t="n">
        <v>16.5</v>
      </c>
      <c r="F45" s="8" t="n">
        <v>20.4</v>
      </c>
      <c r="G45" s="9" t="n">
        <v>918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48</v>
      </c>
      <c r="B46" s="7" t="s"/>
      <c r="C46" s="8" t="n">
        <v>11.19</v>
      </c>
      <c r="D46" s="8" t="n">
        <v>19.16</v>
      </c>
      <c r="E46" s="7" t="s">
        <v>34</v>
      </c>
      <c r="F46" s="7" t="s">
        <v>34</v>
      </c>
      <c r="G46" s="7" t="s">
        <v>34</v>
      </c>
      <c r="H46" s="8">
        <f>SUM(friday!H49:friday!H47)</f>
        <v/>
      </c>
      <c r="I46" s="10">
        <f>IF(friday!B46 ="ns day", friday!C46, MAX(friday!C46 - 8, 0))</f>
        <v/>
      </c>
      <c r="J46" s="10">
        <f>friday!H46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E47" s="8" t="n">
        <v>7.5</v>
      </c>
      <c r="F47" s="8" t="n">
        <v>7.5</v>
      </c>
      <c r="G47" s="9" t="n">
        <v>1072</v>
      </c>
      <c r="H47" s="8">
        <f>SUM(friday!F47 - friday!E47)</f>
        <v/>
      </c>
    </row>
    <row r="48" spans="1:11">
      <c r="E48" s="8" t="n">
        <v>8.57</v>
      </c>
      <c r="F48" s="8" t="n">
        <v>8.800000000000001</v>
      </c>
      <c r="G48" s="9" t="n">
        <v>1072</v>
      </c>
      <c r="H48" s="8">
        <f>SUM(friday!F48 - friday!E48)</f>
        <v/>
      </c>
    </row>
    <row r="49" spans="1:11">
      <c r="E49" s="8" t="n">
        <v>9.93</v>
      </c>
      <c r="F49" s="8" t="n">
        <v>11.45</v>
      </c>
      <c r="G49" s="9" t="n">
        <v>1072</v>
      </c>
      <c r="H49" s="8">
        <f>SUM(friday!F49 - friday!E49)</f>
        <v/>
      </c>
    </row>
    <row r="50" spans="1:11">
      <c r="A50" s="6" t="s">
        <v>49</v>
      </c>
      <c r="B50" s="8" t="n"/>
      <c r="C50" s="8" t="n"/>
      <c r="D50" s="8" t="n"/>
      <c r="E50" s="8" t="n"/>
      <c r="F50" s="8" t="n"/>
      <c r="G50" s="9" t="n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50</v>
      </c>
      <c r="B51" s="7" t="s">
        <v>20</v>
      </c>
      <c r="C51" s="8" t="n">
        <v>9.390000000000001</v>
      </c>
      <c r="D51" s="8" t="n">
        <v>18.12</v>
      </c>
      <c r="E51" s="8" t="n">
        <v>17</v>
      </c>
      <c r="F51" s="8" t="n">
        <v>18.12</v>
      </c>
      <c r="G51" s="9" t="n">
        <v>1025</v>
      </c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51</v>
      </c>
      <c r="B52" s="7" t="s"/>
      <c r="C52" s="8" t="n">
        <v>10.99</v>
      </c>
      <c r="D52" s="8" t="n">
        <v>18.99</v>
      </c>
      <c r="E52" s="8" t="n">
        <v>16.49</v>
      </c>
      <c r="F52" s="8" t="n">
        <v>18.99</v>
      </c>
      <c r="G52" s="9" t="n">
        <v>930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52</v>
      </c>
      <c r="B53" s="7" t="s"/>
      <c r="C53" s="8" t="n">
        <v>12.69</v>
      </c>
      <c r="D53" s="8" t="n">
        <v>20.14</v>
      </c>
      <c r="E53" s="8" t="n">
        <v>13</v>
      </c>
      <c r="F53" s="8" t="n">
        <v>16</v>
      </c>
      <c r="G53" s="9" t="n">
        <v>936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53</v>
      </c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54</v>
      </c>
      <c r="B55" s="7" t="s"/>
      <c r="C55" s="8" t="n">
        <v>8.85</v>
      </c>
      <c r="D55" s="8" t="n">
        <v>17.22</v>
      </c>
      <c r="E55" s="8" t="n">
        <v>16.1</v>
      </c>
      <c r="F55" s="8" t="n">
        <v>17.22</v>
      </c>
      <c r="G55" s="9" t="n">
        <v>918</v>
      </c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55</v>
      </c>
      <c r="B56" s="7" t="s"/>
      <c r="C56" s="8" t="n">
        <v>9.9</v>
      </c>
      <c r="D56" s="8" t="n">
        <v>18.15</v>
      </c>
      <c r="E56" s="7" t="s">
        <v>34</v>
      </c>
      <c r="F56" s="7" t="s">
        <v>34</v>
      </c>
      <c r="G56" s="7" t="s">
        <v>34</v>
      </c>
      <c r="H56" s="8">
        <f>SUM(friday!H58:friday!H57)</f>
        <v/>
      </c>
      <c r="I56" s="10">
        <f>IF(friday!B56 ="ns day", friday!C56, MAX(friday!C56 - 8, 0))</f>
        <v/>
      </c>
      <c r="J56" s="10">
        <f>friday!H56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E57" s="8" t="n">
        <v>16.13</v>
      </c>
      <c r="F57" s="8" t="n">
        <v>16.13</v>
      </c>
      <c r="G57" s="9" t="n">
        <v>918</v>
      </c>
      <c r="H57" s="8">
        <f>SUM(friday!F57 - friday!E57)</f>
        <v/>
      </c>
    </row>
    <row r="58" spans="1:11">
      <c r="E58" s="8" t="n">
        <v>18.15</v>
      </c>
      <c r="F58" s="8" t="n">
        <v>18.4</v>
      </c>
      <c r="G58" s="9" t="n">
        <v>918</v>
      </c>
      <c r="H58" s="8">
        <f>SUM(friday!F58 - friday!E58)</f>
        <v/>
      </c>
    </row>
    <row r="59" spans="1:11">
      <c r="A59" s="6" t="s">
        <v>56</v>
      </c>
      <c r="B59" s="7" t="s"/>
      <c r="C59" s="8" t="n">
        <v>10.64</v>
      </c>
      <c r="D59" s="8" t="n">
        <v>19.01</v>
      </c>
      <c r="E59" s="8" t="n">
        <v>13.43</v>
      </c>
      <c r="F59" s="8" t="n">
        <v>15.63</v>
      </c>
      <c r="G59" s="9" t="n">
        <v>926</v>
      </c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59</v>
      </c>
      <c r="B62" s="7" t="s"/>
      <c r="C62" s="8" t="n">
        <v>13.15</v>
      </c>
      <c r="D62" s="8" t="n">
        <v>21.68</v>
      </c>
      <c r="E62" s="8" t="n">
        <v>18.5</v>
      </c>
      <c r="F62" s="8" t="n">
        <v>21.68</v>
      </c>
      <c r="G62" s="9" t="n">
        <v>906</v>
      </c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60</v>
      </c>
      <c r="B63" s="7" t="s"/>
      <c r="C63" s="8" t="n">
        <v>10.02</v>
      </c>
      <c r="D63" s="8" t="n">
        <v>18.02</v>
      </c>
      <c r="E63" s="8" t="n">
        <v>16.5</v>
      </c>
      <c r="F63" s="8" t="n">
        <v>18.02</v>
      </c>
      <c r="G63" s="9" t="n">
        <v>930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61</v>
      </c>
      <c r="B64" s="7" t="s"/>
      <c r="C64" s="8" t="n">
        <v>8</v>
      </c>
      <c r="D64" s="8" t="n">
        <v>16.38</v>
      </c>
      <c r="E64" s="8" t="s"/>
      <c r="F64" s="8" t="s"/>
      <c r="G64" s="9" t="s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62</v>
      </c>
      <c r="B65" s="7" t="s"/>
      <c r="C65" s="8" t="n">
        <v>12.85</v>
      </c>
      <c r="D65" s="8" t="n">
        <v>21.31</v>
      </c>
      <c r="E65" s="7" t="s">
        <v>34</v>
      </c>
      <c r="F65" s="7" t="s">
        <v>34</v>
      </c>
      <c r="G65" s="7" t="s">
        <v>34</v>
      </c>
      <c r="H65" s="8">
        <f>SUM(friday!H68:friday!H66)</f>
        <v/>
      </c>
      <c r="I65" s="10">
        <f>IF(friday!B65 ="ns day", friday!C65, MAX(friday!C65 - 8, 0))</f>
        <v/>
      </c>
      <c r="J65" s="10">
        <f>friday!H65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E66" s="8" t="n">
        <v>8.800000000000001</v>
      </c>
      <c r="F66" s="8" t="n">
        <v>9.15</v>
      </c>
      <c r="G66" s="9" t="n">
        <v>1037</v>
      </c>
      <c r="H66" s="8">
        <f>SUM(friday!F66 - friday!E66)</f>
        <v/>
      </c>
    </row>
    <row r="67" spans="1:11">
      <c r="E67" s="8" t="n">
        <v>9.949999999999999</v>
      </c>
      <c r="F67" s="8" t="n">
        <v>12.3</v>
      </c>
      <c r="G67" s="9" t="n">
        <v>1037</v>
      </c>
      <c r="H67" s="8">
        <f>SUM(friday!F67 - friday!E67)</f>
        <v/>
      </c>
    </row>
    <row r="68" spans="1:11">
      <c r="E68" s="8" t="n">
        <v>19.35</v>
      </c>
      <c r="F68" s="8" t="n">
        <v>21.2</v>
      </c>
      <c r="G68" s="9" t="n">
        <v>925</v>
      </c>
      <c r="H68" s="8">
        <f>SUM(friday!F68 - friday!E68)</f>
        <v/>
      </c>
    </row>
    <row r="69" spans="1:11">
      <c r="A69" s="6" t="s">
        <v>63</v>
      </c>
      <c r="B69" s="8" t="n"/>
      <c r="C69" s="8" t="n"/>
      <c r="D69" s="8" t="n"/>
      <c r="E69" s="8" t="n"/>
      <c r="F69" s="8" t="n"/>
      <c r="G69" s="9" t="n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64</v>
      </c>
      <c r="B70" s="7" t="s"/>
      <c r="C70" s="8" t="n">
        <v>10.92</v>
      </c>
      <c r="D70" s="8" t="n">
        <v>19.27</v>
      </c>
      <c r="E70" s="8" t="n">
        <v>17</v>
      </c>
      <c r="F70" s="8" t="n">
        <v>19.27</v>
      </c>
      <c r="G70" s="9" t="n">
        <v>1003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65</v>
      </c>
      <c r="B71" s="7" t="s"/>
      <c r="C71" s="8" t="n">
        <v>10.01</v>
      </c>
      <c r="D71" s="8" t="n">
        <v>18.18</v>
      </c>
      <c r="E71" s="8" t="n">
        <v>15.97</v>
      </c>
      <c r="F71" s="8" t="n">
        <v>18.18</v>
      </c>
      <c r="G71" s="9" t="n">
        <v>926</v>
      </c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66</v>
      </c>
      <c r="B72" s="7" t="s"/>
      <c r="C72" s="8" t="n">
        <v>8</v>
      </c>
      <c r="D72" s="8" t="n">
        <v>16.34</v>
      </c>
      <c r="E72" s="8" t="s"/>
      <c r="F72" s="8" t="s"/>
      <c r="G72" s="9" t="s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67</v>
      </c>
      <c r="B73" s="7" t="s"/>
      <c r="C73" s="8" t="n">
        <v>9.41</v>
      </c>
      <c r="D73" s="8" t="n">
        <v>17.49</v>
      </c>
      <c r="E73" s="7" t="s">
        <v>34</v>
      </c>
      <c r="F73" s="7" t="s">
        <v>34</v>
      </c>
      <c r="G73" s="7" t="s">
        <v>34</v>
      </c>
      <c r="H73" s="8">
        <f>SUM(friday!H75:friday!H74)</f>
        <v/>
      </c>
      <c r="I73" s="10">
        <f>IF(friday!B73 ="ns day", friday!C73, MAX(friday!C73 - 8, 0))</f>
        <v/>
      </c>
      <c r="J73" s="10">
        <f>friday!H73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E74" s="8" t="n">
        <v>7.59</v>
      </c>
      <c r="F74" s="8" t="n">
        <v>8.43</v>
      </c>
      <c r="G74" s="9" t="n">
        <v>1033</v>
      </c>
      <c r="H74" s="8">
        <f>SUM(friday!F74 - friday!E74)</f>
        <v/>
      </c>
    </row>
    <row r="75" spans="1:11">
      <c r="E75" s="8" t="n">
        <v>15.75</v>
      </c>
      <c r="F75" s="8" t="n">
        <v>17.49</v>
      </c>
      <c r="G75" s="9" t="n">
        <v>1037</v>
      </c>
      <c r="H75" s="8">
        <f>SUM(friday!F75 - friday!E75)</f>
        <v/>
      </c>
    </row>
    <row r="76" spans="1:11">
      <c r="A76" s="6" t="s">
        <v>68</v>
      </c>
      <c r="B76" s="7" t="s"/>
      <c r="C76" s="8" t="n">
        <v>11.52</v>
      </c>
      <c r="D76" s="8" t="n">
        <v>19.14</v>
      </c>
      <c r="E76" s="8" t="n">
        <v>16.6</v>
      </c>
      <c r="F76" s="8" t="n">
        <v>19.14</v>
      </c>
      <c r="G76" s="9" t="n">
        <v>925</v>
      </c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s">
        <v>69</v>
      </c>
      <c r="B77" s="7" t="s"/>
      <c r="C77" s="8" t="n">
        <v>10.51</v>
      </c>
      <c r="D77" s="8" t="n">
        <v>19.25</v>
      </c>
      <c r="E77" s="8" t="n">
        <v>16.5</v>
      </c>
      <c r="F77" s="8" t="n">
        <v>19.25</v>
      </c>
      <c r="G77" s="9" t="n">
        <v>1021</v>
      </c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70</v>
      </c>
      <c r="B78" s="8" t="n"/>
      <c r="C78" s="8" t="n"/>
      <c r="D78" s="8" t="n"/>
      <c r="E78" s="8" t="n"/>
      <c r="F78" s="8" t="n"/>
      <c r="G78" s="9" t="n"/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A79" s="6" t="s">
        <v>71</v>
      </c>
      <c r="B79" s="7" t="s"/>
      <c r="C79" s="8" t="n">
        <v>12.61</v>
      </c>
      <c r="D79" s="8" t="n">
        <v>20.5</v>
      </c>
      <c r="E79" s="7" t="s">
        <v>34</v>
      </c>
      <c r="F79" s="7" t="s">
        <v>34</v>
      </c>
      <c r="G79" s="7" t="s">
        <v>34</v>
      </c>
      <c r="H79" s="8">
        <f>SUM(friday!H81:friday!H80)</f>
        <v/>
      </c>
      <c r="I79" s="10">
        <f>IF(friday!B79 ="ns day", friday!C79, MAX(friday!C79 - 8, 0))</f>
        <v/>
      </c>
      <c r="J79" s="10">
        <f>friday!H79</f>
        <v/>
      </c>
      <c r="K79" s="10">
        <f>IF(friday!B79="ns day",friday!C79, IF(friday!C79 &lt;= 8 + reference!C4, 0, MIN(MAX(friday!C79 - 8, 0),IF(friday!J79 &lt;= reference!C4,0, friday!J79))))</f>
        <v/>
      </c>
    </row>
    <row r="80" spans="1:11">
      <c r="E80" s="8" t="n">
        <v>8.210000000000001</v>
      </c>
      <c r="F80" s="8" t="n">
        <v>9.32</v>
      </c>
      <c r="G80" s="9" t="n">
        <v>1021</v>
      </c>
      <c r="H80" s="8">
        <f>SUM(friday!F80 - friday!E80)</f>
        <v/>
      </c>
    </row>
    <row r="81" spans="1:11">
      <c r="E81" s="8" t="n">
        <v>14</v>
      </c>
      <c r="F81" s="8" t="n">
        <v>16.03</v>
      </c>
      <c r="G81" s="9" t="n">
        <v>1021</v>
      </c>
      <c r="H81" s="8">
        <f>SUM(friday!F81 - friday!E81)</f>
        <v/>
      </c>
    </row>
    <row r="82" spans="1:11">
      <c r="A82" s="6" t="s">
        <v>72</v>
      </c>
      <c r="B82" s="7" t="s"/>
      <c r="C82" s="8" t="n">
        <v>6.5</v>
      </c>
      <c r="D82" s="8" t="n">
        <v>15</v>
      </c>
      <c r="E82" s="8" t="s"/>
      <c r="F82" s="8" t="s"/>
      <c r="G82" s="9" t="s"/>
      <c r="H82" s="8">
        <f>SUM(friday!F82 - friday!E82)</f>
        <v/>
      </c>
      <c r="I82" s="10">
        <f>IF(friday!B82 ="ns day", friday!C82, MAX(friday!C82 - 8, 0))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 spans="1:11">
      <c r="A83" s="6" t="s">
        <v>73</v>
      </c>
      <c r="B83" s="7" t="s"/>
      <c r="C83" s="8" t="n">
        <v>8.539999999999999</v>
      </c>
      <c r="D83" s="8" t="n">
        <v>17.75</v>
      </c>
      <c r="E83" s="8" t="s"/>
      <c r="F83" s="8" t="s"/>
      <c r="G83" s="9" t="s"/>
      <c r="H83" s="8">
        <f>SUM(friday!F83 - friday!E83)</f>
        <v/>
      </c>
      <c r="I83" s="10">
        <f>IF(friday!B83 ="ns day", friday!C83, MAX(friday!C83 - 8, 0))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4" spans="1:11">
      <c r="A84" s="6" t="s">
        <v>74</v>
      </c>
      <c r="B84" s="7" t="s"/>
      <c r="C84" s="8" t="n">
        <v>8.5</v>
      </c>
      <c r="D84" s="8" t="n">
        <v>16.97</v>
      </c>
      <c r="E84" s="8" t="s"/>
      <c r="F84" s="8" t="s"/>
      <c r="G84" s="9" t="s"/>
      <c r="H84" s="8">
        <f>SUM(friday!F84 - friday!E84)</f>
        <v/>
      </c>
      <c r="I84" s="10">
        <f>IF(friday!B84 ="ns day", friday!C84, MAX(friday!C84 - 8, 0))</f>
        <v/>
      </c>
      <c r="J84" s="10">
        <f>SUM(friday!F84 - friday!E84)</f>
        <v/>
      </c>
      <c r="K84" s="10">
        <f>IF(friday!B84="ns day",friday!C84, IF(friday!C84 &lt;= 8 + reference!C4, 0, MIN(MAX(friday!C84 - 8, 0),IF(friday!J84 &lt;= reference!C4,0, friday!J84))))</f>
        <v/>
      </c>
    </row>
    <row r="85" spans="1:11">
      <c r="A85" s="6" t="s">
        <v>75</v>
      </c>
      <c r="B85" s="8" t="n"/>
      <c r="C85" s="8" t="n"/>
      <c r="D85" s="8" t="n"/>
      <c r="E85" s="8" t="n"/>
      <c r="F85" s="8" t="n"/>
      <c r="G85" s="9" t="n"/>
      <c r="H85" s="8">
        <f>SUM(friday!F85 - friday!E85)</f>
        <v/>
      </c>
      <c r="I85" s="10">
        <f>IF(friday!B85 ="ns day", friday!C85, MAX(friday!C85 - 8, 0))</f>
        <v/>
      </c>
      <c r="J85" s="10">
        <f>SUM(friday!F85 - friday!E85)</f>
        <v/>
      </c>
      <c r="K85" s="10">
        <f>IF(friday!B85="ns day",friday!C85, IF(friday!C85 &lt;= 8 + reference!C4, 0, MIN(MAX(friday!C85 - 8, 0),IF(friday!J85 &lt;= reference!C4,0, friday!J85))))</f>
        <v/>
      </c>
    </row>
    <row r="86" spans="1:11">
      <c r="A86" s="6" t="s">
        <v>76</v>
      </c>
      <c r="B86" s="7" t="s"/>
      <c r="C86" s="8" t="n">
        <v>8</v>
      </c>
      <c r="D86" s="8" t="n">
        <v>15.96</v>
      </c>
      <c r="E86" s="8" t="s"/>
      <c r="F86" s="8" t="s"/>
      <c r="G86" s="9" t="s"/>
      <c r="H86" s="8">
        <f>SUM(friday!F86 - friday!E86)</f>
        <v/>
      </c>
      <c r="I86" s="10">
        <f>IF(friday!B86 ="ns day", friday!C86, MAX(friday!C86 - 8, 0))</f>
        <v/>
      </c>
      <c r="J86" s="10">
        <f>SUM(friday!F86 - friday!E86)</f>
        <v/>
      </c>
      <c r="K86" s="10">
        <f>IF(friday!B86="ns day",friday!C86, IF(friday!C86 &lt;= 8 + reference!C4, 0, MIN(MAX(friday!C86 - 8, 0),IF(friday!J86 &lt;= reference!C4,0, friday!J86))))</f>
        <v/>
      </c>
    </row>
    <row r="87" spans="1:11">
      <c r="A87" s="6" t="s">
        <v>77</v>
      </c>
      <c r="B87" s="8" t="n"/>
      <c r="C87" s="8" t="n"/>
      <c r="D87" s="8" t="n"/>
      <c r="E87" s="8" t="n"/>
      <c r="F87" s="8" t="n"/>
      <c r="G87" s="9" t="n"/>
      <c r="H87" s="8">
        <f>SUM(friday!F87 - friday!E87)</f>
        <v/>
      </c>
      <c r="I87" s="10">
        <f>IF(friday!B87 ="ns day", friday!C87, MAX(friday!C87 - 8, 0))</f>
        <v/>
      </c>
      <c r="J87" s="10">
        <f>SUM(friday!F87 - friday!E87)</f>
        <v/>
      </c>
      <c r="K87" s="10">
        <f>IF(friday!B87="ns day",friday!C87, IF(friday!C87 &lt;= 8 + reference!C4, 0, MIN(MAX(friday!C87 - 8, 0),IF(friday!J87 &lt;= reference!C4,0, friday!J87))))</f>
        <v/>
      </c>
    </row>
    <row r="88" spans="1:11">
      <c r="A88" s="6" t="s">
        <v>78</v>
      </c>
      <c r="B88" s="8" t="n"/>
      <c r="C88" s="8" t="n"/>
      <c r="D88" s="8" t="n"/>
      <c r="E88" s="8" t="n"/>
      <c r="F88" s="8" t="n"/>
      <c r="G88" s="9" t="n"/>
      <c r="H88" s="8">
        <f>SUM(friday!F88 - friday!E88)</f>
        <v/>
      </c>
      <c r="I88" s="10">
        <f>IF(friday!B88 ="ns day", friday!C88, MAX(friday!C88 - 8, 0))</f>
        <v/>
      </c>
      <c r="J88" s="10">
        <f>SUM(friday!F88 - friday!E88)</f>
        <v/>
      </c>
      <c r="K88" s="10">
        <f>IF(friday!B88="ns day",friday!C88, IF(friday!C88 &lt;= 8 + reference!C4, 0, MIN(MAX(friday!C88 - 8, 0),IF(friday!J88 &lt;= reference!C4,0, friday!J88))))</f>
        <v/>
      </c>
    </row>
    <row r="89" spans="1:11">
      <c r="A89" s="6" t="s">
        <v>79</v>
      </c>
      <c r="B89" s="7" t="s"/>
      <c r="C89" s="8" t="n">
        <v>9.49</v>
      </c>
      <c r="D89" s="8" t="n">
        <v>17.92</v>
      </c>
      <c r="E89" s="8" t="n">
        <v>12.42</v>
      </c>
      <c r="F89" s="8" t="n">
        <v>14.5</v>
      </c>
      <c r="G89" s="9" t="n">
        <v>930</v>
      </c>
      <c r="H89" s="8">
        <f>SUM(friday!F89 - friday!E89)</f>
        <v/>
      </c>
      <c r="I89" s="10">
        <f>IF(friday!B89 ="ns day", friday!C89, MAX(friday!C89 - 8, 0))</f>
        <v/>
      </c>
      <c r="J89" s="10">
        <f>SUM(friday!F89 - friday!E89)</f>
        <v/>
      </c>
      <c r="K89" s="10">
        <f>IF(friday!B89="ns day",friday!C89, IF(friday!C89 &lt;= 8 + reference!C4, 0, MIN(MAX(friday!C89 - 8, 0),IF(friday!J89 &lt;= reference!C4,0, friday!J89))))</f>
        <v/>
      </c>
    </row>
    <row r="90" spans="1:11">
      <c r="A90" s="6" t="s">
        <v>80</v>
      </c>
      <c r="B90" s="7" t="s"/>
      <c r="C90" s="8" t="n">
        <v>9.32</v>
      </c>
      <c r="D90" s="8" t="n">
        <v>18.41</v>
      </c>
      <c r="E90" s="8" t="s"/>
      <c r="F90" s="8" t="s"/>
      <c r="G90" s="9" t="s"/>
      <c r="H90" s="8">
        <f>SUM(friday!F90 - friday!E90)</f>
        <v/>
      </c>
      <c r="I90" s="10">
        <f>IF(friday!B90 ="ns day", friday!C90, MAX(friday!C90 - 8, 0))</f>
        <v/>
      </c>
      <c r="J90" s="10">
        <f>SUM(friday!F90 - friday!E90)</f>
        <v/>
      </c>
      <c r="K90" s="10">
        <f>IF(friday!B90="ns day",friday!C90, IF(friday!C90 &lt;= 8 + reference!C4, 0, MIN(MAX(friday!C90 - 8, 0),IF(friday!J90 &lt;= reference!C4,0, friday!J90))))</f>
        <v/>
      </c>
    </row>
    <row r="91" spans="1:11">
      <c r="A91" s="6" t="s">
        <v>82</v>
      </c>
      <c r="B91" s="8" t="n"/>
      <c r="C91" s="8" t="n"/>
      <c r="D91" s="8" t="n"/>
      <c r="E91" s="8" t="n"/>
      <c r="F91" s="8" t="n"/>
      <c r="G91" s="9" t="n"/>
      <c r="H91" s="8">
        <f>SUM(friday!F91 - friday!E91)</f>
        <v/>
      </c>
      <c r="I91" s="10">
        <f>IF(friday!B91 ="ns day", friday!C91, MAX(friday!C91 - 8, 0))</f>
        <v/>
      </c>
      <c r="J91" s="10">
        <f>SUM(friday!F91 - friday!E91)</f>
        <v/>
      </c>
      <c r="K91" s="10">
        <f>IF(friday!B91="ns day",friday!C91, IF(friday!C91 &lt;= 8 + reference!C4, 0, MIN(MAX(friday!C91 - 8, 0),IF(friday!J91 &lt;= reference!C4,0, friday!J91))))</f>
        <v/>
      </c>
    </row>
    <row r="92" spans="1:11">
      <c r="A92" s="6" t="s">
        <v>83</v>
      </c>
      <c r="B92" s="7" t="s"/>
      <c r="C92" s="8" t="n">
        <v>9.4</v>
      </c>
      <c r="D92" s="8" t="n">
        <v>17.38</v>
      </c>
      <c r="E92" s="8" t="n">
        <v>13</v>
      </c>
      <c r="F92" s="8" t="n">
        <v>15.5</v>
      </c>
      <c r="G92" s="9" t="n">
        <v>936</v>
      </c>
      <c r="H92" s="8">
        <f>SUM(friday!F92 - friday!E92)</f>
        <v/>
      </c>
      <c r="I92" s="10">
        <f>IF(friday!B92 ="ns day", friday!C92, MAX(friday!C92 - 8, 0))</f>
        <v/>
      </c>
      <c r="J92" s="10">
        <f>SUM(friday!F92 - friday!E92)</f>
        <v/>
      </c>
      <c r="K92" s="10">
        <f>IF(friday!B92="ns day",friday!C92, IF(friday!C92 &lt;= 8 + reference!C4, 0, MIN(MAX(friday!C92 - 8, 0),IF(friday!J92 &lt;= reference!C4,0, friday!J92))))</f>
        <v/>
      </c>
    </row>
    <row r="94" spans="1:11">
      <c r="J94" s="5" t="s">
        <v>84</v>
      </c>
      <c r="K94" s="10">
        <f>SUM(friday!K45:friday!K92)</f>
        <v/>
      </c>
    </row>
    <row r="96" spans="1:11">
      <c r="J96" s="5" t="s">
        <v>85</v>
      </c>
      <c r="K96" s="10">
        <f>SUM(friday!K94 + friday!K41)</f>
        <v/>
      </c>
    </row>
    <row r="98" spans="1:11">
      <c r="A98" s="4" t="s">
        <v>86</v>
      </c>
    </row>
    <row r="99" spans="1:11">
      <c r="E99" s="5" t="s">
        <v>87</v>
      </c>
    </row>
    <row r="100" spans="1:11">
      <c r="A100" s="5" t="s">
        <v>8</v>
      </c>
      <c r="B100" s="5" t="s">
        <v>9</v>
      </c>
      <c r="C100" s="5" t="s">
        <v>10</v>
      </c>
      <c r="D100" s="5" t="s">
        <v>11</v>
      </c>
      <c r="E100" s="5" t="s">
        <v>88</v>
      </c>
      <c r="F100" s="5" t="s">
        <v>89</v>
      </c>
    </row>
    <row r="101" spans="1:11">
      <c r="A101" s="6" t="s">
        <v>90</v>
      </c>
      <c r="B101" s="7" t="s">
        <v>106</v>
      </c>
      <c r="C101" s="8" t="s"/>
      <c r="D101" s="8" t="n">
        <v>0</v>
      </c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>
        <v>91</v>
      </c>
      <c r="B102" s="7" t="s"/>
      <c r="C102" s="8" t="n">
        <v>12</v>
      </c>
      <c r="D102" s="8" t="n">
        <v>19.29</v>
      </c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>
        <v>92</v>
      </c>
      <c r="B103" s="7" t="s"/>
      <c r="C103" s="8" t="n">
        <v>11.5</v>
      </c>
      <c r="D103" s="8" t="n">
        <v>19.99</v>
      </c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>
        <v>93</v>
      </c>
      <c r="B104" s="7" t="s"/>
      <c r="C104" s="8" t="n">
        <v>11.5</v>
      </c>
      <c r="D104" s="8" t="n">
        <v>19.47</v>
      </c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>
        <v>94</v>
      </c>
      <c r="B105" s="7" t="s"/>
      <c r="C105" s="8" t="n">
        <v>13.64</v>
      </c>
      <c r="D105" s="8" t="n">
        <v>21.97</v>
      </c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2" spans="1:11">
      <c r="D132" s="5" t="s">
        <v>95</v>
      </c>
      <c r="E132" s="10">
        <f>SUM(friday!E101:friday!E130)</f>
        <v/>
      </c>
      <c r="F132" s="10">
        <f>SUM(friday!F101:friday!F130)</f>
        <v/>
      </c>
    </row>
    <row r="134" spans="1:11">
      <c r="A134" s="4" t="s">
        <v>96</v>
      </c>
    </row>
    <row r="135" spans="1:11">
      <c r="E135" s="5" t="s">
        <v>87</v>
      </c>
    </row>
    <row r="136" spans="1:11">
      <c r="A136" s="5" t="s">
        <v>8</v>
      </c>
      <c r="B136" s="5" t="s">
        <v>9</v>
      </c>
      <c r="C136" s="5" t="s">
        <v>10</v>
      </c>
      <c r="D136" s="5" t="s">
        <v>11</v>
      </c>
      <c r="E136" s="5" t="s">
        <v>88</v>
      </c>
      <c r="F136" s="5" t="s">
        <v>97</v>
      </c>
    </row>
    <row r="137" spans="1:11">
      <c r="A137" s="6" t="s">
        <v>98</v>
      </c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11.5 - reference!C5), 0, IF(friday!B137 = "no call", 11.5, IF(friday!C137 = 0, 0, MAX(11.5 - friday!C137, 0))))</f>
        <v/>
      </c>
    </row>
    <row r="138" spans="1:11">
      <c r="A138" s="6" t="s">
        <v>99</v>
      </c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11.5 - reference!C5), 0, IF(friday!B138 = "no call", 11.5, IF(friday!C138 = 0, 0, MAX(11.5 - friday!C138, 0))))</f>
        <v/>
      </c>
    </row>
    <row r="139" spans="1:11">
      <c r="A139" s="6" t="s">
        <v>100</v>
      </c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11.5 - reference!C5), 0, IF(friday!B139 = "no call", 11.5, IF(friday!C139 = 0, 0, MAX(11.5 -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8" t="n"/>
      <c r="C158" s="8" t="n"/>
      <c r="D158" s="8" t="n"/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 spans="1:11">
      <c r="A159" s="6" t="s"/>
      <c r="B159" s="8" t="n"/>
      <c r="C159" s="8" t="n"/>
      <c r="D159" s="8" t="n"/>
      <c r="E159" s="10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10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 spans="1:11">
      <c r="A160" s="6" t="s"/>
      <c r="B160" s="8" t="n"/>
      <c r="C160" s="8" t="n"/>
      <c r="D160" s="8" t="n"/>
      <c r="E160" s="10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10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1" spans="1:11">
      <c r="A161" s="6" t="s"/>
      <c r="B161" s="8" t="n"/>
      <c r="C161" s="8" t="n"/>
      <c r="D161" s="8" t="n"/>
      <c r="E161" s="10">
        <f>IF(OR(friday!B161 = "light",friday!B161 = "excused", friday!B161 = "sch chg", friday!B161 = "annual", friday!B161 = "sick", friday!C161 &gt;= 10 - reference!C5), 0, IF(friday!B161 = "no call", 10, IF(friday!C161 = 0, 0, MAX(10 - friday!C161, 0))))</f>
        <v/>
      </c>
      <c r="F161" s="10">
        <f>IF(OR(friday!B161 = "light",friday!B161 = "excused", friday!B161 = "sch chg", friday!B161 = "annual", friday!B161 = "sick", friday!C161 &gt;= 12 - reference!C5), 0, IF(friday!B161 = "no call", 12, IF(friday!C161 = 0, 0, MAX(12 - friday!C161, 0))))</f>
        <v/>
      </c>
    </row>
    <row r="162" spans="1:11">
      <c r="A162" s="6" t="s"/>
      <c r="B162" s="8" t="n"/>
      <c r="C162" s="8" t="n"/>
      <c r="D162" s="8" t="n"/>
      <c r="E162" s="10">
        <f>IF(OR(friday!B162 = "light",friday!B162 = "excused", friday!B162 = "sch chg", friday!B162 = "annual", friday!B162 = "sick", friday!C162 &gt;= 10 - reference!C5), 0, IF(friday!B162 = "no call", 10, IF(friday!C162 = 0, 0, MAX(10 - friday!C162, 0))))</f>
        <v/>
      </c>
      <c r="F162" s="10">
        <f>IF(OR(friday!B162 = "light",friday!B162 = "excused", friday!B162 = "sch chg", friday!B162 = "annual", friday!B162 = "sick", friday!C162 &gt;= 12 - reference!C5), 0, IF(friday!B162 = "no call", 12, IF(friday!C162 = 0, 0, MAX(12 - friday!C162, 0))))</f>
        <v/>
      </c>
    </row>
    <row r="163" spans="1:11">
      <c r="A163" s="6" t="s"/>
      <c r="B163" s="8" t="n"/>
      <c r="C163" s="8" t="n"/>
      <c r="D163" s="8" t="n"/>
      <c r="E163" s="10">
        <f>IF(OR(friday!B163 = "light",friday!B163 = "excused", friday!B163 = "sch chg", friday!B163 = "annual", friday!B163 = "sick", friday!C163 &gt;= 10 - reference!C5), 0, IF(friday!B163 = "no call", 10, IF(friday!C163 = 0, 0, MAX(10 - friday!C163, 0))))</f>
        <v/>
      </c>
      <c r="F163" s="10">
        <f>IF(OR(friday!B163 = "light",friday!B163 = "excused", friday!B163 = "sch chg", friday!B163 = "annual", friday!B163 = "sick", friday!C163 &gt;= 12 - reference!C5), 0, IF(friday!B163 = "no call", 12, IF(friday!C163 = 0, 0, MAX(12 - friday!C163, 0))))</f>
        <v/>
      </c>
    </row>
    <row r="164" spans="1:11">
      <c r="A164" s="6" t="s"/>
      <c r="B164" s="8" t="n"/>
      <c r="C164" s="8" t="n"/>
      <c r="D164" s="8" t="n"/>
      <c r="E164" s="10">
        <f>IF(OR(friday!B164 = "light",friday!B164 = "excused", friday!B164 = "sch chg", friday!B164 = "annual", friday!B164 = "sick", friday!C164 &gt;= 10 - reference!C5), 0, IF(friday!B164 = "no call", 10, IF(friday!C164 = 0, 0, MAX(10 - friday!C164, 0))))</f>
        <v/>
      </c>
      <c r="F164" s="10">
        <f>IF(OR(friday!B164 = "light",friday!B164 = "excused", friday!B164 = "sch chg", friday!B164 = "annual", friday!B164 = "sick", friday!C164 &gt;= 12 - reference!C5), 0, IF(friday!B164 = "no call", 12, IF(friday!C164 = 0, 0, MAX(12 - friday!C164, 0))))</f>
        <v/>
      </c>
    </row>
    <row r="165" spans="1:11">
      <c r="A165" s="6" t="s"/>
      <c r="B165" s="8" t="n"/>
      <c r="C165" s="8" t="n"/>
      <c r="D165" s="8" t="n"/>
      <c r="E165" s="10">
        <f>IF(OR(friday!B165 = "light",friday!B165 = "excused", friday!B165 = "sch chg", friday!B165 = "annual", friday!B165 = "sick", friday!C165 &gt;= 10 - reference!C5), 0, IF(friday!B165 = "no call", 10, IF(friday!C165 = 0, 0, MAX(10 - friday!C165, 0))))</f>
        <v/>
      </c>
      <c r="F165" s="10">
        <f>IF(OR(friday!B165 = "light",friday!B165 = "excused", friday!B165 = "sch chg", friday!B165 = "annual", friday!B165 = "sick", friday!C165 &gt;= 12 - reference!C5), 0, IF(friday!B165 = "no call", 12, IF(friday!C165 = 0, 0, MAX(12 - friday!C165, 0))))</f>
        <v/>
      </c>
    </row>
    <row r="166" spans="1:11">
      <c r="A166" s="6" t="s"/>
      <c r="B166" s="8" t="n"/>
      <c r="C166" s="8" t="n"/>
      <c r="D166" s="8" t="n"/>
      <c r="E166" s="10">
        <f>IF(OR(friday!B166 = "light",friday!B166 = "excused", friday!B166 = "sch chg", friday!B166 = "annual", friday!B166 = "sick", friday!C166 &gt;= 10 - reference!C5), 0, IF(friday!B166 = "no call", 10, IF(friday!C166 = 0, 0, MAX(10 - friday!C166, 0))))</f>
        <v/>
      </c>
      <c r="F166" s="10">
        <f>IF(OR(friday!B166 = "light",friday!B166 = "excused", friday!B166 = "sch chg", friday!B166 = "annual", friday!B166 = "sick", friday!C166 &gt;= 12 - reference!C5), 0, IF(friday!B166 = "no call", 12, IF(friday!C166 = 0, 0, MAX(12 - friday!C166, 0))))</f>
        <v/>
      </c>
    </row>
    <row r="168" spans="1:11">
      <c r="D168" s="5" t="s">
        <v>101</v>
      </c>
      <c r="E168" s="10">
        <f>SUM(friday!E137:friday!E166)</f>
        <v/>
      </c>
      <c r="F168" s="10">
        <f>SUM(friday!F137:friday!F166)</f>
        <v/>
      </c>
    </row>
    <row r="170" spans="1:11">
      <c r="D170" s="5" t="s">
        <v>102</v>
      </c>
      <c r="E170" s="10">
        <f>SUM(friday!E132 + friday!E168)</f>
        <v/>
      </c>
      <c r="F170" s="10">
        <f>SUM(friday!F132 + friday!F168)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7" man="1" max="16383" min="0"/>
    <brk id="133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9"/>
    <col customWidth="1" max="3" min="3" width="9"/>
    <col customWidth="1" max="4" min="4" width="9"/>
    <col customWidth="1" max="5" min="5" width="2"/>
    <col customWidth="1" max="6" min="6" width="9"/>
    <col customWidth="1" max="7" min="7" width="9"/>
    <col customWidth="1" max="8" min="8" width="9"/>
  </cols>
  <sheetData>
    <row r="1" spans="1:8">
      <c r="A1" s="1" t="s">
        <v>0</v>
      </c>
    </row>
    <row r="3" spans="1:8">
      <c r="B3" s="2" t="s">
        <v>110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111</v>
      </c>
      <c r="C8" s="2" t="s">
        <v>112</v>
      </c>
      <c r="F8" s="2" t="s">
        <v>111</v>
      </c>
      <c r="G8" s="2" t="s">
        <v>113</v>
      </c>
    </row>
    <row r="9" spans="1:8">
      <c r="B9" s="2" t="s">
        <v>88</v>
      </c>
      <c r="C9" s="2" t="s">
        <v>114</v>
      </c>
      <c r="D9" s="2" t="s">
        <v>115</v>
      </c>
      <c r="F9" s="2" t="s">
        <v>89</v>
      </c>
      <c r="G9" s="2" t="s">
        <v>116</v>
      </c>
      <c r="H9" s="2" t="s">
        <v>115</v>
      </c>
    </row>
    <row r="10" spans="1:8">
      <c r="A10" s="11" t="s">
        <v>117</v>
      </c>
      <c r="B10" s="8">
        <f>saturday!E163</f>
        <v/>
      </c>
      <c r="C10" s="8">
        <f>saturday!I39</f>
        <v/>
      </c>
      <c r="D10" s="10">
        <f>IF(summary!B10&lt;summary!C10,summary!B10,summary!C10)</f>
        <v/>
      </c>
      <c r="F10" s="8">
        <f>saturday!F163</f>
        <v/>
      </c>
      <c r="G10" s="8">
        <f>saturday!K89</f>
        <v/>
      </c>
      <c r="H10" s="10">
        <f>IF(summary!F10&lt;summary!G10,summary!F10,summary!G10)</f>
        <v/>
      </c>
    </row>
    <row r="12" spans="1:8">
      <c r="A12" s="11" t="s">
        <v>118</v>
      </c>
      <c r="B12" s="8">
        <f>sunday!E159</f>
        <v/>
      </c>
      <c r="C12" s="8">
        <f>sunday!I39</f>
        <v/>
      </c>
      <c r="D12" s="10">
        <f>IF(summary!B12&lt;summary!C12,summary!B12,summary!C12)</f>
        <v/>
      </c>
      <c r="F12" s="8">
        <f>sunday!F159</f>
        <v/>
      </c>
      <c r="G12" s="8">
        <f>sunday!K85</f>
        <v/>
      </c>
      <c r="H12" s="10">
        <f>IF(summary!F12&lt;summary!G12,summary!F12,summary!G12)</f>
        <v/>
      </c>
    </row>
    <row r="14" spans="1:8">
      <c r="A14" s="11" t="s">
        <v>119</v>
      </c>
      <c r="B14" s="8">
        <f>monday!E159</f>
        <v/>
      </c>
      <c r="C14" s="8">
        <f>monday!I39</f>
        <v/>
      </c>
      <c r="D14" s="10">
        <f>IF(summary!B14&lt;summary!C14,summary!B14,summary!C14)</f>
        <v/>
      </c>
      <c r="F14" s="8">
        <f>monday!F159</f>
        <v/>
      </c>
      <c r="G14" s="8">
        <f>monday!K85</f>
        <v/>
      </c>
      <c r="H14" s="10">
        <f>IF(summary!F14&lt;summary!G14,summary!F14,summary!G14)</f>
        <v/>
      </c>
    </row>
    <row r="16" spans="1:8">
      <c r="A16" s="11" t="s">
        <v>120</v>
      </c>
      <c r="B16" s="8">
        <f>tuesday!E161</f>
        <v/>
      </c>
      <c r="C16" s="8">
        <f>tuesday!I39</f>
        <v/>
      </c>
      <c r="D16" s="10">
        <f>IF(summary!B16&lt;summary!C16,summary!B16,summary!C16)</f>
        <v/>
      </c>
      <c r="F16" s="8">
        <f>tuesday!F161</f>
        <v/>
      </c>
      <c r="G16" s="8">
        <f>tuesday!K87</f>
        <v/>
      </c>
      <c r="H16" s="10">
        <f>IF(summary!F16&lt;summary!G16,summary!F16,summary!G16)</f>
        <v/>
      </c>
    </row>
    <row r="18" spans="1:8">
      <c r="A18" s="11" t="s">
        <v>121</v>
      </c>
      <c r="B18" s="8">
        <f>wednesday!E158</f>
        <v/>
      </c>
      <c r="C18" s="8">
        <f>wednesday!I39</f>
        <v/>
      </c>
      <c r="D18" s="10">
        <f>IF(summary!B18&lt;summary!C18,summary!B18,summary!C18)</f>
        <v/>
      </c>
      <c r="F18" s="8">
        <f>wednesday!F158</f>
        <v/>
      </c>
      <c r="G18" s="8">
        <f>wednesday!K84</f>
        <v/>
      </c>
      <c r="H18" s="10">
        <f>IF(summary!F18&lt;summary!G18,summary!F18,summary!G18)</f>
        <v/>
      </c>
    </row>
    <row r="20" spans="1:8">
      <c r="A20" s="11" t="s">
        <v>122</v>
      </c>
      <c r="B20" s="8">
        <f>thursday!E160</f>
        <v/>
      </c>
      <c r="C20" s="8">
        <f>thursday!I39</f>
        <v/>
      </c>
      <c r="D20" s="10">
        <f>IF(summary!B20&lt;summary!C20,summary!B20,summary!C20)</f>
        <v/>
      </c>
      <c r="F20" s="8">
        <f>thursday!F160</f>
        <v/>
      </c>
      <c r="G20" s="8">
        <f>thursday!K86</f>
        <v/>
      </c>
      <c r="H20" s="10">
        <f>IF(summary!F20&lt;summary!G20,summary!F20,summary!G20)</f>
        <v/>
      </c>
    </row>
    <row r="22" spans="1:8">
      <c r="A22" s="11" t="s">
        <v>123</v>
      </c>
      <c r="B22" s="8">
        <f>friday!E170</f>
        <v/>
      </c>
      <c r="C22" s="8">
        <f>friday!I39</f>
        <v/>
      </c>
      <c r="D22" s="10">
        <f>IF(summary!B22&lt;summary!C22,summary!B22,summary!C22)</f>
        <v/>
      </c>
      <c r="F22" s="8">
        <f>friday!F170</f>
        <v/>
      </c>
      <c r="G22" s="8">
        <f>friday!K96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"/>
    <col customWidth="1" max="3" min="3" width="8"/>
    <col customWidth="1" max="4" min="4" width="2"/>
    <col customWidth="1" max="5" min="5" width="6"/>
  </cols>
  <sheetData>
    <row r="2" spans="1:5">
      <c r="B2" s="4" t="s">
        <v>124</v>
      </c>
    </row>
    <row r="3" spans="1:5">
      <c r="C3" s="8" t="n">
        <v>0.25</v>
      </c>
      <c r="E3" t="s">
        <v>125</v>
      </c>
    </row>
    <row r="4" spans="1:5">
      <c r="C4" s="8" t="n">
        <v>0.25</v>
      </c>
      <c r="E4" t="s">
        <v>126</v>
      </c>
    </row>
    <row r="5" spans="1:5">
      <c r="C5" s="8" t="n">
        <v>0.25</v>
      </c>
      <c r="E5" t="s">
        <v>127</v>
      </c>
    </row>
    <row r="7" spans="1:5">
      <c r="B7" s="4" t="s">
        <v>128</v>
      </c>
    </row>
    <row r="8" spans="1:5">
      <c r="C8" s="7" t="s">
        <v>20</v>
      </c>
      <c r="E8" t="s">
        <v>129</v>
      </c>
    </row>
    <row r="10" spans="1:5">
      <c r="C10" s="7" t="s">
        <v>130</v>
      </c>
      <c r="E10" t="s">
        <v>131</v>
      </c>
    </row>
    <row r="11" spans="1:5">
      <c r="C11" s="7" t="s">
        <v>132</v>
      </c>
      <c r="E11" t="s">
        <v>133</v>
      </c>
    </row>
    <row r="12" spans="1:5">
      <c r="C12" s="7" t="s">
        <v>134</v>
      </c>
      <c r="E12" t="s">
        <v>135</v>
      </c>
    </row>
    <row r="13" spans="1:5">
      <c r="C13" s="7" t="s">
        <v>106</v>
      </c>
      <c r="E13" t="s">
        <v>136</v>
      </c>
    </row>
    <row r="14" spans="1:5">
      <c r="C14" s="7" t="s">
        <v>137</v>
      </c>
      <c r="E14" t="s">
        <v>138</v>
      </c>
    </row>
    <row r="15" spans="1:5">
      <c r="C15" s="7" t="s">
        <v>139</v>
      </c>
      <c r="E15" t="s">
        <v>140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2020-02-26T00:41:26Z</dcterms:created>
  <dcterms:modified xsi:type="dcterms:W3CDTF">2020-02-26T00:41:26Z</dcterms:modified>
</cp:coreProperties>
</file>