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github\SmartCharge\Model_Map\"/>
    </mc:Choice>
  </mc:AlternateContent>
  <bookViews>
    <workbookView xWindow="-435" yWindow="465" windowWidth="24015" windowHeight="147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26" i="1" l="1"/>
  <c r="BJ26" i="1"/>
  <c r="BM25" i="1"/>
  <c r="BJ25" i="1"/>
  <c r="BM24" i="1"/>
  <c r="BJ24" i="1"/>
  <c r="BM23" i="1"/>
  <c r="BJ23" i="1"/>
  <c r="BM22" i="1"/>
  <c r="BJ22" i="1"/>
  <c r="BM21" i="1"/>
  <c r="BJ21" i="1"/>
  <c r="BM20" i="1"/>
  <c r="BJ20" i="1"/>
  <c r="BM19" i="1"/>
  <c r="BJ19" i="1"/>
  <c r="BM18" i="1"/>
  <c r="BJ18" i="1"/>
  <c r="BL17" i="1"/>
  <c r="BM17" i="1" s="1"/>
  <c r="BJ17" i="1"/>
  <c r="BN17" i="1" s="1"/>
  <c r="BM16" i="1"/>
  <c r="BN16" i="1" s="1"/>
  <c r="BL16" i="1"/>
  <c r="BJ16" i="1"/>
  <c r="BL15" i="1"/>
  <c r="BM15" i="1" s="1"/>
  <c r="BJ15" i="1"/>
  <c r="BN15" i="1" s="1"/>
  <c r="BM14" i="1"/>
  <c r="BN14" i="1" s="1"/>
  <c r="BL14" i="1"/>
  <c r="BJ14" i="1"/>
  <c r="BM13" i="1"/>
  <c r="BJ13" i="1"/>
  <c r="BM12" i="1"/>
  <c r="BJ12" i="1"/>
  <c r="BM11" i="1"/>
  <c r="BJ11" i="1"/>
  <c r="BM10" i="1"/>
  <c r="BJ10" i="1"/>
  <c r="BM9" i="1"/>
  <c r="BJ9" i="1"/>
  <c r="BM8" i="1"/>
  <c r="BJ8" i="1"/>
  <c r="BM7" i="1"/>
  <c r="BJ7" i="1"/>
  <c r="BM6" i="1"/>
  <c r="BJ6" i="1"/>
  <c r="BM5" i="1"/>
  <c r="BJ5" i="1"/>
  <c r="BM4" i="1"/>
  <c r="BJ4" i="1"/>
  <c r="BM3" i="1"/>
  <c r="BJ3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E26" i="1"/>
  <c r="BB26" i="1"/>
  <c r="BE25" i="1"/>
  <c r="BB25" i="1"/>
  <c r="BE24" i="1"/>
  <c r="BB24" i="1"/>
  <c r="BE23" i="1"/>
  <c r="BB23" i="1"/>
  <c r="BE22" i="1"/>
  <c r="BB22" i="1"/>
  <c r="BE21" i="1"/>
  <c r="BB21" i="1"/>
  <c r="BE20" i="1"/>
  <c r="BB20" i="1"/>
  <c r="BE19" i="1"/>
  <c r="BB19" i="1"/>
  <c r="BE18" i="1"/>
  <c r="BB18" i="1"/>
  <c r="BD17" i="1"/>
  <c r="BE17" i="1" s="1"/>
  <c r="BB17" i="1"/>
  <c r="BF17" i="1" s="1"/>
  <c r="BE16" i="1"/>
  <c r="BF16" i="1" s="1"/>
  <c r="BD16" i="1"/>
  <c r="BB16" i="1"/>
  <c r="BD15" i="1"/>
  <c r="BE15" i="1" s="1"/>
  <c r="BB15" i="1"/>
  <c r="BF15" i="1" s="1"/>
  <c r="BE14" i="1"/>
  <c r="BF14" i="1" s="1"/>
  <c r="BD14" i="1"/>
  <c r="BB14" i="1"/>
  <c r="BE13" i="1"/>
  <c r="BB13" i="1"/>
  <c r="BE12" i="1"/>
  <c r="BB12" i="1"/>
  <c r="BE11" i="1"/>
  <c r="BB11" i="1"/>
  <c r="BE10" i="1"/>
  <c r="BB10" i="1"/>
  <c r="BE9" i="1"/>
  <c r="BB9" i="1"/>
  <c r="BE8" i="1"/>
  <c r="BB8" i="1"/>
  <c r="BE7" i="1"/>
  <c r="BB7" i="1"/>
  <c r="BE6" i="1"/>
  <c r="BB6" i="1"/>
  <c r="BE5" i="1"/>
  <c r="BB5" i="1"/>
  <c r="BE4" i="1"/>
  <c r="BB4" i="1"/>
  <c r="BE3" i="1"/>
  <c r="BB3" i="1"/>
  <c r="AV14" i="1"/>
  <c r="AW17" i="1"/>
  <c r="AV17" i="1"/>
  <c r="AS17" i="1"/>
  <c r="AV26" i="1"/>
  <c r="AS26" i="1"/>
  <c r="AV25" i="1"/>
  <c r="AS25" i="1"/>
  <c r="AV24" i="1"/>
  <c r="AS24" i="1"/>
  <c r="AV23" i="1"/>
  <c r="AS23" i="1"/>
  <c r="AV22" i="1"/>
  <c r="AS22" i="1"/>
  <c r="AV21" i="1"/>
  <c r="AS21" i="1"/>
  <c r="AV20" i="1"/>
  <c r="AS20" i="1"/>
  <c r="AV19" i="1"/>
  <c r="AS19" i="1"/>
  <c r="AV18" i="1"/>
  <c r="AS18" i="1"/>
  <c r="AU17" i="1"/>
  <c r="AU16" i="1"/>
  <c r="AV16" i="1" s="1"/>
  <c r="AW16" i="1" s="1"/>
  <c r="AS16" i="1"/>
  <c r="AU15" i="1"/>
  <c r="AV15" i="1" s="1"/>
  <c r="AW15" i="1" s="1"/>
  <c r="AS15" i="1"/>
  <c r="AU14" i="1"/>
  <c r="AW14" i="1" s="1"/>
  <c r="AS14" i="1"/>
  <c r="AV13" i="1"/>
  <c r="AS13" i="1"/>
  <c r="AV12" i="1"/>
  <c r="AS12" i="1"/>
  <c r="AV11" i="1"/>
  <c r="AS11" i="1"/>
  <c r="AV10" i="1"/>
  <c r="AS10" i="1"/>
  <c r="AV9" i="1"/>
  <c r="AS9" i="1"/>
  <c r="AV8" i="1"/>
  <c r="AS8" i="1"/>
  <c r="AV7" i="1"/>
  <c r="AS7" i="1"/>
  <c r="AV6" i="1"/>
  <c r="AS6" i="1"/>
  <c r="AV5" i="1"/>
  <c r="AS5" i="1"/>
  <c r="AV4" i="1"/>
  <c r="AS4" i="1"/>
  <c r="AV3" i="1"/>
  <c r="AS3" i="1"/>
  <c r="AM15" i="1"/>
  <c r="AM16" i="1"/>
  <c r="AN16" i="1" s="1"/>
  <c r="AM17" i="1"/>
  <c r="AN17" i="1" s="1"/>
  <c r="AM14" i="1"/>
  <c r="AN14" i="1" s="1"/>
  <c r="AN26" i="1"/>
  <c r="AN25" i="1"/>
  <c r="AN24" i="1"/>
  <c r="AN23" i="1"/>
  <c r="AN22" i="1"/>
  <c r="AN21" i="1"/>
  <c r="AN20" i="1"/>
  <c r="AN19" i="1"/>
  <c r="AN18" i="1"/>
  <c r="AN15" i="1"/>
  <c r="AN13" i="1"/>
  <c r="AN12" i="1"/>
  <c r="AN11" i="1"/>
  <c r="AN10" i="1"/>
  <c r="AN9" i="1"/>
  <c r="AN8" i="1"/>
  <c r="AN7" i="1"/>
  <c r="AN6" i="1"/>
  <c r="AN5" i="1"/>
  <c r="AN4" i="1"/>
  <c r="AN3" i="1"/>
  <c r="AF26" i="1"/>
  <c r="AF25" i="1"/>
  <c r="AF24" i="1"/>
  <c r="AE23" i="1"/>
  <c r="AF23" i="1" s="1"/>
  <c r="AE22" i="1"/>
  <c r="AF22" i="1" s="1"/>
  <c r="AE21" i="1"/>
  <c r="AF21" i="1" s="1"/>
  <c r="AE20" i="1"/>
  <c r="AF20" i="1" s="1"/>
  <c r="AE19" i="1"/>
  <c r="AF19" i="1" s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X26" i="1"/>
  <c r="X25" i="1"/>
  <c r="X24" i="1"/>
  <c r="W23" i="1"/>
  <c r="X23" i="1" s="1"/>
  <c r="W22" i="1"/>
  <c r="X22" i="1" s="1"/>
  <c r="W21" i="1"/>
  <c r="X21" i="1" s="1"/>
  <c r="W20" i="1"/>
  <c r="X20" i="1" s="1"/>
  <c r="W19" i="1"/>
  <c r="X19" i="1" s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H26" i="1"/>
  <c r="H25" i="1"/>
  <c r="H24" i="1"/>
  <c r="G23" i="1"/>
  <c r="H23" i="1" s="1"/>
  <c r="G22" i="1"/>
  <c r="H22" i="1" s="1"/>
  <c r="G21" i="1"/>
  <c r="H21" i="1" s="1"/>
  <c r="G20" i="1"/>
  <c r="H20" i="1" s="1"/>
  <c r="G19" i="1"/>
  <c r="H19" i="1" s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4" i="1"/>
  <c r="P25" i="1"/>
  <c r="P26" i="1"/>
  <c r="P3" i="1"/>
  <c r="O20" i="1"/>
  <c r="P20" i="1" s="1"/>
  <c r="O21" i="1"/>
  <c r="P21" i="1" s="1"/>
  <c r="O22" i="1"/>
  <c r="P22" i="1" s="1"/>
  <c r="O23" i="1"/>
  <c r="P23" i="1" s="1"/>
  <c r="O19" i="1"/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3" i="1"/>
  <c r="AJ4" i="1"/>
  <c r="AK4" i="1" s="1"/>
  <c r="AJ5" i="1"/>
  <c r="AK5" i="1" s="1"/>
  <c r="AJ6" i="1"/>
  <c r="AK6" i="1" s="1"/>
  <c r="AJ7" i="1"/>
  <c r="AK7" i="1" s="1"/>
  <c r="AJ8" i="1"/>
  <c r="AK8" i="1" s="1"/>
  <c r="AJ9" i="1"/>
  <c r="AK9" i="1" s="1"/>
  <c r="AJ10" i="1"/>
  <c r="AK10" i="1" s="1"/>
  <c r="AJ11" i="1"/>
  <c r="AK11" i="1" s="1"/>
  <c r="AJ12" i="1"/>
  <c r="AK12" i="1" s="1"/>
  <c r="AJ13" i="1"/>
  <c r="AK13" i="1" s="1"/>
  <c r="AJ14" i="1"/>
  <c r="AK14" i="1" s="1"/>
  <c r="AO14" i="1" s="1"/>
  <c r="AJ15" i="1"/>
  <c r="AK15" i="1" s="1"/>
  <c r="AO15" i="1" s="1"/>
  <c r="AJ16" i="1"/>
  <c r="AK16" i="1" s="1"/>
  <c r="AO16" i="1" s="1"/>
  <c r="AJ17" i="1"/>
  <c r="AK17" i="1" s="1"/>
  <c r="AO17" i="1" s="1"/>
  <c r="AJ18" i="1"/>
  <c r="AK18" i="1" s="1"/>
  <c r="AJ19" i="1"/>
  <c r="AK19" i="1" s="1"/>
  <c r="AJ20" i="1"/>
  <c r="AK20" i="1" s="1"/>
  <c r="AJ21" i="1"/>
  <c r="AK21" i="1" s="1"/>
  <c r="AJ22" i="1"/>
  <c r="AK22" i="1" s="1"/>
  <c r="AJ23" i="1"/>
  <c r="AK23" i="1" s="1"/>
  <c r="AJ24" i="1"/>
  <c r="AK24" i="1" s="1"/>
  <c r="AJ25" i="1"/>
  <c r="AK25" i="1" s="1"/>
  <c r="AJ26" i="1"/>
  <c r="AK26" i="1" s="1"/>
  <c r="AJ3" i="1"/>
  <c r="AK3" i="1" s="1"/>
  <c r="AB15" i="1"/>
  <c r="AC15" i="1" s="1"/>
  <c r="AB16" i="1"/>
  <c r="AC16" i="1" s="1"/>
  <c r="AB17" i="1"/>
  <c r="AC17" i="1" s="1"/>
  <c r="AB18" i="1"/>
  <c r="AC18" i="1" s="1"/>
  <c r="AB19" i="1"/>
  <c r="AC19" i="1" s="1"/>
  <c r="AG19" i="1" s="1"/>
  <c r="AB20" i="1"/>
  <c r="AC20" i="1" s="1"/>
  <c r="AG20" i="1" s="1"/>
  <c r="AB21" i="1"/>
  <c r="AC21" i="1" s="1"/>
  <c r="AG21" i="1" s="1"/>
  <c r="AB22" i="1"/>
  <c r="AC22" i="1" s="1"/>
  <c r="AG22" i="1" s="1"/>
  <c r="AB23" i="1"/>
  <c r="AC23" i="1" s="1"/>
  <c r="AG23" i="1" s="1"/>
  <c r="AB24" i="1"/>
  <c r="AC24" i="1" s="1"/>
  <c r="AB25" i="1"/>
  <c r="AC25" i="1" s="1"/>
  <c r="AB26" i="1"/>
  <c r="AC26" i="1" s="1"/>
  <c r="AB14" i="1"/>
  <c r="AC14" i="1" s="1"/>
  <c r="AB4" i="1"/>
  <c r="AC4" i="1" s="1"/>
  <c r="AB5" i="1"/>
  <c r="AC5" i="1" s="1"/>
  <c r="AB6" i="1"/>
  <c r="AC6" i="1" s="1"/>
  <c r="AB7" i="1"/>
  <c r="AC7" i="1" s="1"/>
  <c r="AB8" i="1"/>
  <c r="AC8" i="1" s="1"/>
  <c r="AB9" i="1"/>
  <c r="AC9" i="1" s="1"/>
  <c r="AB10" i="1"/>
  <c r="AC10" i="1" s="1"/>
  <c r="AB11" i="1"/>
  <c r="AC11" i="1" s="1"/>
  <c r="AB12" i="1"/>
  <c r="AC12" i="1" s="1"/>
  <c r="AB13" i="1"/>
  <c r="AC13" i="1" s="1"/>
  <c r="AB3" i="1"/>
  <c r="AC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Y19" i="1" s="1"/>
  <c r="T20" i="1"/>
  <c r="U20" i="1" s="1"/>
  <c r="Y20" i="1" s="1"/>
  <c r="T21" i="1"/>
  <c r="U21" i="1" s="1"/>
  <c r="Y21" i="1" s="1"/>
  <c r="T22" i="1"/>
  <c r="U22" i="1" s="1"/>
  <c r="Y22" i="1" s="1"/>
  <c r="T23" i="1"/>
  <c r="U23" i="1" s="1"/>
  <c r="Y23" i="1" s="1"/>
  <c r="T24" i="1"/>
  <c r="U24" i="1" s="1"/>
  <c r="T25" i="1"/>
  <c r="U25" i="1" s="1"/>
  <c r="T26" i="1"/>
  <c r="U26" i="1" s="1"/>
  <c r="T3" i="1"/>
  <c r="U3" i="1" s="1"/>
  <c r="L19" i="1"/>
  <c r="M19" i="1" s="1"/>
  <c r="Q19" i="1" s="1"/>
  <c r="L20" i="1"/>
  <c r="M20" i="1" s="1"/>
  <c r="Q20" i="1" s="1"/>
  <c r="L21" i="1"/>
  <c r="M21" i="1" s="1"/>
  <c r="Q21" i="1" s="1"/>
  <c r="L22" i="1"/>
  <c r="M22" i="1" s="1"/>
  <c r="Q22" i="1" s="1"/>
  <c r="L23" i="1"/>
  <c r="M23" i="1" s="1"/>
  <c r="Q23" i="1" s="1"/>
  <c r="L24" i="1"/>
  <c r="M24" i="1" s="1"/>
  <c r="L25" i="1"/>
  <c r="M25" i="1" s="1"/>
  <c r="L26" i="1"/>
  <c r="M26" i="1" s="1"/>
  <c r="L18" i="1"/>
  <c r="M18" i="1" s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5" i="1"/>
  <c r="M15" i="1" s="1"/>
  <c r="L16" i="1"/>
  <c r="M16" i="1" s="1"/>
  <c r="L17" i="1"/>
  <c r="M17" i="1" s="1"/>
  <c r="L14" i="1"/>
  <c r="M14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I19" i="1" s="1"/>
  <c r="D20" i="1"/>
  <c r="E20" i="1" s="1"/>
  <c r="I20" i="1" s="1"/>
  <c r="D21" i="1"/>
  <c r="E21" i="1" s="1"/>
  <c r="I21" i="1" s="1"/>
  <c r="D22" i="1"/>
  <c r="E22" i="1" s="1"/>
  <c r="I22" i="1" s="1"/>
  <c r="D23" i="1"/>
  <c r="E23" i="1" s="1"/>
  <c r="I23" i="1" s="1"/>
  <c r="D24" i="1"/>
  <c r="E24" i="1" s="1"/>
  <c r="D25" i="1"/>
  <c r="E25" i="1" s="1"/>
  <c r="D26" i="1"/>
  <c r="E26" i="1" s="1"/>
  <c r="D3" i="1"/>
  <c r="E3" i="1" s="1"/>
</calcChain>
</file>

<file path=xl/sharedStrings.xml><?xml version="1.0" encoding="utf-8"?>
<sst xmlns="http://schemas.openxmlformats.org/spreadsheetml/2006/main" count="82" uniqueCount="31">
  <si>
    <t>Hr</t>
  </si>
  <si>
    <t>Total Event Usage</t>
  </si>
  <si>
    <t>Jul_11_18 Event</t>
  </si>
  <si>
    <t>Jul_31_18 Event</t>
  </si>
  <si>
    <t xml:space="preserve"> Monthly Usage scaled</t>
  </si>
  <si>
    <t>Jul_2018  SCALED to 52 ports</t>
  </si>
  <si>
    <t>Jul_2018 SCALED to 32 ports</t>
  </si>
  <si>
    <t>Aug_30_18</t>
  </si>
  <si>
    <t>Aug_2018 SCALED to 10 ports</t>
  </si>
  <si>
    <t>Sep_2018 SCALED to 24 ports</t>
  </si>
  <si>
    <t>Sep_27_18</t>
  </si>
  <si>
    <t>SCALED MONTHLY USAGE &amp; EVENT SUAGE</t>
  </si>
  <si>
    <t>Oct_2018 SCALED to 83 ports</t>
  </si>
  <si>
    <t>Oct_16_18</t>
  </si>
  <si>
    <t>Oct_2018 SCALED to 67 ports</t>
  </si>
  <si>
    <t>Oct_30_18</t>
  </si>
  <si>
    <t>Nov_14_18</t>
  </si>
  <si>
    <t>Nov_2018 SCALED to 74 ports</t>
  </si>
  <si>
    <t>Nov_2018 SCALED to 68 ports</t>
  </si>
  <si>
    <t>Nov_28_18</t>
  </si>
  <si>
    <t>LOAD REDUCTION</t>
  </si>
  <si>
    <t>LOAD SHIFT</t>
  </si>
  <si>
    <t>CHANGE</t>
  </si>
  <si>
    <t>5/10 throttle events 11am - 3pm</t>
  </si>
  <si>
    <t>5/10 throttle events 4pm-9pm</t>
  </si>
  <si>
    <t>CHANGE (kwh)</t>
  </si>
  <si>
    <t>% CHANGE kwh</t>
  </si>
  <si>
    <t>P0 (TOU EV4)</t>
  </si>
  <si>
    <t>P1</t>
  </si>
  <si>
    <t>% CHANGE price</t>
  </si>
  <si>
    <t>SELF elasticity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</si>
</sst>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Fill="1" applyBorder="1"/>
    <xf numFmtId="0" fontId="0" fillId="0" borderId="1" xfId="0" applyBorder="1"/>
    <xf numFmtId="0" fontId="0" fillId="0" borderId="0" xfId="0" applyBorder="1"/>
    <xf numFmtId="0" fontId="0" fillId="2" borderId="6" xfId="0" applyFill="1" applyBorder="1"/>
    <xf numFmtId="0" fontId="0" fillId="0" borderId="0" xfId="0" applyFill="1" applyBorder="1"/>
    <xf numFmtId="0" fontId="0" fillId="3" borderId="6" xfId="0" applyFill="1" applyBorder="1"/>
    <xf numFmtId="0" fontId="0" fillId="3" borderId="4" xfId="0" applyFill="1" applyBorder="1"/>
    <xf numFmtId="0" fontId="4" fillId="0" borderId="0" xfId="0" applyFont="1" applyBorder="1"/>
    <xf numFmtId="0" fontId="5" fillId="0" borderId="0" xfId="0" applyFont="1" applyBorder="1"/>
    <xf numFmtId="0" fontId="0" fillId="0" borderId="4" xfId="0" applyFill="1" applyBorder="1"/>
    <xf numFmtId="0" fontId="5" fillId="0" borderId="0" xfId="0" applyFont="1" applyFill="1" applyBorder="1"/>
    <xf numFmtId="0" fontId="0" fillId="0" borderId="0" xfId="0" applyAlignment="1">
      <alignment vertical="center" wrapText="1"/>
    </xf>
    <xf numFmtId="0" fontId="0" fillId="0" borderId="0" xfId="0" applyFill="1"/>
    <xf numFmtId="0" fontId="3" fillId="0" borderId="0" xfId="0" applyFont="1" applyFill="1"/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4" fillId="0" borderId="4" xfId="0" applyFont="1" applyBorder="1"/>
    <xf numFmtId="0" fontId="2" fillId="0" borderId="0" xfId="0" applyFont="1" applyFill="1" applyBorder="1"/>
    <xf numFmtId="0" fontId="2" fillId="0" borderId="0" xfId="0" applyFont="1" applyBorder="1"/>
    <xf numFmtId="9" fontId="0" fillId="0" borderId="0" xfId="1" applyFont="1" applyBorder="1"/>
    <xf numFmtId="9" fontId="5" fillId="0" borderId="0" xfId="1" applyFont="1" applyBorder="1"/>
    <xf numFmtId="9" fontId="0" fillId="0" borderId="0" xfId="1" applyFont="1" applyAlignment="1">
      <alignment vertical="center" wrapText="1"/>
    </xf>
    <xf numFmtId="9" fontId="2" fillId="0" borderId="0" xfId="1" applyFont="1" applyBorder="1"/>
    <xf numFmtId="0" fontId="0" fillId="0" borderId="6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Jul_2018 SCALED to 32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Sheet1!$B$3:$B$26</c:f>
              <c:numCache>
                <c:formatCode>General</c:formatCode>
                <c:ptCount val="24"/>
                <c:pt idx="0">
                  <c:v>1.0663300427516518</c:v>
                </c:pt>
                <c:pt idx="1">
                  <c:v>0.78456587640886122</c:v>
                </c:pt>
                <c:pt idx="2">
                  <c:v>0.65138966187329961</c:v>
                </c:pt>
                <c:pt idx="3">
                  <c:v>0.57047182277497088</c:v>
                </c:pt>
                <c:pt idx="4">
                  <c:v>0.62832055965798672</c:v>
                </c:pt>
                <c:pt idx="5">
                  <c:v>1.3063636222308588</c:v>
                </c:pt>
                <c:pt idx="6">
                  <c:v>3.9160761756704221</c:v>
                </c:pt>
                <c:pt idx="7">
                  <c:v>6.4478333462883786</c:v>
                </c:pt>
                <c:pt idx="8">
                  <c:v>3.8952830159347061</c:v>
                </c:pt>
                <c:pt idx="9">
                  <c:v>4.7490275942479592</c:v>
                </c:pt>
                <c:pt idx="10">
                  <c:v>5.1746275942479585</c:v>
                </c:pt>
                <c:pt idx="11">
                  <c:v>3.1423092110376993</c:v>
                </c:pt>
                <c:pt idx="12">
                  <c:v>5.9543505635445015</c:v>
                </c:pt>
                <c:pt idx="13">
                  <c:v>9.4861344733773816</c:v>
                </c:pt>
                <c:pt idx="14">
                  <c:v>9.0401156626506012</c:v>
                </c:pt>
                <c:pt idx="15">
                  <c:v>13.934312320248738</c:v>
                </c:pt>
                <c:pt idx="16">
                  <c:v>24.273987407695301</c:v>
                </c:pt>
                <c:pt idx="17">
                  <c:v>13.250415235134085</c:v>
                </c:pt>
                <c:pt idx="18">
                  <c:v>14.19079735717062</c:v>
                </c:pt>
                <c:pt idx="19">
                  <c:v>11.974922347454333</c:v>
                </c:pt>
                <c:pt idx="20">
                  <c:v>4.5944687135639333</c:v>
                </c:pt>
                <c:pt idx="21">
                  <c:v>4.3044079284881462</c:v>
                </c:pt>
                <c:pt idx="22">
                  <c:v>2.6637904391760587</c:v>
                </c:pt>
                <c:pt idx="23">
                  <c:v>1.2548153905946364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B-4081-AAD6-ED3B6341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457520"/>
        <c:axId val="591456688"/>
      </c:scatterChart>
      <c:valAx>
        <c:axId val="59145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6688"/>
        <c:crosses val="autoZero"/>
        <c:crossBetween val="midCat"/>
      </c:valAx>
      <c:valAx>
        <c:axId val="59145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57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Sheet1!$AI$2</c:f>
              <c:strCache>
                <c:ptCount val="1"/>
                <c:pt idx="0">
                  <c:v>Oct_16_18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Sheet1!$AI$3:$AI$26</c:f>
              <c:numCache>
                <c:formatCode>General</c:formatCode>
                <c:ptCount val="24"/>
                <c:pt idx="0">
                  <c:v>5.6499999999999995</c:v>
                </c:pt>
                <c:pt idx="1">
                  <c:v>4.3460000000000001</c:v>
                </c:pt>
                <c:pt idx="2">
                  <c:v>4.3620000000000001</c:v>
                </c:pt>
                <c:pt idx="3">
                  <c:v>4.3120000000000003</c:v>
                </c:pt>
                <c:pt idx="4">
                  <c:v>8.3800000000000008</c:v>
                </c:pt>
                <c:pt idx="5">
                  <c:v>17.533999999999999</c:v>
                </c:pt>
                <c:pt idx="6">
                  <c:v>9.4719999999999978</c:v>
                </c:pt>
                <c:pt idx="7">
                  <c:v>3.968</c:v>
                </c:pt>
                <c:pt idx="8">
                  <c:v>6.9779999999999989</c:v>
                </c:pt>
                <c:pt idx="9">
                  <c:v>8.9559999999999995</c:v>
                </c:pt>
                <c:pt idx="10">
                  <c:v>7.7259999999999991</c:v>
                </c:pt>
                <c:pt idx="11">
                  <c:v>9.9559999999999977</c:v>
                </c:pt>
                <c:pt idx="12">
                  <c:v>13.113999999999999</c:v>
                </c:pt>
                <c:pt idx="13">
                  <c:v>24.884000000000004</c:v>
                </c:pt>
                <c:pt idx="14">
                  <c:v>32.980000000000004</c:v>
                </c:pt>
                <c:pt idx="15">
                  <c:v>39.927999999999997</c:v>
                </c:pt>
                <c:pt idx="16">
                  <c:v>61.472000000000001</c:v>
                </c:pt>
                <c:pt idx="17">
                  <c:v>51.536000000000001</c:v>
                </c:pt>
                <c:pt idx="18">
                  <c:v>31.15</c:v>
                </c:pt>
                <c:pt idx="19">
                  <c:v>15.139999999999997</c:v>
                </c:pt>
                <c:pt idx="20">
                  <c:v>8.61</c:v>
                </c:pt>
                <c:pt idx="21">
                  <c:v>50.54999999999999</c:v>
                </c:pt>
                <c:pt idx="22">
                  <c:v>61.559999999999988</c:v>
                </c:pt>
                <c:pt idx="23">
                  <c:v>9.4639999999999986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3E-4C43-890E-B2F486F9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89680"/>
        <c:axId val="527090928"/>
      </c:scatterChart>
      <c:valAx>
        <c:axId val="52708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928"/>
        <c:crosses val="autoZero"/>
        <c:crossBetween val="midCat"/>
      </c:valAx>
      <c:valAx>
        <c:axId val="5270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8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Sheet1!$AP$2</c:f>
              <c:strCache>
                <c:ptCount val="1"/>
                <c:pt idx="0">
                  <c:v>Oct_2018 SCALED to 67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Sheet1!$AP$3:$AP$26</c:f>
              <c:numCache>
                <c:formatCode>General</c:formatCode>
                <c:ptCount val="24"/>
                <c:pt idx="0">
                  <c:v>7.1675053245239022</c:v>
                </c:pt>
                <c:pt idx="1">
                  <c:v>5.6993928876797524</c:v>
                </c:pt>
                <c:pt idx="2">
                  <c:v>4.5647753595025238</c:v>
                </c:pt>
                <c:pt idx="3">
                  <c:v>4.1711392926544884</c:v>
                </c:pt>
                <c:pt idx="4">
                  <c:v>8.6685448892343562</c:v>
                </c:pt>
                <c:pt idx="5">
                  <c:v>9.7427973183054828</c:v>
                </c:pt>
                <c:pt idx="6">
                  <c:v>15.695993392926542</c:v>
                </c:pt>
                <c:pt idx="7">
                  <c:v>16.985643140303146</c:v>
                </c:pt>
                <c:pt idx="8">
                  <c:v>9.6586059463661087</c:v>
                </c:pt>
                <c:pt idx="9">
                  <c:v>12.471163350174891</c:v>
                </c:pt>
                <c:pt idx="10">
                  <c:v>16.100969724057524</c:v>
                </c:pt>
                <c:pt idx="11">
                  <c:v>10.737501243684413</c:v>
                </c:pt>
                <c:pt idx="12">
                  <c:v>16.528389623008156</c:v>
                </c:pt>
                <c:pt idx="13">
                  <c:v>26.705366731441895</c:v>
                </c:pt>
                <c:pt idx="14">
                  <c:v>23.986887951807226</c:v>
                </c:pt>
                <c:pt idx="15">
                  <c:v>27.506054488923432</c:v>
                </c:pt>
                <c:pt idx="16">
                  <c:v>49.25158282160902</c:v>
                </c:pt>
                <c:pt idx="17">
                  <c:v>29.135219510299255</c:v>
                </c:pt>
                <c:pt idx="18">
                  <c:v>26.847467664205208</c:v>
                </c:pt>
                <c:pt idx="19">
                  <c:v>16.84244593859308</c:v>
                </c:pt>
                <c:pt idx="20">
                  <c:v>6.1639947920715112</c:v>
                </c:pt>
                <c:pt idx="21">
                  <c:v>21.683277963466775</c:v>
                </c:pt>
                <c:pt idx="22">
                  <c:v>22.031355071900503</c:v>
                </c:pt>
                <c:pt idx="23">
                  <c:v>8.6445233190827828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C-403F-BB7E-79472692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65744"/>
        <c:axId val="585066576"/>
      </c:scatterChart>
      <c:valAx>
        <c:axId val="58506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66576"/>
        <c:crosses val="autoZero"/>
        <c:crossBetween val="midCat"/>
      </c:valAx>
      <c:valAx>
        <c:axId val="5850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6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Sheet1!$AQ$2</c:f>
              <c:strCache>
                <c:ptCount val="1"/>
                <c:pt idx="0">
                  <c:v>Oct_30_18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Sheet1!$AQ$3:$AQ$26</c:f>
              <c:numCache>
                <c:formatCode>General</c:formatCode>
                <c:ptCount val="24"/>
                <c:pt idx="0">
                  <c:v>0.71600000000000008</c:v>
                </c:pt>
                <c:pt idx="1">
                  <c:v>0.71600000000000008</c:v>
                </c:pt>
                <c:pt idx="2">
                  <c:v>0.71600000000000008</c:v>
                </c:pt>
                <c:pt idx="3">
                  <c:v>0.70400000000000007</c:v>
                </c:pt>
                <c:pt idx="4">
                  <c:v>2.6599999999999997</c:v>
                </c:pt>
                <c:pt idx="5">
                  <c:v>8.23</c:v>
                </c:pt>
                <c:pt idx="6">
                  <c:v>10.606</c:v>
                </c:pt>
                <c:pt idx="7">
                  <c:v>3.9999999999999996</c:v>
                </c:pt>
                <c:pt idx="8">
                  <c:v>1.6880000000000002</c:v>
                </c:pt>
                <c:pt idx="9">
                  <c:v>3.5519999999999996</c:v>
                </c:pt>
                <c:pt idx="10">
                  <c:v>17.050000000000004</c:v>
                </c:pt>
                <c:pt idx="11">
                  <c:v>7.8320000000000007</c:v>
                </c:pt>
                <c:pt idx="12">
                  <c:v>35.003999999999998</c:v>
                </c:pt>
                <c:pt idx="13">
                  <c:v>45.853999999999999</c:v>
                </c:pt>
                <c:pt idx="14">
                  <c:v>53.334000000000003</c:v>
                </c:pt>
                <c:pt idx="15">
                  <c:v>45.5</c:v>
                </c:pt>
                <c:pt idx="16">
                  <c:v>33.51</c:v>
                </c:pt>
                <c:pt idx="17">
                  <c:v>22.414000000000001</c:v>
                </c:pt>
                <c:pt idx="18">
                  <c:v>10.338000000000001</c:v>
                </c:pt>
                <c:pt idx="19">
                  <c:v>3.9239999999999995</c:v>
                </c:pt>
                <c:pt idx="20">
                  <c:v>0.92800000000000005</c:v>
                </c:pt>
                <c:pt idx="21">
                  <c:v>34.881999999999991</c:v>
                </c:pt>
                <c:pt idx="22">
                  <c:v>33.756</c:v>
                </c:pt>
                <c:pt idx="23">
                  <c:v>11.656000000000001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5-4D24-BAF2-2437BEDA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976"/>
        <c:axId val="37625728"/>
      </c:scatterChart>
      <c:valAx>
        <c:axId val="376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28"/>
        <c:crosses val="autoZero"/>
        <c:crossBetween val="midCat"/>
      </c:valAx>
      <c:valAx>
        <c:axId val="3762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Sheet1!$AY$2</c:f>
              <c:strCache>
                <c:ptCount val="1"/>
                <c:pt idx="0">
                  <c:v>Nov_2018 SCALED to 68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Sheet1!$AY$3:$AY$26</c:f>
              <c:numCache>
                <c:formatCode>General</c:formatCode>
                <c:ptCount val="24"/>
                <c:pt idx="0">
                  <c:v>11.690903132530121</c:v>
                </c:pt>
                <c:pt idx="1">
                  <c:v>9.498103775100402</c:v>
                </c:pt>
                <c:pt idx="2">
                  <c:v>7.2193567871485937</c:v>
                </c:pt>
                <c:pt idx="3">
                  <c:v>5.5047428112449799</c:v>
                </c:pt>
                <c:pt idx="4">
                  <c:v>4.787613815261043</c:v>
                </c:pt>
                <c:pt idx="5">
                  <c:v>4.5809837751004014</c:v>
                </c:pt>
                <c:pt idx="6">
                  <c:v>9.5433792771084356</c:v>
                </c:pt>
                <c:pt idx="7">
                  <c:v>15.081692530120478</c:v>
                </c:pt>
                <c:pt idx="8">
                  <c:v>9.3597506827309243</c:v>
                </c:pt>
                <c:pt idx="9">
                  <c:v>13.22955823293173</c:v>
                </c:pt>
                <c:pt idx="10">
                  <c:v>15.204629076305219</c:v>
                </c:pt>
                <c:pt idx="11">
                  <c:v>9.8085706024096364</c:v>
                </c:pt>
                <c:pt idx="12">
                  <c:v>14.697245301204823</c:v>
                </c:pt>
                <c:pt idx="13">
                  <c:v>20.529493333333331</c:v>
                </c:pt>
                <c:pt idx="14">
                  <c:v>13.910250923694775</c:v>
                </c:pt>
                <c:pt idx="15">
                  <c:v>22.857170763052206</c:v>
                </c:pt>
                <c:pt idx="16">
                  <c:v>30.909576224899602</c:v>
                </c:pt>
                <c:pt idx="17">
                  <c:v>23.615969156626502</c:v>
                </c:pt>
                <c:pt idx="18">
                  <c:v>30.242819598393567</c:v>
                </c:pt>
                <c:pt idx="19">
                  <c:v>25.229170120481925</c:v>
                </c:pt>
                <c:pt idx="20">
                  <c:v>9.4794923694779083</c:v>
                </c:pt>
                <c:pt idx="21">
                  <c:v>15.958746987951802</c:v>
                </c:pt>
                <c:pt idx="22">
                  <c:v>23.840598875502007</c:v>
                </c:pt>
                <c:pt idx="23">
                  <c:v>10.04857060240964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2-428C-8747-35F86BC28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86576"/>
        <c:axId val="526690272"/>
      </c:scatterChart>
      <c:valAx>
        <c:axId val="4914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90272"/>
        <c:crosses val="autoZero"/>
        <c:crossBetween val="midCat"/>
      </c:valAx>
      <c:valAx>
        <c:axId val="52669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8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Sheet1!$AZ$2</c:f>
              <c:strCache>
                <c:ptCount val="1"/>
                <c:pt idx="0">
                  <c:v>Nov_14_18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Sheet1!$AZ$3:$AZ$26</c:f>
              <c:numCache>
                <c:formatCode>General</c:formatCode>
                <c:ptCount val="24"/>
                <c:pt idx="0">
                  <c:v>6.712299999999999</c:v>
                </c:pt>
                <c:pt idx="1">
                  <c:v>4.4851000000000001</c:v>
                </c:pt>
                <c:pt idx="2">
                  <c:v>4.1312999999999995</c:v>
                </c:pt>
                <c:pt idx="3">
                  <c:v>3.8176999999999999</c:v>
                </c:pt>
                <c:pt idx="4">
                  <c:v>7.817400000000001</c:v>
                </c:pt>
                <c:pt idx="5">
                  <c:v>16.958099999999998</c:v>
                </c:pt>
                <c:pt idx="6">
                  <c:v>12.008700000000001</c:v>
                </c:pt>
                <c:pt idx="7">
                  <c:v>17.3125</c:v>
                </c:pt>
                <c:pt idx="8">
                  <c:v>13.0609</c:v>
                </c:pt>
                <c:pt idx="9">
                  <c:v>15.010900000000001</c:v>
                </c:pt>
                <c:pt idx="10">
                  <c:v>22.965899999999998</c:v>
                </c:pt>
                <c:pt idx="11">
                  <c:v>17.174599999999998</c:v>
                </c:pt>
                <c:pt idx="12">
                  <c:v>19.128099999999996</c:v>
                </c:pt>
                <c:pt idx="13">
                  <c:v>37.2256</c:v>
                </c:pt>
                <c:pt idx="14">
                  <c:v>44.771000000000001</c:v>
                </c:pt>
                <c:pt idx="15">
                  <c:v>51.504100000000008</c:v>
                </c:pt>
                <c:pt idx="16">
                  <c:v>50.2973</c:v>
                </c:pt>
                <c:pt idx="17">
                  <c:v>40.660899999999998</c:v>
                </c:pt>
                <c:pt idx="18">
                  <c:v>44.315699999999993</c:v>
                </c:pt>
                <c:pt idx="19">
                  <c:v>28.637499999999996</c:v>
                </c:pt>
                <c:pt idx="20">
                  <c:v>60.640199999999993</c:v>
                </c:pt>
                <c:pt idx="21">
                  <c:v>46.303899999999992</c:v>
                </c:pt>
                <c:pt idx="22">
                  <c:v>37.154800000000002</c:v>
                </c:pt>
                <c:pt idx="23">
                  <c:v>7.5334000000000003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6F-44BB-8D6F-903EF17B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36656"/>
        <c:axId val="526689024"/>
      </c:scatterChart>
      <c:valAx>
        <c:axId val="48653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89024"/>
        <c:crosses val="autoZero"/>
        <c:crossBetween val="midCat"/>
      </c:valAx>
      <c:valAx>
        <c:axId val="5266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Sheet1!$BG$2</c:f>
              <c:strCache>
                <c:ptCount val="1"/>
                <c:pt idx="0">
                  <c:v>Nov_2018 SCALED to 74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Sheet1!$BG$3:$BG$26</c:f>
              <c:numCache>
                <c:formatCode>General</c:formatCode>
                <c:ptCount val="24"/>
                <c:pt idx="0">
                  <c:v>13.517606746987951</c:v>
                </c:pt>
                <c:pt idx="1">
                  <c:v>10.98218248995984</c:v>
                </c:pt>
                <c:pt idx="2">
                  <c:v>8.3473812851405622</c:v>
                </c:pt>
                <c:pt idx="3">
                  <c:v>6.3648588755020077</c:v>
                </c:pt>
                <c:pt idx="4">
                  <c:v>5.5356784738955813</c:v>
                </c:pt>
                <c:pt idx="5">
                  <c:v>5.2967624899598391</c:v>
                </c:pt>
                <c:pt idx="6">
                  <c:v>11.034532289156628</c:v>
                </c:pt>
                <c:pt idx="7">
                  <c:v>17.438206987951801</c:v>
                </c:pt>
                <c:pt idx="8">
                  <c:v>10.82221172690763</c:v>
                </c:pt>
                <c:pt idx="9">
                  <c:v>15.296676706827313</c:v>
                </c:pt>
                <c:pt idx="10">
                  <c:v>17.580352369477911</c:v>
                </c:pt>
                <c:pt idx="11">
                  <c:v>11.341159759036142</c:v>
                </c:pt>
                <c:pt idx="12">
                  <c:v>16.993689879518076</c:v>
                </c:pt>
                <c:pt idx="13">
                  <c:v>23.737226666666665</c:v>
                </c:pt>
                <c:pt idx="14">
                  <c:v>16.083727630522084</c:v>
                </c:pt>
                <c:pt idx="15">
                  <c:v>26.428603694779113</c:v>
                </c:pt>
                <c:pt idx="16">
                  <c:v>35.739197510040164</c:v>
                </c:pt>
                <c:pt idx="17">
                  <c:v>27.305964337349394</c:v>
                </c:pt>
                <c:pt idx="18">
                  <c:v>34.968260160642558</c:v>
                </c:pt>
                <c:pt idx="19">
                  <c:v>29.171227951807225</c:v>
                </c:pt>
                <c:pt idx="20">
                  <c:v>10.960663052208831</c:v>
                </c:pt>
                <c:pt idx="21">
                  <c:v>18.452301204819271</c:v>
                </c:pt>
                <c:pt idx="22">
                  <c:v>27.565692449799194</c:v>
                </c:pt>
                <c:pt idx="23">
                  <c:v>11.618659759036147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95-4691-B40B-51553815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315120"/>
        <c:axId val="533315536"/>
      </c:scatterChart>
      <c:valAx>
        <c:axId val="53331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15536"/>
        <c:crosses val="autoZero"/>
        <c:crossBetween val="midCat"/>
      </c:valAx>
      <c:valAx>
        <c:axId val="5333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31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Sheet1!$BH$2</c:f>
              <c:strCache>
                <c:ptCount val="1"/>
                <c:pt idx="0">
                  <c:v>Nov_28_18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Sheet1!$BH$3:$BH$26</c:f>
              <c:numCache>
                <c:formatCode>General</c:formatCode>
                <c:ptCount val="24"/>
                <c:pt idx="0">
                  <c:v>17.0441</c:v>
                </c:pt>
                <c:pt idx="1">
                  <c:v>8.7348000000000017</c:v>
                </c:pt>
                <c:pt idx="2">
                  <c:v>3.4358</c:v>
                </c:pt>
                <c:pt idx="3">
                  <c:v>2.0481000000000003</c:v>
                </c:pt>
                <c:pt idx="4">
                  <c:v>6.2321999999999997</c:v>
                </c:pt>
                <c:pt idx="5">
                  <c:v>18.497899999999998</c:v>
                </c:pt>
                <c:pt idx="6">
                  <c:v>21.585899999999999</c:v>
                </c:pt>
                <c:pt idx="7">
                  <c:v>10.358099999999999</c:v>
                </c:pt>
                <c:pt idx="8">
                  <c:v>8.0800999999999981</c:v>
                </c:pt>
                <c:pt idx="9">
                  <c:v>14.6485</c:v>
                </c:pt>
                <c:pt idx="10">
                  <c:v>11.622099999999998</c:v>
                </c:pt>
                <c:pt idx="11">
                  <c:v>20.413800000000002</c:v>
                </c:pt>
                <c:pt idx="12">
                  <c:v>26.408099999999997</c:v>
                </c:pt>
                <c:pt idx="13">
                  <c:v>25.2258</c:v>
                </c:pt>
                <c:pt idx="14">
                  <c:v>31.778100000000006</c:v>
                </c:pt>
                <c:pt idx="15">
                  <c:v>38.168700000000001</c:v>
                </c:pt>
                <c:pt idx="16">
                  <c:v>70.237899999999996</c:v>
                </c:pt>
                <c:pt idx="17">
                  <c:v>41.279899999999998</c:v>
                </c:pt>
                <c:pt idx="18">
                  <c:v>34.591999999999999</c:v>
                </c:pt>
                <c:pt idx="19">
                  <c:v>17.822099999999999</c:v>
                </c:pt>
                <c:pt idx="20">
                  <c:v>9.4839000000000002</c:v>
                </c:pt>
                <c:pt idx="21">
                  <c:v>61.0441</c:v>
                </c:pt>
                <c:pt idx="22">
                  <c:v>52.668499999999995</c:v>
                </c:pt>
                <c:pt idx="23">
                  <c:v>17.4619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24-4EE4-8568-7897CB91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228080"/>
        <c:axId val="489230992"/>
      </c:scatterChart>
      <c:valAx>
        <c:axId val="48922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30992"/>
        <c:crosses val="autoZero"/>
        <c:crossBetween val="midCat"/>
      </c:valAx>
      <c:valAx>
        <c:axId val="48923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2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Jul_2018  SCALED to 52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Sheet1!$J$3:$J$26</c:f>
              <c:numCache>
                <c:formatCode>General</c:formatCode>
                <c:ptCount val="24"/>
                <c:pt idx="0">
                  <c:v>1.7327863194714341</c:v>
                </c:pt>
                <c:pt idx="1">
                  <c:v>1.2749195491643994</c:v>
                </c:pt>
                <c:pt idx="2">
                  <c:v>1.0585082005441118</c:v>
                </c:pt>
                <c:pt idx="3">
                  <c:v>0.92701671200932767</c:v>
                </c:pt>
                <c:pt idx="4">
                  <c:v>1.0210209094442284</c:v>
                </c:pt>
                <c:pt idx="5">
                  <c:v>2.1228408861251453</c:v>
                </c:pt>
                <c:pt idx="6">
                  <c:v>6.3636237854644362</c:v>
                </c:pt>
                <c:pt idx="7">
                  <c:v>10.477729187718616</c:v>
                </c:pt>
                <c:pt idx="8">
                  <c:v>6.3298349008938972</c:v>
                </c:pt>
                <c:pt idx="9">
                  <c:v>7.7171698406529341</c:v>
                </c:pt>
                <c:pt idx="10">
                  <c:v>8.4087698406529334</c:v>
                </c:pt>
                <c:pt idx="11">
                  <c:v>5.1062524679362618</c:v>
                </c:pt>
                <c:pt idx="12">
                  <c:v>9.6758196657598141</c:v>
                </c:pt>
                <c:pt idx="13">
                  <c:v>15.414968519238245</c:v>
                </c:pt>
                <c:pt idx="14">
                  <c:v>14.690187951807227</c:v>
                </c:pt>
                <c:pt idx="15">
                  <c:v>22.643257520404198</c:v>
                </c:pt>
                <c:pt idx="16">
                  <c:v>39.445229537504865</c:v>
                </c:pt>
                <c:pt idx="17">
                  <c:v>21.531924757092888</c:v>
                </c:pt>
                <c:pt idx="18">
                  <c:v>23.060045705402256</c:v>
                </c:pt>
                <c:pt idx="19">
                  <c:v>19.459248814613293</c:v>
                </c:pt>
                <c:pt idx="20">
                  <c:v>7.4660116595413912</c:v>
                </c:pt>
                <c:pt idx="21">
                  <c:v>6.9946628837932376</c:v>
                </c:pt>
                <c:pt idx="22">
                  <c:v>4.3286594636610953</c:v>
                </c:pt>
                <c:pt idx="23">
                  <c:v>2.0390750097162842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F1-47C2-AC54-F89D1661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485328"/>
        <c:axId val="529248304"/>
      </c:scatterChart>
      <c:valAx>
        <c:axId val="4914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248304"/>
        <c:crosses val="autoZero"/>
        <c:crossBetween val="midCat"/>
      </c:valAx>
      <c:valAx>
        <c:axId val="5292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Jul_31_18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Sheet1!$K$3:$K$26</c:f>
              <c:numCache>
                <c:formatCode>General</c:formatCode>
                <c:ptCount val="24"/>
                <c:pt idx="0">
                  <c:v>0.57850000000000001</c:v>
                </c:pt>
                <c:pt idx="1">
                  <c:v>0.5585</c:v>
                </c:pt>
                <c:pt idx="2">
                  <c:v>0.56850000000000001</c:v>
                </c:pt>
                <c:pt idx="3">
                  <c:v>0.5585</c:v>
                </c:pt>
                <c:pt idx="4">
                  <c:v>0.55280000000000007</c:v>
                </c:pt>
                <c:pt idx="5">
                  <c:v>10.5267</c:v>
                </c:pt>
                <c:pt idx="6">
                  <c:v>17.227600000000002</c:v>
                </c:pt>
                <c:pt idx="7">
                  <c:v>9.9932999999999996</c:v>
                </c:pt>
                <c:pt idx="8">
                  <c:v>9.9352999999999998</c:v>
                </c:pt>
                <c:pt idx="9">
                  <c:v>4.0345000000000004</c:v>
                </c:pt>
                <c:pt idx="10">
                  <c:v>3.9265000000000003</c:v>
                </c:pt>
                <c:pt idx="11">
                  <c:v>5.6912000000000003</c:v>
                </c:pt>
                <c:pt idx="12">
                  <c:v>12.701899999999998</c:v>
                </c:pt>
                <c:pt idx="13">
                  <c:v>13.0923</c:v>
                </c:pt>
                <c:pt idx="14">
                  <c:v>78.551300000000012</c:v>
                </c:pt>
                <c:pt idx="15">
                  <c:v>39.4634</c:v>
                </c:pt>
                <c:pt idx="16">
                  <c:v>52.768999999999998</c:v>
                </c:pt>
                <c:pt idx="17">
                  <c:v>30.758499999999998</c:v>
                </c:pt>
                <c:pt idx="18">
                  <c:v>26.153300000000002</c:v>
                </c:pt>
                <c:pt idx="19">
                  <c:v>35.099299999999999</c:v>
                </c:pt>
                <c:pt idx="20">
                  <c:v>21.607299999999999</c:v>
                </c:pt>
                <c:pt idx="21">
                  <c:v>27.851900000000001</c:v>
                </c:pt>
                <c:pt idx="22">
                  <c:v>16.918299999999999</c:v>
                </c:pt>
                <c:pt idx="23">
                  <c:v>1.9975000000000003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19-468D-8C9B-2F97F6CBE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97872"/>
        <c:axId val="584797040"/>
      </c:scatterChart>
      <c:valAx>
        <c:axId val="58479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97040"/>
        <c:crosses val="autoZero"/>
        <c:crossBetween val="midCat"/>
      </c:valAx>
      <c:valAx>
        <c:axId val="5847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9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Jul_11_18 Event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Sheet1!$C$3:$C$26</c:f>
              <c:numCache>
                <c:formatCode>General</c:formatCode>
                <c:ptCount val="24"/>
                <c:pt idx="0">
                  <c:v>0.54400000000000004</c:v>
                </c:pt>
                <c:pt idx="1">
                  <c:v>0.34</c:v>
                </c:pt>
                <c:pt idx="2">
                  <c:v>0.33</c:v>
                </c:pt>
                <c:pt idx="3">
                  <c:v>0.34</c:v>
                </c:pt>
                <c:pt idx="4">
                  <c:v>0.32</c:v>
                </c:pt>
                <c:pt idx="5">
                  <c:v>0.35000000000000003</c:v>
                </c:pt>
                <c:pt idx="6">
                  <c:v>0.34</c:v>
                </c:pt>
                <c:pt idx="7">
                  <c:v>6.9573</c:v>
                </c:pt>
                <c:pt idx="8">
                  <c:v>13.340699999999998</c:v>
                </c:pt>
                <c:pt idx="9">
                  <c:v>13.345800000000001</c:v>
                </c:pt>
                <c:pt idx="10">
                  <c:v>11.323599999999999</c:v>
                </c:pt>
                <c:pt idx="11">
                  <c:v>7.1202999999999994</c:v>
                </c:pt>
                <c:pt idx="12">
                  <c:v>6.9180000000000001</c:v>
                </c:pt>
                <c:pt idx="13">
                  <c:v>9.3635000000000002</c:v>
                </c:pt>
                <c:pt idx="14">
                  <c:v>11.8104</c:v>
                </c:pt>
                <c:pt idx="15">
                  <c:v>4.6821000000000002</c:v>
                </c:pt>
                <c:pt idx="16">
                  <c:v>15.1557</c:v>
                </c:pt>
                <c:pt idx="17">
                  <c:v>19.126000000000001</c:v>
                </c:pt>
                <c:pt idx="18">
                  <c:v>18.852</c:v>
                </c:pt>
                <c:pt idx="19">
                  <c:v>18.625999999999998</c:v>
                </c:pt>
                <c:pt idx="20">
                  <c:v>18.887999999999998</c:v>
                </c:pt>
                <c:pt idx="21">
                  <c:v>5.9159999999999995</c:v>
                </c:pt>
                <c:pt idx="22">
                  <c:v>2.9940000000000002</c:v>
                </c:pt>
                <c:pt idx="23">
                  <c:v>5.8259999999999996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8-4227-B87B-008E9563D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545120"/>
        <c:axId val="532545536"/>
      </c:scatterChart>
      <c:valAx>
        <c:axId val="5325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45536"/>
        <c:crosses val="autoZero"/>
        <c:crossBetween val="midCat"/>
      </c:valAx>
      <c:valAx>
        <c:axId val="5325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5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Aug_2018 SCALED to 10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Sheet1!$R$3:$R$26</c:f>
              <c:numCache>
                <c:formatCode>General</c:formatCode>
                <c:ptCount val="24"/>
                <c:pt idx="0">
                  <c:v>0.77471434123591154</c:v>
                </c:pt>
                <c:pt idx="1">
                  <c:v>0.59574271278663038</c:v>
                </c:pt>
                <c:pt idx="2">
                  <c:v>0.32484492809949467</c:v>
                </c:pt>
                <c:pt idx="3">
                  <c:v>0.22182394092499028</c:v>
                </c:pt>
                <c:pt idx="4">
                  <c:v>0.34720209871745045</c:v>
                </c:pt>
                <c:pt idx="5">
                  <c:v>0.4159172172561213</c:v>
                </c:pt>
                <c:pt idx="6">
                  <c:v>1.2119218810726777</c:v>
                </c:pt>
                <c:pt idx="7">
                  <c:v>2.0183847648659157</c:v>
                </c:pt>
                <c:pt idx="8">
                  <c:v>1.2874582199766806</c:v>
                </c:pt>
                <c:pt idx="9">
                  <c:v>1.6595697629226582</c:v>
                </c:pt>
                <c:pt idx="10">
                  <c:v>1.7815402254178001</c:v>
                </c:pt>
                <c:pt idx="11">
                  <c:v>1.2613905946366109</c:v>
                </c:pt>
                <c:pt idx="12">
                  <c:v>2.6489452001554596</c:v>
                </c:pt>
                <c:pt idx="13">
                  <c:v>4.4510563544500581</c:v>
                </c:pt>
                <c:pt idx="14">
                  <c:v>3.4103241352506797</c:v>
                </c:pt>
                <c:pt idx="15">
                  <c:v>4.1179642440730664</c:v>
                </c:pt>
                <c:pt idx="16">
                  <c:v>7.4701057131752808</c:v>
                </c:pt>
                <c:pt idx="17">
                  <c:v>4.2802394092499014</c:v>
                </c:pt>
                <c:pt idx="18">
                  <c:v>4.3289642440730685</c:v>
                </c:pt>
                <c:pt idx="19">
                  <c:v>3.0259121647881853</c:v>
                </c:pt>
                <c:pt idx="20">
                  <c:v>0.850399144966965</c:v>
                </c:pt>
                <c:pt idx="21">
                  <c:v>2.6197539836766417</c:v>
                </c:pt>
                <c:pt idx="22">
                  <c:v>2.4458631947143408</c:v>
                </c:pt>
                <c:pt idx="23">
                  <c:v>0.92205441119315956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31-4324-848A-8FCE809E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37072"/>
        <c:axId val="486537488"/>
      </c:scatterChart>
      <c:valAx>
        <c:axId val="4865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7488"/>
        <c:crosses val="autoZero"/>
        <c:crossBetween val="midCat"/>
      </c:valAx>
      <c:valAx>
        <c:axId val="4865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3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Aug_30_18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Sheet1!$S$3:$S$26</c:f>
              <c:numCache>
                <c:formatCode>General</c:formatCode>
                <c:ptCount val="24"/>
                <c:pt idx="0">
                  <c:v>4.8000000000000001E-2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0.47199999999999998</c:v>
                </c:pt>
                <c:pt idx="6">
                  <c:v>6.6079999999999997</c:v>
                </c:pt>
                <c:pt idx="7">
                  <c:v>6.5879999999999992</c:v>
                </c:pt>
                <c:pt idx="8">
                  <c:v>6.6319999999999997</c:v>
                </c:pt>
                <c:pt idx="9">
                  <c:v>6.6120000000000001</c:v>
                </c:pt>
                <c:pt idx="10">
                  <c:v>6.62</c:v>
                </c:pt>
                <c:pt idx="11">
                  <c:v>6.5839999999999996</c:v>
                </c:pt>
                <c:pt idx="12">
                  <c:v>3.5639999999999996</c:v>
                </c:pt>
                <c:pt idx="13">
                  <c:v>0</c:v>
                </c:pt>
                <c:pt idx="14">
                  <c:v>3.1439999999999997</c:v>
                </c:pt>
                <c:pt idx="15">
                  <c:v>1.756</c:v>
                </c:pt>
                <c:pt idx="16">
                  <c:v>0</c:v>
                </c:pt>
                <c:pt idx="17">
                  <c:v>5.6040000000000001</c:v>
                </c:pt>
                <c:pt idx="18">
                  <c:v>5.8119999999999994</c:v>
                </c:pt>
                <c:pt idx="19">
                  <c:v>8.6639999999999997</c:v>
                </c:pt>
                <c:pt idx="20">
                  <c:v>0.17200000000000001</c:v>
                </c:pt>
                <c:pt idx="21">
                  <c:v>2.7480000000000002</c:v>
                </c:pt>
                <c:pt idx="22">
                  <c:v>9.36</c:v>
                </c:pt>
                <c:pt idx="23">
                  <c:v>3.0400000000000005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A-438D-88C9-4DF4EF655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12368"/>
        <c:axId val="526211536"/>
      </c:scatterChart>
      <c:valAx>
        <c:axId val="52621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11536"/>
        <c:crosses val="autoZero"/>
        <c:crossBetween val="midCat"/>
      </c:valAx>
      <c:valAx>
        <c:axId val="52621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1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Sheet1!$Z$2</c:f>
              <c:strCache>
                <c:ptCount val="1"/>
                <c:pt idx="0">
                  <c:v>Sep_2018 SCALED to 24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Sheet1!$Z$3:$Z$26</c:f>
              <c:numCache>
                <c:formatCode>General</c:formatCode>
                <c:ptCount val="24"/>
                <c:pt idx="0">
                  <c:v>2.6839980722891559</c:v>
                </c:pt>
                <c:pt idx="1">
                  <c:v>1.6887036144578309</c:v>
                </c:pt>
                <c:pt idx="2">
                  <c:v>1.1149137349397589</c:v>
                </c:pt>
                <c:pt idx="3">
                  <c:v>1.0108009638554216</c:v>
                </c:pt>
                <c:pt idx="4">
                  <c:v>1.8580240963855421</c:v>
                </c:pt>
                <c:pt idx="5">
                  <c:v>1.7596028915662654</c:v>
                </c:pt>
                <c:pt idx="6">
                  <c:v>3.017920963855421</c:v>
                </c:pt>
                <c:pt idx="7">
                  <c:v>4.6113137349397597</c:v>
                </c:pt>
                <c:pt idx="8">
                  <c:v>3.2610226506024098</c:v>
                </c:pt>
                <c:pt idx="9">
                  <c:v>4.2536828915662639</c:v>
                </c:pt>
                <c:pt idx="10">
                  <c:v>5.231896867469878</c:v>
                </c:pt>
                <c:pt idx="11">
                  <c:v>3.5671402409638544</c:v>
                </c:pt>
                <c:pt idx="12">
                  <c:v>5.7082265060240953</c:v>
                </c:pt>
                <c:pt idx="13">
                  <c:v>8.6771874698795166</c:v>
                </c:pt>
                <c:pt idx="14">
                  <c:v>7.5786274698795175</c:v>
                </c:pt>
                <c:pt idx="15">
                  <c:v>9.5478515662650576</c:v>
                </c:pt>
                <c:pt idx="16">
                  <c:v>16.974775903614457</c:v>
                </c:pt>
                <c:pt idx="17">
                  <c:v>9.183410120481927</c:v>
                </c:pt>
                <c:pt idx="18">
                  <c:v>8.4451662650602426</c:v>
                </c:pt>
                <c:pt idx="19">
                  <c:v>5.2107190361445763</c:v>
                </c:pt>
                <c:pt idx="20">
                  <c:v>1.7125696385542168</c:v>
                </c:pt>
                <c:pt idx="21">
                  <c:v>7.1182669879518059</c:v>
                </c:pt>
                <c:pt idx="22">
                  <c:v>7.0263460240963855</c:v>
                </c:pt>
                <c:pt idx="23">
                  <c:v>2.9820963855421692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C-49B0-9D44-0108AF5B6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710784"/>
        <c:axId val="589510656"/>
      </c:scatterChart>
      <c:valAx>
        <c:axId val="5837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10656"/>
        <c:crosses val="autoZero"/>
        <c:crossBetween val="midCat"/>
      </c:valAx>
      <c:valAx>
        <c:axId val="5895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1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Sep_27_18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Sheet1!$AA$3:$AA$26</c:f>
              <c:numCache>
                <c:formatCode>General</c:formatCode>
                <c:ptCount val="24"/>
                <c:pt idx="0">
                  <c:v>11.808</c:v>
                </c:pt>
                <c:pt idx="1">
                  <c:v>0.90800000000000003</c:v>
                </c:pt>
                <c:pt idx="2">
                  <c:v>2.8000000000000001E-2</c:v>
                </c:pt>
                <c:pt idx="3">
                  <c:v>2.8000000000000001E-2</c:v>
                </c:pt>
                <c:pt idx="4">
                  <c:v>2.8000000000000001E-2</c:v>
                </c:pt>
                <c:pt idx="5">
                  <c:v>9.2079999999999984</c:v>
                </c:pt>
                <c:pt idx="6">
                  <c:v>5.7120000000000006</c:v>
                </c:pt>
                <c:pt idx="7">
                  <c:v>1.5920000000000001</c:v>
                </c:pt>
                <c:pt idx="8">
                  <c:v>17.332000000000001</c:v>
                </c:pt>
                <c:pt idx="9">
                  <c:v>13.18</c:v>
                </c:pt>
                <c:pt idx="10">
                  <c:v>2.16</c:v>
                </c:pt>
                <c:pt idx="11">
                  <c:v>2.8000000000000001E-2</c:v>
                </c:pt>
                <c:pt idx="12">
                  <c:v>0.34</c:v>
                </c:pt>
                <c:pt idx="13">
                  <c:v>16.568000000000001</c:v>
                </c:pt>
                <c:pt idx="14">
                  <c:v>23.656000000000002</c:v>
                </c:pt>
                <c:pt idx="15">
                  <c:v>20.911999999999999</c:v>
                </c:pt>
                <c:pt idx="16">
                  <c:v>9.8920000000000012</c:v>
                </c:pt>
                <c:pt idx="17">
                  <c:v>11.923999999999999</c:v>
                </c:pt>
                <c:pt idx="18">
                  <c:v>16.124000000000002</c:v>
                </c:pt>
                <c:pt idx="19">
                  <c:v>4.2679999999999998</c:v>
                </c:pt>
                <c:pt idx="20">
                  <c:v>1.216</c:v>
                </c:pt>
                <c:pt idx="21">
                  <c:v>30.42</c:v>
                </c:pt>
                <c:pt idx="22">
                  <c:v>10.84</c:v>
                </c:pt>
                <c:pt idx="23">
                  <c:v>21.540000000000003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EA-4606-B821-18B143C31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066160"/>
        <c:axId val="495554256"/>
      </c:scatterChart>
      <c:valAx>
        <c:axId val="58506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54256"/>
        <c:crosses val="autoZero"/>
        <c:crossBetween val="midCat"/>
      </c:valAx>
      <c:valAx>
        <c:axId val="4955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06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Sheet1!$AH$2</c:f>
              <c:strCache>
                <c:ptCount val="1"/>
                <c:pt idx="0">
                  <c:v>Oct_2018 SCALED to 83 ports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Sheet1!$AH$3:$AH$26</c:f>
              <c:numCache>
                <c:formatCode>General</c:formatCode>
                <c:ptCount val="24"/>
                <c:pt idx="0">
                  <c:v>8.8791483870967749</c:v>
                </c:pt>
                <c:pt idx="1">
                  <c:v>7.0604419354838726</c:v>
                </c:pt>
                <c:pt idx="2">
                  <c:v>5.6548709677419327</c:v>
                </c:pt>
                <c:pt idx="3">
                  <c:v>5.1672322580645149</c:v>
                </c:pt>
                <c:pt idx="4">
                  <c:v>10.738645161290323</c:v>
                </c:pt>
                <c:pt idx="5">
                  <c:v>12.06943548387097</c:v>
                </c:pt>
                <c:pt idx="6">
                  <c:v>19.444290322580642</c:v>
                </c:pt>
                <c:pt idx="7">
                  <c:v>21.041916129032259</c:v>
                </c:pt>
                <c:pt idx="8">
                  <c:v>11.965138709677419</c:v>
                </c:pt>
                <c:pt idx="9">
                  <c:v>15.449351612903223</c:v>
                </c:pt>
                <c:pt idx="10">
                  <c:v>19.945977419354843</c:v>
                </c:pt>
                <c:pt idx="11">
                  <c:v>13.301680645161287</c:v>
                </c:pt>
                <c:pt idx="12">
                  <c:v>20.475467741935478</c:v>
                </c:pt>
                <c:pt idx="13">
                  <c:v>33.082767741935484</c:v>
                </c:pt>
                <c:pt idx="14">
                  <c:v>29.7151</c:v>
                </c:pt>
                <c:pt idx="15">
                  <c:v>34.074664516129026</c:v>
                </c:pt>
                <c:pt idx="16">
                  <c:v>61.013154838709681</c:v>
                </c:pt>
                <c:pt idx="17">
                  <c:v>36.092883870967732</c:v>
                </c:pt>
                <c:pt idx="18">
                  <c:v>33.258803225806453</c:v>
                </c:pt>
                <c:pt idx="19">
                  <c:v>20.864522580645161</c:v>
                </c:pt>
                <c:pt idx="20">
                  <c:v>7.6359935483870958</c:v>
                </c:pt>
                <c:pt idx="21">
                  <c:v>26.861374193548393</c:v>
                </c:pt>
                <c:pt idx="22">
                  <c:v>27.292574193548386</c:v>
                </c:pt>
                <c:pt idx="23">
                  <c:v>10.708887096774195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1A-42A1-B1F6-28EFF619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90512"/>
        <c:axId val="527090096"/>
      </c:scatterChart>
      <c:valAx>
        <c:axId val="52709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096"/>
        <c:crosses val="autoZero"/>
        <c:crossBetween val="midCat"/>
      </c:valAx>
      <c:valAx>
        <c:axId val="52709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09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367393</xdr:colOff>
      <xdr:row>3</xdr:row>
      <xdr:rowOff>9524</xdr:rowOff>
    </xdr:from>
    <xdr:to>
      <xdr:col>77</xdr:col>
      <xdr:colOff>258536</xdr:colOff>
      <xdr:row>17</xdr:row>
      <xdr:rowOff>85724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69</xdr:col>
      <xdr:colOff>244929</xdr:colOff>
      <xdr:row>21</xdr:row>
      <xdr:rowOff>36738</xdr:rowOff>
    </xdr:from>
    <xdr:to>
      <xdr:col>77</xdr:col>
      <xdr:colOff>136072</xdr:colOff>
      <xdr:row>35</xdr:row>
      <xdr:rowOff>112938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78</xdr:col>
      <xdr:colOff>61231</xdr:colOff>
      <xdr:row>21</xdr:row>
      <xdr:rowOff>23131</xdr:rowOff>
    </xdr:from>
    <xdr:to>
      <xdr:col>85</xdr:col>
      <xdr:colOff>537481</xdr:colOff>
      <xdr:row>35</xdr:row>
      <xdr:rowOff>99331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78</xdr:col>
      <xdr:colOff>156481</xdr:colOff>
      <xdr:row>2</xdr:row>
      <xdr:rowOff>145597</xdr:rowOff>
    </xdr:from>
    <xdr:to>
      <xdr:col>86</xdr:col>
      <xdr:colOff>47624</xdr:colOff>
      <xdr:row>17</xdr:row>
      <xdr:rowOff>31297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483054</xdr:colOff>
      <xdr:row>41</xdr:row>
      <xdr:rowOff>63953</xdr:rowOff>
    </xdr:from>
    <xdr:to>
      <xdr:col>77</xdr:col>
      <xdr:colOff>374197</xdr:colOff>
      <xdr:row>55</xdr:row>
      <xdr:rowOff>140153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78</xdr:col>
      <xdr:colOff>242454</xdr:colOff>
      <xdr:row>41</xdr:row>
      <xdr:rowOff>109103</xdr:rowOff>
    </xdr:from>
    <xdr:to>
      <xdr:col>86</xdr:col>
      <xdr:colOff>103909</xdr:colOff>
      <xdr:row>55</xdr:row>
      <xdr:rowOff>185303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547688</xdr:colOff>
      <xdr:row>62</xdr:row>
      <xdr:rowOff>119062</xdr:rowOff>
    </xdr:from>
    <xdr:to>
      <xdr:col>77</xdr:col>
      <xdr:colOff>351585</xdr:colOff>
      <xdr:row>76</xdr:row>
      <xdr:rowOff>184056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78</xdr:col>
      <xdr:colOff>250029</xdr:colOff>
      <xdr:row>62</xdr:row>
      <xdr:rowOff>69055</xdr:rowOff>
    </xdr:from>
    <xdr:to>
      <xdr:col>86</xdr:col>
      <xdr:colOff>59529</xdr:colOff>
      <xdr:row>76</xdr:row>
      <xdr:rowOff>145255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4761</xdr:colOff>
      <xdr:row>81</xdr:row>
      <xdr:rowOff>100012</xdr:rowOff>
    </xdr:from>
    <xdr:to>
      <xdr:col>77</xdr:col>
      <xdr:colOff>423862</xdr:colOff>
      <xdr:row>95</xdr:row>
      <xdr:rowOff>166687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78</xdr:col>
      <xdr:colOff>250029</xdr:colOff>
      <xdr:row>80</xdr:row>
      <xdr:rowOff>140493</xdr:rowOff>
    </xdr:from>
    <xdr:to>
      <xdr:col>86</xdr:col>
      <xdr:colOff>59529</xdr:colOff>
      <xdr:row>95</xdr:row>
      <xdr:rowOff>26193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69</xdr:col>
      <xdr:colOff>473448</xdr:colOff>
      <xdr:row>99</xdr:row>
      <xdr:rowOff>55748</xdr:rowOff>
    </xdr:from>
    <xdr:to>
      <xdr:col>77</xdr:col>
      <xdr:colOff>287150</xdr:colOff>
      <xdr:row>113</xdr:row>
      <xdr:rowOff>131948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78</xdr:col>
      <xdr:colOff>59530</xdr:colOff>
      <xdr:row>98</xdr:row>
      <xdr:rowOff>92868</xdr:rowOff>
    </xdr:from>
    <xdr:to>
      <xdr:col>85</xdr:col>
      <xdr:colOff>464342</xdr:colOff>
      <xdr:row>112</xdr:row>
      <xdr:rowOff>169068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70</xdr:col>
      <xdr:colOff>204506</xdr:colOff>
      <xdr:row>118</xdr:row>
      <xdr:rowOff>96370</xdr:rowOff>
    </xdr:from>
    <xdr:to>
      <xdr:col>78</xdr:col>
      <xdr:colOff>18209</xdr:colOff>
      <xdr:row>132</xdr:row>
      <xdr:rowOff>161364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79</xdr:col>
      <xdr:colOff>7844</xdr:colOff>
      <xdr:row>118</xdr:row>
      <xdr:rowOff>57149</xdr:rowOff>
    </xdr:from>
    <xdr:to>
      <xdr:col>86</xdr:col>
      <xdr:colOff>397809</xdr:colOff>
      <xdr:row>132</xdr:row>
      <xdr:rowOff>122143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156882</xdr:colOff>
      <xdr:row>137</xdr:row>
      <xdr:rowOff>146797</xdr:rowOff>
    </xdr:from>
    <xdr:to>
      <xdr:col>77</xdr:col>
      <xdr:colOff>549088</xdr:colOff>
      <xdr:row>152</xdr:row>
      <xdr:rowOff>32497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78</xdr:col>
      <xdr:colOff>345280</xdr:colOff>
      <xdr:row>138</xdr:row>
      <xdr:rowOff>45243</xdr:rowOff>
    </xdr:from>
    <xdr:to>
      <xdr:col>86</xdr:col>
      <xdr:colOff>226217</xdr:colOff>
      <xdr:row>152</xdr:row>
      <xdr:rowOff>121443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9"/>
  <sheetViews>
    <sheetView tabSelected="1" topLeftCell="AY1" zoomScale="70" zoomScaleNormal="70" workbookViewId="0">
      <selection activeCell="AH2" sqref="AH2:BN26"/>
    </sheetView>
  </sheetViews>
  <sheetFormatPr defaultColWidth="8.85546875" defaultRowHeight="15" x14ac:dyDescent="0.25"/>
  <cols>
    <col min="2" max="2" width="32.85546875" customWidth="1"/>
    <col min="3" max="3" width="15.85546875" bestFit="1" customWidth="1"/>
    <col min="4" max="9" width="15.85546875" customWidth="1"/>
    <col min="10" max="10" width="26.7109375" bestFit="1" customWidth="1"/>
    <col min="11" max="11" width="16.42578125" bestFit="1" customWidth="1"/>
    <col min="12" max="17" width="16.42578125" customWidth="1"/>
    <col min="18" max="18" width="27.140625" bestFit="1" customWidth="1"/>
    <col min="19" max="19" width="17.7109375" customWidth="1"/>
    <col min="20" max="25" width="10.5703125" customWidth="1"/>
    <col min="26" max="26" width="27.140625" bestFit="1" customWidth="1"/>
    <col min="27" max="27" width="14.85546875" customWidth="1"/>
    <col min="28" max="33" width="10.5703125" customWidth="1"/>
    <col min="34" max="34" width="26.7109375" bestFit="1" customWidth="1"/>
    <col min="35" max="35" width="14.28515625" customWidth="1"/>
    <col min="36" max="41" width="10" customWidth="1"/>
    <col min="42" max="42" width="26.7109375" bestFit="1" customWidth="1"/>
    <col min="43" max="43" width="12.85546875" customWidth="1"/>
    <col min="44" max="50" width="10" customWidth="1"/>
    <col min="51" max="51" width="30.140625" bestFit="1" customWidth="1"/>
    <col min="52" max="52" width="13.140625" bestFit="1" customWidth="1"/>
    <col min="53" max="58" width="13.140625" customWidth="1"/>
    <col min="59" max="59" width="30.140625" bestFit="1" customWidth="1"/>
    <col min="60" max="60" width="13.140625" bestFit="1" customWidth="1"/>
  </cols>
  <sheetData>
    <row r="1" spans="1:82" ht="15.75" thickBot="1" x14ac:dyDescent="0.3">
      <c r="A1" t="s">
        <v>11</v>
      </c>
    </row>
    <row r="2" spans="1:82" x14ac:dyDescent="0.25">
      <c r="A2" t="s">
        <v>0</v>
      </c>
      <c r="B2" s="1" t="s">
        <v>6</v>
      </c>
      <c r="C2" s="2" t="s">
        <v>2</v>
      </c>
      <c r="D2" s="10" t="s">
        <v>22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" t="s">
        <v>5</v>
      </c>
      <c r="K2" s="2" t="s">
        <v>3</v>
      </c>
      <c r="L2" s="10" t="s">
        <v>25</v>
      </c>
      <c r="M2" s="10" t="s">
        <v>26</v>
      </c>
      <c r="N2" s="10" t="s">
        <v>27</v>
      </c>
      <c r="O2" s="10" t="s">
        <v>28</v>
      </c>
      <c r="P2" s="10" t="s">
        <v>29</v>
      </c>
      <c r="Q2" s="10" t="s">
        <v>30</v>
      </c>
      <c r="R2" s="1" t="s">
        <v>8</v>
      </c>
      <c r="S2" s="2" t="s">
        <v>7</v>
      </c>
      <c r="T2" s="10" t="s">
        <v>22</v>
      </c>
      <c r="U2" s="10" t="s">
        <v>26</v>
      </c>
      <c r="V2" s="10" t="s">
        <v>27</v>
      </c>
      <c r="W2" s="10" t="s">
        <v>28</v>
      </c>
      <c r="X2" s="10" t="s">
        <v>29</v>
      </c>
      <c r="Y2" s="10" t="s">
        <v>30</v>
      </c>
      <c r="Z2" s="1" t="s">
        <v>9</v>
      </c>
      <c r="AA2" s="2" t="s">
        <v>10</v>
      </c>
      <c r="AB2" s="10" t="s">
        <v>22</v>
      </c>
      <c r="AC2" s="10" t="s">
        <v>26</v>
      </c>
      <c r="AD2" s="10" t="s">
        <v>27</v>
      </c>
      <c r="AE2" s="10" t="s">
        <v>28</v>
      </c>
      <c r="AF2" s="10" t="s">
        <v>29</v>
      </c>
      <c r="AG2" s="10" t="s">
        <v>30</v>
      </c>
      <c r="AH2" s="7" t="s">
        <v>12</v>
      </c>
      <c r="AI2" s="8" t="s">
        <v>13</v>
      </c>
      <c r="AJ2" s="9"/>
      <c r="AK2" s="10" t="s">
        <v>26</v>
      </c>
      <c r="AL2" s="10" t="s">
        <v>27</v>
      </c>
      <c r="AM2" s="10" t="s">
        <v>28</v>
      </c>
      <c r="AN2" s="10" t="s">
        <v>29</v>
      </c>
      <c r="AO2" s="10" t="s">
        <v>30</v>
      </c>
      <c r="AP2" s="7" t="s">
        <v>14</v>
      </c>
      <c r="AQ2" s="8" t="s">
        <v>15</v>
      </c>
      <c r="AR2" s="10" t="s">
        <v>22</v>
      </c>
      <c r="AS2" s="10" t="s">
        <v>26</v>
      </c>
      <c r="AT2" s="10" t="s">
        <v>27</v>
      </c>
      <c r="AU2" s="10" t="s">
        <v>28</v>
      </c>
      <c r="AV2" s="10" t="s">
        <v>29</v>
      </c>
      <c r="AW2" s="10" t="s">
        <v>30</v>
      </c>
      <c r="AX2" s="10"/>
      <c r="AY2" s="7" t="s">
        <v>18</v>
      </c>
      <c r="AZ2" s="8" t="s">
        <v>16</v>
      </c>
      <c r="BA2" s="10" t="s">
        <v>22</v>
      </c>
      <c r="BB2" s="10" t="s">
        <v>26</v>
      </c>
      <c r="BC2" s="10" t="s">
        <v>27</v>
      </c>
      <c r="BD2" s="10" t="s">
        <v>28</v>
      </c>
      <c r="BE2" s="10" t="s">
        <v>29</v>
      </c>
      <c r="BF2" s="10" t="s">
        <v>30</v>
      </c>
      <c r="BG2" s="7" t="s">
        <v>17</v>
      </c>
      <c r="BH2" s="8" t="s">
        <v>19</v>
      </c>
      <c r="BI2" s="10" t="s">
        <v>22</v>
      </c>
      <c r="BJ2" s="10" t="s">
        <v>26</v>
      </c>
      <c r="BK2" s="10" t="s">
        <v>27</v>
      </c>
      <c r="BL2" s="10" t="s">
        <v>28</v>
      </c>
      <c r="BM2" s="10" t="s">
        <v>29</v>
      </c>
      <c r="BN2" s="10" t="s">
        <v>30</v>
      </c>
      <c r="BW2" t="s">
        <v>4</v>
      </c>
      <c r="CD2" t="s">
        <v>1</v>
      </c>
    </row>
    <row r="3" spans="1:82" x14ac:dyDescent="0.25">
      <c r="A3">
        <v>1</v>
      </c>
      <c r="B3" s="3">
        <v>1.0663300427516518</v>
      </c>
      <c r="C3" s="4">
        <v>0.54400000000000004</v>
      </c>
      <c r="D3" s="11">
        <f>C3-B3</f>
        <v>-0.52233004275165174</v>
      </c>
      <c r="E3" s="28">
        <f>D3/B3</f>
        <v>-0.48983900088173954</v>
      </c>
      <c r="F3" s="20">
        <v>0.05</v>
      </c>
      <c r="G3" s="20">
        <v>0.05</v>
      </c>
      <c r="H3" s="30">
        <f>(G3-F3)/F3</f>
        <v>0</v>
      </c>
      <c r="I3" s="20"/>
      <c r="J3" s="3">
        <v>1.7327863194714341</v>
      </c>
      <c r="K3" s="4">
        <v>0.57850000000000001</v>
      </c>
      <c r="L3" s="4">
        <f t="shared" ref="L3:L13" si="0">K3-J3</f>
        <v>-1.1542863194714341</v>
      </c>
      <c r="M3" s="28">
        <f>L3/J3</f>
        <v>-0.6661446402829031</v>
      </c>
      <c r="N3" s="20">
        <v>0.05</v>
      </c>
      <c r="O3" s="20">
        <v>0.05</v>
      </c>
      <c r="P3" s="30">
        <f>(O3-N3)/N3</f>
        <v>0</v>
      </c>
      <c r="Q3" s="20"/>
      <c r="R3" s="3">
        <v>0.77471434123591154</v>
      </c>
      <c r="S3" s="4">
        <v>4.8000000000000001E-2</v>
      </c>
      <c r="T3" s="11">
        <f>S3-R3</f>
        <v>-0.7267143412359115</v>
      </c>
      <c r="U3" s="28">
        <f>T3/R3</f>
        <v>-0.93804167879037192</v>
      </c>
      <c r="V3" s="20">
        <v>0.05</v>
      </c>
      <c r="W3" s="20">
        <v>0.05</v>
      </c>
      <c r="X3" s="30">
        <f>(W3-V3)/V3</f>
        <v>0</v>
      </c>
      <c r="Y3" s="20"/>
      <c r="Z3" s="3">
        <v>2.6839980722891559</v>
      </c>
      <c r="AA3" s="4">
        <v>11.808</v>
      </c>
      <c r="AB3" s="11">
        <f>AA3-Z3</f>
        <v>9.1240019277108431</v>
      </c>
      <c r="AC3" s="28">
        <f>AB3/Z3</f>
        <v>3.3994070345695406</v>
      </c>
      <c r="AD3" s="20">
        <v>0.05</v>
      </c>
      <c r="AE3" s="20">
        <v>0.05</v>
      </c>
      <c r="AF3" s="30">
        <f>(AE3-AD3)/AD3</f>
        <v>0</v>
      </c>
      <c r="AG3" s="20"/>
      <c r="AH3" s="3">
        <v>8.8791483870967749</v>
      </c>
      <c r="AI3" s="4">
        <v>5.6499999999999995</v>
      </c>
      <c r="AJ3" s="11">
        <f>AI3-AH3</f>
        <v>-3.2291483870967754</v>
      </c>
      <c r="AK3" s="28">
        <f>AJ3/AH3</f>
        <v>-0.36367771393362353</v>
      </c>
      <c r="AL3" s="20">
        <v>0.05</v>
      </c>
      <c r="AM3" s="20">
        <v>0.05</v>
      </c>
      <c r="AN3" s="30">
        <f>(AM3-AL3)/AL3</f>
        <v>0</v>
      </c>
      <c r="AO3" s="20"/>
      <c r="AP3" s="3">
        <v>7.1675053245239022</v>
      </c>
      <c r="AQ3" s="4">
        <v>0.71600000000000008</v>
      </c>
      <c r="AR3" s="11">
        <f>AQ3-AP3</f>
        <v>-6.451505324523902</v>
      </c>
      <c r="AS3" s="28">
        <f>AR3/AP3</f>
        <v>-0.90010471320472163</v>
      </c>
      <c r="AT3" s="20">
        <v>0.05</v>
      </c>
      <c r="AU3" s="20">
        <v>0.05</v>
      </c>
      <c r="AV3" s="30">
        <f>(AU3-AT3)/AT3</f>
        <v>0</v>
      </c>
      <c r="AW3" s="20"/>
      <c r="AX3" s="20"/>
      <c r="AY3" s="3">
        <v>11.690903132530121</v>
      </c>
      <c r="AZ3" s="4">
        <v>6.712299999999999</v>
      </c>
      <c r="BA3" s="11">
        <f>AZ3-AY3</f>
        <v>-4.9786031325301217</v>
      </c>
      <c r="BB3" s="28">
        <f>BA3/AY3</f>
        <v>-0.42585274003999579</v>
      </c>
      <c r="BC3" s="20">
        <v>0.05</v>
      </c>
      <c r="BD3" s="20">
        <v>0.05</v>
      </c>
      <c r="BE3" s="30">
        <f>(BD3-BC3)/BC3</f>
        <v>0</v>
      </c>
      <c r="BF3" s="20"/>
      <c r="BG3" s="3">
        <v>13.517606746987951</v>
      </c>
      <c r="BH3" s="4">
        <v>17.0441</v>
      </c>
      <c r="BI3" s="11">
        <f>BH3-BG3</f>
        <v>3.526493253012049</v>
      </c>
      <c r="BJ3" s="28">
        <f>BI3/BG3</f>
        <v>0.26088147991121557</v>
      </c>
      <c r="BK3" s="20">
        <v>0.05</v>
      </c>
      <c r="BL3" s="20">
        <v>0.05</v>
      </c>
      <c r="BM3" s="30">
        <f>(BL3-BK3)/BK3</f>
        <v>0</v>
      </c>
      <c r="BN3" s="20"/>
    </row>
    <row r="4" spans="1:82" x14ac:dyDescent="0.25">
      <c r="A4">
        <v>2</v>
      </c>
      <c r="B4" s="3">
        <v>0.78456587640886122</v>
      </c>
      <c r="C4" s="4">
        <v>0.34</v>
      </c>
      <c r="D4" s="11">
        <f t="shared" ref="D4:D26" si="1">C4-B4</f>
        <v>-0.44456587640886119</v>
      </c>
      <c r="E4" s="28">
        <f t="shared" ref="E4:E13" si="2">D4/B4</f>
        <v>-0.56663932217360979</v>
      </c>
      <c r="F4" s="20">
        <v>0.05</v>
      </c>
      <c r="G4" s="20">
        <v>0.05</v>
      </c>
      <c r="H4" s="30">
        <f t="shared" ref="H4:H26" si="3">(G4-F4)/F4</f>
        <v>0</v>
      </c>
      <c r="I4" s="20"/>
      <c r="J4" s="3">
        <v>1.2749195491643994</v>
      </c>
      <c r="K4" s="4">
        <v>0.5585</v>
      </c>
      <c r="L4" s="4">
        <f t="shared" si="0"/>
        <v>-0.71641954916439943</v>
      </c>
      <c r="M4" s="28">
        <f t="shared" ref="M4:M13" si="4">L4/J4</f>
        <v>-0.56193314286689777</v>
      </c>
      <c r="N4" s="20">
        <v>0.05</v>
      </c>
      <c r="O4" s="20">
        <v>0.05</v>
      </c>
      <c r="P4" s="30">
        <f t="shared" ref="P4:P26" si="5">(O4-N4)/N4</f>
        <v>0</v>
      </c>
      <c r="Q4" s="20"/>
      <c r="R4" s="3">
        <v>0.59574271278663038</v>
      </c>
      <c r="S4" s="4">
        <v>0</v>
      </c>
      <c r="T4" s="11">
        <f t="shared" ref="T4:T26" si="6">S4-R4</f>
        <v>-0.59574271278663038</v>
      </c>
      <c r="U4" s="28">
        <f t="shared" ref="U4:U13" si="7">T4/R4</f>
        <v>-1</v>
      </c>
      <c r="V4" s="20">
        <v>0.05</v>
      </c>
      <c r="W4" s="20">
        <v>0.05</v>
      </c>
      <c r="X4" s="30">
        <f t="shared" ref="X4:X26" si="8">(W4-V4)/V4</f>
        <v>0</v>
      </c>
      <c r="Y4" s="20"/>
      <c r="Z4" s="3">
        <v>1.6887036144578309</v>
      </c>
      <c r="AA4" s="4">
        <v>0.90800000000000003</v>
      </c>
      <c r="AB4" s="11">
        <f t="shared" ref="AB4:AB13" si="9">AA4-Z4</f>
        <v>-0.78070361445783087</v>
      </c>
      <c r="AC4" s="28">
        <f t="shared" ref="AC4:AC13" si="10">AB4/Z4</f>
        <v>-0.46230943534071889</v>
      </c>
      <c r="AD4" s="20">
        <v>0.05</v>
      </c>
      <c r="AE4" s="20">
        <v>0.05</v>
      </c>
      <c r="AF4" s="30">
        <f t="shared" ref="AF4:AF26" si="11">(AE4-AD4)/AD4</f>
        <v>0</v>
      </c>
      <c r="AG4" s="20"/>
      <c r="AH4" s="3">
        <v>7.0604419354838726</v>
      </c>
      <c r="AI4" s="4">
        <v>4.3460000000000001</v>
      </c>
      <c r="AJ4" s="11">
        <f t="shared" ref="AJ4:AJ26" si="12">AI4-AH4</f>
        <v>-2.7144419354838725</v>
      </c>
      <c r="AK4" s="28">
        <f t="shared" ref="AK4:AK13" si="13">AJ4/AH4</f>
        <v>-0.38445779460940271</v>
      </c>
      <c r="AL4" s="20">
        <v>0.05</v>
      </c>
      <c r="AM4" s="20">
        <v>0.05</v>
      </c>
      <c r="AN4" s="30">
        <f t="shared" ref="AN4:AN26" si="14">(AM4-AL4)/AL4</f>
        <v>0</v>
      </c>
      <c r="AO4" s="20"/>
      <c r="AP4" s="3">
        <v>5.6993928876797524</v>
      </c>
      <c r="AQ4" s="4">
        <v>0.71600000000000008</v>
      </c>
      <c r="AR4" s="11">
        <f t="shared" ref="AR4:AR26" si="15">AQ4-AP4</f>
        <v>-4.9833928876797522</v>
      </c>
      <c r="AS4" s="28">
        <f t="shared" ref="AS4:AS13" si="16">AR4/AP4</f>
        <v>-0.87437258421896813</v>
      </c>
      <c r="AT4" s="20">
        <v>0.05</v>
      </c>
      <c r="AU4" s="20">
        <v>0.05</v>
      </c>
      <c r="AV4" s="30">
        <f t="shared" ref="AV4:AV26" si="17">(AU4-AT4)/AT4</f>
        <v>0</v>
      </c>
      <c r="AW4" s="20"/>
      <c r="AX4" s="20"/>
      <c r="AY4" s="3">
        <v>9.498103775100402</v>
      </c>
      <c r="AZ4" s="4">
        <v>4.4851000000000001</v>
      </c>
      <c r="BA4" s="11">
        <f t="shared" ref="BA4:BA26" si="18">AZ4-AY4</f>
        <v>-5.013003775100402</v>
      </c>
      <c r="BB4" s="28">
        <f t="shared" ref="BB4:BB13" si="19">BA4/AY4</f>
        <v>-0.52778995616389868</v>
      </c>
      <c r="BC4" s="20">
        <v>0.05</v>
      </c>
      <c r="BD4" s="20">
        <v>0.05</v>
      </c>
      <c r="BE4" s="30">
        <f t="shared" ref="BE4:BE13" si="20">(BD4-BC4)/BC4</f>
        <v>0</v>
      </c>
      <c r="BF4" s="20"/>
      <c r="BG4" s="3">
        <v>10.98218248995984</v>
      </c>
      <c r="BH4" s="4">
        <v>8.7348000000000017</v>
      </c>
      <c r="BI4" s="11">
        <f t="shared" ref="BI4:BI26" si="21">BH4-BG4</f>
        <v>-2.247382489959838</v>
      </c>
      <c r="BJ4" s="28">
        <f t="shared" ref="BJ4:BJ13" si="22">BI4/BG4</f>
        <v>-0.20463896789317115</v>
      </c>
      <c r="BK4" s="20">
        <v>0.05</v>
      </c>
      <c r="BL4" s="20">
        <v>0.05</v>
      </c>
      <c r="BM4" s="30">
        <f t="shared" ref="BM4:BM13" si="23">(BL4-BK4)/BK4</f>
        <v>0</v>
      </c>
      <c r="BN4" s="20"/>
    </row>
    <row r="5" spans="1:82" x14ac:dyDescent="0.25">
      <c r="A5">
        <v>3</v>
      </c>
      <c r="B5" s="3">
        <v>0.65138966187329961</v>
      </c>
      <c r="C5" s="4">
        <v>0.33</v>
      </c>
      <c r="D5" s="11">
        <f t="shared" si="1"/>
        <v>-0.32138966187329959</v>
      </c>
      <c r="E5" s="28">
        <f t="shared" si="2"/>
        <v>-0.4933907930761916</v>
      </c>
      <c r="F5" s="20">
        <v>0.05</v>
      </c>
      <c r="G5" s="20">
        <v>0.05</v>
      </c>
      <c r="H5" s="30">
        <f t="shared" si="3"/>
        <v>0</v>
      </c>
      <c r="I5" s="20"/>
      <c r="J5" s="3">
        <v>1.0585082005441118</v>
      </c>
      <c r="K5" s="4">
        <v>0.56850000000000001</v>
      </c>
      <c r="L5" s="4">
        <f t="shared" si="0"/>
        <v>-0.49000820054411176</v>
      </c>
      <c r="M5" s="28">
        <f t="shared" si="4"/>
        <v>-0.46292338622622831</v>
      </c>
      <c r="N5" s="20">
        <v>0.05</v>
      </c>
      <c r="O5" s="20">
        <v>0.05</v>
      </c>
      <c r="P5" s="30">
        <f t="shared" si="5"/>
        <v>0</v>
      </c>
      <c r="Q5" s="20"/>
      <c r="R5" s="3">
        <v>0.32484492809949467</v>
      </c>
      <c r="S5" s="4">
        <v>0</v>
      </c>
      <c r="T5" s="11">
        <f t="shared" si="6"/>
        <v>-0.32484492809949467</v>
      </c>
      <c r="U5" s="28">
        <f t="shared" si="7"/>
        <v>-1</v>
      </c>
      <c r="V5" s="20">
        <v>0.05</v>
      </c>
      <c r="W5" s="20">
        <v>0.05</v>
      </c>
      <c r="X5" s="30">
        <f t="shared" si="8"/>
        <v>0</v>
      </c>
      <c r="Y5" s="20"/>
      <c r="Z5" s="3">
        <v>1.1149137349397589</v>
      </c>
      <c r="AA5" s="4">
        <v>2.8000000000000001E-2</v>
      </c>
      <c r="AB5" s="11">
        <f t="shared" si="9"/>
        <v>-1.0869137349397588</v>
      </c>
      <c r="AC5" s="28">
        <f t="shared" si="10"/>
        <v>-0.97488594935866235</v>
      </c>
      <c r="AD5" s="20">
        <v>0.05</v>
      </c>
      <c r="AE5" s="20">
        <v>0.05</v>
      </c>
      <c r="AF5" s="30">
        <f t="shared" si="11"/>
        <v>0</v>
      </c>
      <c r="AG5" s="20"/>
      <c r="AH5" s="3">
        <v>5.6548709677419327</v>
      </c>
      <c r="AI5" s="4">
        <v>4.3620000000000001</v>
      </c>
      <c r="AJ5" s="11">
        <f t="shared" si="12"/>
        <v>-1.2928709677419326</v>
      </c>
      <c r="AK5" s="28">
        <f t="shared" si="13"/>
        <v>-0.22862961420642169</v>
      </c>
      <c r="AL5" s="20">
        <v>0.05</v>
      </c>
      <c r="AM5" s="20">
        <v>0.05</v>
      </c>
      <c r="AN5" s="30">
        <f t="shared" si="14"/>
        <v>0</v>
      </c>
      <c r="AO5" s="20"/>
      <c r="AP5" s="3">
        <v>4.5647753595025238</v>
      </c>
      <c r="AQ5" s="4">
        <v>0.71600000000000008</v>
      </c>
      <c r="AR5" s="11">
        <f t="shared" si="15"/>
        <v>-3.8487753595025236</v>
      </c>
      <c r="AS5" s="28">
        <f t="shared" si="16"/>
        <v>-0.84314671728379842</v>
      </c>
      <c r="AT5" s="20">
        <v>0.05</v>
      </c>
      <c r="AU5" s="20">
        <v>0.05</v>
      </c>
      <c r="AV5" s="30">
        <f t="shared" si="17"/>
        <v>0</v>
      </c>
      <c r="AW5" s="20"/>
      <c r="AX5" s="20"/>
      <c r="AY5" s="3">
        <v>7.2193567871485937</v>
      </c>
      <c r="AZ5" s="4">
        <v>4.1312999999999995</v>
      </c>
      <c r="BA5" s="11">
        <f t="shared" si="18"/>
        <v>-3.0880567871485942</v>
      </c>
      <c r="BB5" s="28">
        <f t="shared" si="19"/>
        <v>-0.42774680323955483</v>
      </c>
      <c r="BC5" s="20">
        <v>0.05</v>
      </c>
      <c r="BD5" s="20">
        <v>0.05</v>
      </c>
      <c r="BE5" s="30">
        <f t="shared" si="20"/>
        <v>0</v>
      </c>
      <c r="BF5" s="20"/>
      <c r="BG5" s="3">
        <v>8.3473812851405622</v>
      </c>
      <c r="BH5" s="4">
        <v>3.4358</v>
      </c>
      <c r="BI5" s="11">
        <f t="shared" si="21"/>
        <v>-4.9115812851405618</v>
      </c>
      <c r="BJ5" s="28">
        <f t="shared" si="22"/>
        <v>-0.58839786004310402</v>
      </c>
      <c r="BK5" s="20">
        <v>0.05</v>
      </c>
      <c r="BL5" s="20">
        <v>0.05</v>
      </c>
      <c r="BM5" s="30">
        <f t="shared" si="23"/>
        <v>0</v>
      </c>
      <c r="BN5" s="20"/>
    </row>
    <row r="6" spans="1:82" x14ac:dyDescent="0.25">
      <c r="A6">
        <v>4</v>
      </c>
      <c r="B6" s="3">
        <v>0.57047182277497088</v>
      </c>
      <c r="C6" s="4">
        <v>0.34</v>
      </c>
      <c r="D6" s="11">
        <f t="shared" si="1"/>
        <v>-0.23047182277497086</v>
      </c>
      <c r="E6" s="28">
        <f t="shared" si="2"/>
        <v>-0.40400211469494979</v>
      </c>
      <c r="F6" s="20">
        <v>0.05</v>
      </c>
      <c r="G6" s="20">
        <v>0.05</v>
      </c>
      <c r="H6" s="30">
        <f t="shared" si="3"/>
        <v>0</v>
      </c>
      <c r="I6" s="20"/>
      <c r="J6" s="3">
        <v>0.92701671200932767</v>
      </c>
      <c r="K6" s="4">
        <v>0.5585</v>
      </c>
      <c r="L6" s="4">
        <f t="shared" si="0"/>
        <v>-0.36851671200932767</v>
      </c>
      <c r="M6" s="28">
        <f t="shared" si="4"/>
        <v>-0.3975297394699176</v>
      </c>
      <c r="N6" s="20">
        <v>0.05</v>
      </c>
      <c r="O6" s="20">
        <v>0.05</v>
      </c>
      <c r="P6" s="30">
        <f t="shared" si="5"/>
        <v>0</v>
      </c>
      <c r="Q6" s="20"/>
      <c r="R6" s="3">
        <v>0.22182394092499028</v>
      </c>
      <c r="S6" s="4">
        <v>0</v>
      </c>
      <c r="T6" s="11">
        <f t="shared" si="6"/>
        <v>-0.22182394092499028</v>
      </c>
      <c r="U6" s="28">
        <f t="shared" si="7"/>
        <v>-1</v>
      </c>
      <c r="V6" s="20">
        <v>0.05</v>
      </c>
      <c r="W6" s="20">
        <v>0.05</v>
      </c>
      <c r="X6" s="30">
        <f t="shared" si="8"/>
        <v>0</v>
      </c>
      <c r="Y6" s="20"/>
      <c r="Z6" s="3">
        <v>1.0108009638554216</v>
      </c>
      <c r="AA6" s="4">
        <v>2.8000000000000001E-2</v>
      </c>
      <c r="AB6" s="11">
        <f t="shared" si="9"/>
        <v>-0.98280096385542159</v>
      </c>
      <c r="AC6" s="28">
        <f t="shared" si="10"/>
        <v>-0.97229919538936549</v>
      </c>
      <c r="AD6" s="20">
        <v>0.05</v>
      </c>
      <c r="AE6" s="20">
        <v>0.05</v>
      </c>
      <c r="AF6" s="30">
        <f t="shared" si="11"/>
        <v>0</v>
      </c>
      <c r="AG6" s="20"/>
      <c r="AH6" s="3">
        <v>5.1672322580645149</v>
      </c>
      <c r="AI6" s="4">
        <v>4.3120000000000003</v>
      </c>
      <c r="AJ6" s="11">
        <f t="shared" si="12"/>
        <v>-0.85523225806451464</v>
      </c>
      <c r="AK6" s="28">
        <f t="shared" si="13"/>
        <v>-0.16551070579994756</v>
      </c>
      <c r="AL6" s="20">
        <v>0.05</v>
      </c>
      <c r="AM6" s="20">
        <v>0.05</v>
      </c>
      <c r="AN6" s="30">
        <f t="shared" si="14"/>
        <v>0</v>
      </c>
      <c r="AO6" s="20"/>
      <c r="AP6" s="3">
        <v>4.1711392926544884</v>
      </c>
      <c r="AQ6" s="4">
        <v>0.70400000000000007</v>
      </c>
      <c r="AR6" s="11">
        <f t="shared" si="15"/>
        <v>-3.4671392926544882</v>
      </c>
      <c r="AS6" s="28">
        <f t="shared" si="16"/>
        <v>-0.83122117229703474</v>
      </c>
      <c r="AT6" s="20">
        <v>0.05</v>
      </c>
      <c r="AU6" s="20">
        <v>0.05</v>
      </c>
      <c r="AV6" s="30">
        <f t="shared" si="17"/>
        <v>0</v>
      </c>
      <c r="AW6" s="20"/>
      <c r="AX6" s="20"/>
      <c r="AY6" s="3">
        <v>5.5047428112449799</v>
      </c>
      <c r="AZ6" s="4">
        <v>3.8176999999999999</v>
      </c>
      <c r="BA6" s="11">
        <f t="shared" si="18"/>
        <v>-1.68704281124498</v>
      </c>
      <c r="BB6" s="28">
        <f t="shared" si="19"/>
        <v>-0.30647077785336713</v>
      </c>
      <c r="BC6" s="20">
        <v>0.05</v>
      </c>
      <c r="BD6" s="20">
        <v>0.05</v>
      </c>
      <c r="BE6" s="30">
        <f t="shared" si="20"/>
        <v>0</v>
      </c>
      <c r="BF6" s="20"/>
      <c r="BG6" s="3">
        <v>6.3648588755020077</v>
      </c>
      <c r="BH6" s="4">
        <v>2.0481000000000003</v>
      </c>
      <c r="BI6" s="11">
        <f t="shared" si="21"/>
        <v>-4.316758875502007</v>
      </c>
      <c r="BJ6" s="28">
        <f t="shared" si="22"/>
        <v>-0.67821753159633669</v>
      </c>
      <c r="BK6" s="20">
        <v>0.05</v>
      </c>
      <c r="BL6" s="20">
        <v>0.05</v>
      </c>
      <c r="BM6" s="30">
        <f t="shared" si="23"/>
        <v>0</v>
      </c>
      <c r="BN6" s="20"/>
    </row>
    <row r="7" spans="1:82" x14ac:dyDescent="0.25">
      <c r="A7">
        <v>5</v>
      </c>
      <c r="B7" s="3">
        <v>0.62832055965798672</v>
      </c>
      <c r="C7" s="4">
        <v>0.32</v>
      </c>
      <c r="D7" s="11">
        <f t="shared" si="1"/>
        <v>-0.30832055965798671</v>
      </c>
      <c r="E7" s="28">
        <f t="shared" si="2"/>
        <v>-0.49070582669746576</v>
      </c>
      <c r="F7" s="20">
        <v>0.05</v>
      </c>
      <c r="G7" s="20">
        <v>0.05</v>
      </c>
      <c r="H7" s="30">
        <f t="shared" si="3"/>
        <v>0</v>
      </c>
      <c r="I7" s="20"/>
      <c r="J7" s="3">
        <v>1.0210209094442284</v>
      </c>
      <c r="K7" s="4">
        <v>0.55280000000000007</v>
      </c>
      <c r="L7" s="4">
        <f t="shared" si="0"/>
        <v>-0.46822090944422834</v>
      </c>
      <c r="M7" s="28">
        <f t="shared" si="4"/>
        <v>-0.4585811173045366</v>
      </c>
      <c r="N7" s="20">
        <v>0.05</v>
      </c>
      <c r="O7" s="20">
        <v>0.05</v>
      </c>
      <c r="P7" s="30">
        <f t="shared" si="5"/>
        <v>0</v>
      </c>
      <c r="Q7" s="20"/>
      <c r="R7" s="3">
        <v>0.34720209871745045</v>
      </c>
      <c r="S7" s="4">
        <v>0</v>
      </c>
      <c r="T7" s="11">
        <f t="shared" si="6"/>
        <v>-0.34720209871745045</v>
      </c>
      <c r="U7" s="28">
        <f t="shared" si="7"/>
        <v>-1</v>
      </c>
      <c r="V7" s="20">
        <v>0.05</v>
      </c>
      <c r="W7" s="20">
        <v>0.05</v>
      </c>
      <c r="X7" s="30">
        <f t="shared" si="8"/>
        <v>0</v>
      </c>
      <c r="Y7" s="20"/>
      <c r="Z7" s="3">
        <v>1.8580240963855421</v>
      </c>
      <c r="AA7" s="4">
        <v>2.8000000000000001E-2</v>
      </c>
      <c r="AB7" s="11">
        <f t="shared" si="9"/>
        <v>-1.8300240963855421</v>
      </c>
      <c r="AC7" s="28">
        <f t="shared" si="10"/>
        <v>-0.98493022773253103</v>
      </c>
      <c r="AD7" s="20">
        <v>0.05</v>
      </c>
      <c r="AE7" s="20">
        <v>0.05</v>
      </c>
      <c r="AF7" s="30">
        <f t="shared" si="11"/>
        <v>0</v>
      </c>
      <c r="AG7" s="20"/>
      <c r="AH7" s="3">
        <v>10.738645161290323</v>
      </c>
      <c r="AI7" s="4">
        <v>8.3800000000000008</v>
      </c>
      <c r="AJ7" s="11">
        <f t="shared" si="12"/>
        <v>-2.3586451612903225</v>
      </c>
      <c r="AK7" s="28">
        <f t="shared" si="13"/>
        <v>-0.21964085095134242</v>
      </c>
      <c r="AL7" s="20">
        <v>0.05</v>
      </c>
      <c r="AM7" s="20">
        <v>0.05</v>
      </c>
      <c r="AN7" s="30">
        <f t="shared" si="14"/>
        <v>0</v>
      </c>
      <c r="AO7" s="20"/>
      <c r="AP7" s="3">
        <v>8.6685448892343562</v>
      </c>
      <c r="AQ7" s="4">
        <v>2.6599999999999997</v>
      </c>
      <c r="AR7" s="11">
        <f t="shared" si="15"/>
        <v>-6.008544889234356</v>
      </c>
      <c r="AS7" s="28">
        <f t="shared" si="16"/>
        <v>-0.69314342441676591</v>
      </c>
      <c r="AT7" s="20">
        <v>0.05</v>
      </c>
      <c r="AU7" s="20">
        <v>0.05</v>
      </c>
      <c r="AV7" s="30">
        <f t="shared" si="17"/>
        <v>0</v>
      </c>
      <c r="AW7" s="20"/>
      <c r="AX7" s="20"/>
      <c r="AY7" s="3">
        <v>4.787613815261043</v>
      </c>
      <c r="AZ7" s="4">
        <v>7.817400000000001</v>
      </c>
      <c r="BA7" s="11">
        <f t="shared" si="18"/>
        <v>3.029786184738958</v>
      </c>
      <c r="BB7" s="28">
        <f t="shared" si="19"/>
        <v>0.6328384664362825</v>
      </c>
      <c r="BC7" s="20">
        <v>0.05</v>
      </c>
      <c r="BD7" s="20">
        <v>0.05</v>
      </c>
      <c r="BE7" s="30">
        <f t="shared" si="20"/>
        <v>0</v>
      </c>
      <c r="BF7" s="20"/>
      <c r="BG7" s="3">
        <v>5.5356784738955813</v>
      </c>
      <c r="BH7" s="4">
        <v>6.2321999999999997</v>
      </c>
      <c r="BI7" s="11">
        <f t="shared" si="21"/>
        <v>0.69652152610441842</v>
      </c>
      <c r="BJ7" s="28">
        <f t="shared" si="22"/>
        <v>0.12582405741030342</v>
      </c>
      <c r="BK7" s="20">
        <v>0.05</v>
      </c>
      <c r="BL7" s="20">
        <v>0.05</v>
      </c>
      <c r="BM7" s="30">
        <f t="shared" si="23"/>
        <v>0</v>
      </c>
      <c r="BN7" s="20"/>
    </row>
    <row r="8" spans="1:82" x14ac:dyDescent="0.25">
      <c r="A8">
        <v>6</v>
      </c>
      <c r="B8" s="3">
        <v>1.3063636222308588</v>
      </c>
      <c r="C8" s="4">
        <v>0.35000000000000003</v>
      </c>
      <c r="D8" s="11">
        <f t="shared" si="1"/>
        <v>-0.95636362223085869</v>
      </c>
      <c r="E8" s="28">
        <f t="shared" si="2"/>
        <v>-0.73208072083153231</v>
      </c>
      <c r="F8" s="20">
        <v>0.05</v>
      </c>
      <c r="G8" s="20">
        <v>0.05</v>
      </c>
      <c r="H8" s="30">
        <f t="shared" si="3"/>
        <v>0</v>
      </c>
      <c r="I8" s="20"/>
      <c r="J8" s="3">
        <v>2.1228408861251453</v>
      </c>
      <c r="K8" s="4">
        <v>10.5267</v>
      </c>
      <c r="L8" s="4">
        <f t="shared" si="0"/>
        <v>8.4038591138748551</v>
      </c>
      <c r="M8" s="28">
        <f t="shared" si="4"/>
        <v>3.9587795622377286</v>
      </c>
      <c r="N8" s="20">
        <v>0.05</v>
      </c>
      <c r="O8" s="20">
        <v>0.05</v>
      </c>
      <c r="P8" s="30">
        <f t="shared" si="5"/>
        <v>0</v>
      </c>
      <c r="Q8" s="20"/>
      <c r="R8" s="3">
        <v>0.4159172172561213</v>
      </c>
      <c r="S8" s="4">
        <v>0.47199999999999998</v>
      </c>
      <c r="T8" s="11">
        <f t="shared" si="6"/>
        <v>5.6082782743878679E-2</v>
      </c>
      <c r="U8" s="28">
        <f t="shared" si="7"/>
        <v>0.13484121459040965</v>
      </c>
      <c r="V8" s="20">
        <v>0.05</v>
      </c>
      <c r="W8" s="20">
        <v>0.05</v>
      </c>
      <c r="X8" s="30">
        <f t="shared" si="8"/>
        <v>0</v>
      </c>
      <c r="Y8" s="20"/>
      <c r="Z8" s="3">
        <v>1.7596028915662654</v>
      </c>
      <c r="AA8" s="4">
        <v>9.2079999999999984</v>
      </c>
      <c r="AB8" s="11">
        <f t="shared" si="9"/>
        <v>7.448397108433733</v>
      </c>
      <c r="AC8" s="28">
        <f t="shared" si="10"/>
        <v>4.2329989022714853</v>
      </c>
      <c r="AD8" s="20">
        <v>0.05</v>
      </c>
      <c r="AE8" s="20">
        <v>0.05</v>
      </c>
      <c r="AF8" s="30">
        <f t="shared" si="11"/>
        <v>0</v>
      </c>
      <c r="AG8" s="20"/>
      <c r="AH8" s="3">
        <v>12.06943548387097</v>
      </c>
      <c r="AI8" s="4">
        <v>17.533999999999999</v>
      </c>
      <c r="AJ8" s="11">
        <f t="shared" si="12"/>
        <v>5.4645645161290286</v>
      </c>
      <c r="AK8" s="28">
        <f t="shared" si="13"/>
        <v>0.45276057222656496</v>
      </c>
      <c r="AL8" s="20">
        <v>0.05</v>
      </c>
      <c r="AM8" s="20">
        <v>0.05</v>
      </c>
      <c r="AN8" s="30">
        <f t="shared" si="14"/>
        <v>0</v>
      </c>
      <c r="AO8" s="20"/>
      <c r="AP8" s="3">
        <v>9.7427973183054828</v>
      </c>
      <c r="AQ8" s="4">
        <v>8.23</v>
      </c>
      <c r="AR8" s="11">
        <f t="shared" si="15"/>
        <v>-1.5127973183054824</v>
      </c>
      <c r="AS8" s="28">
        <f t="shared" si="16"/>
        <v>-0.15527340545852553</v>
      </c>
      <c r="AT8" s="20">
        <v>0.05</v>
      </c>
      <c r="AU8" s="20">
        <v>0.05</v>
      </c>
      <c r="AV8" s="30">
        <f t="shared" si="17"/>
        <v>0</v>
      </c>
      <c r="AW8" s="20"/>
      <c r="AX8" s="20"/>
      <c r="AY8" s="3">
        <v>4.5809837751004014</v>
      </c>
      <c r="AZ8" s="4">
        <v>16.958099999999998</v>
      </c>
      <c r="BA8" s="11">
        <f t="shared" si="18"/>
        <v>12.377116224899597</v>
      </c>
      <c r="BB8" s="28">
        <f t="shared" si="19"/>
        <v>2.7018467719039951</v>
      </c>
      <c r="BC8" s="20">
        <v>0.05</v>
      </c>
      <c r="BD8" s="20">
        <v>0.05</v>
      </c>
      <c r="BE8" s="30">
        <f t="shared" si="20"/>
        <v>0</v>
      </c>
      <c r="BF8" s="20"/>
      <c r="BG8" s="3">
        <v>5.2967624899598391</v>
      </c>
      <c r="BH8" s="4">
        <v>18.497899999999998</v>
      </c>
      <c r="BI8" s="11">
        <f t="shared" si="21"/>
        <v>13.201137510040159</v>
      </c>
      <c r="BJ8" s="28">
        <f t="shared" si="22"/>
        <v>2.4923030879831374</v>
      </c>
      <c r="BK8" s="20">
        <v>0.05</v>
      </c>
      <c r="BL8" s="20">
        <v>0.05</v>
      </c>
      <c r="BM8" s="30">
        <f t="shared" si="23"/>
        <v>0</v>
      </c>
      <c r="BN8" s="20"/>
    </row>
    <row r="9" spans="1:82" x14ac:dyDescent="0.25">
      <c r="A9">
        <v>7</v>
      </c>
      <c r="B9" s="3">
        <v>3.9160761756704221</v>
      </c>
      <c r="C9" s="4">
        <v>0.34</v>
      </c>
      <c r="D9" s="11">
        <f t="shared" si="1"/>
        <v>-3.5760761756704222</v>
      </c>
      <c r="E9" s="28">
        <f t="shared" si="2"/>
        <v>-0.91317839981961213</v>
      </c>
      <c r="F9" s="20">
        <v>0.05</v>
      </c>
      <c r="G9" s="20">
        <v>0.05</v>
      </c>
      <c r="H9" s="30">
        <f t="shared" si="3"/>
        <v>0</v>
      </c>
      <c r="I9" s="20"/>
      <c r="J9" s="3">
        <v>6.3636237854644362</v>
      </c>
      <c r="K9" s="4">
        <v>17.227600000000002</v>
      </c>
      <c r="L9" s="4">
        <f t="shared" si="0"/>
        <v>10.863976214535565</v>
      </c>
      <c r="M9" s="28">
        <f t="shared" si="4"/>
        <v>1.7071996366835316</v>
      </c>
      <c r="N9" s="20">
        <v>0.05</v>
      </c>
      <c r="O9" s="20">
        <v>0.05</v>
      </c>
      <c r="P9" s="30">
        <f t="shared" si="5"/>
        <v>0</v>
      </c>
      <c r="Q9" s="20"/>
      <c r="R9" s="3">
        <v>1.2119218810726777</v>
      </c>
      <c r="S9" s="4">
        <v>6.6079999999999997</v>
      </c>
      <c r="T9" s="11">
        <f t="shared" si="6"/>
        <v>5.3960781189273224</v>
      </c>
      <c r="U9" s="28">
        <f t="shared" si="7"/>
        <v>4.4524966527968193</v>
      </c>
      <c r="V9" s="20">
        <v>0.05</v>
      </c>
      <c r="W9" s="20">
        <v>0.05</v>
      </c>
      <c r="X9" s="30">
        <f t="shared" si="8"/>
        <v>0</v>
      </c>
      <c r="Y9" s="20"/>
      <c r="Z9" s="3">
        <v>3.017920963855421</v>
      </c>
      <c r="AA9" s="4">
        <v>5.7120000000000006</v>
      </c>
      <c r="AB9" s="11">
        <f t="shared" si="9"/>
        <v>2.6940790361445797</v>
      </c>
      <c r="AC9" s="28">
        <f t="shared" si="10"/>
        <v>0.89269370152850847</v>
      </c>
      <c r="AD9" s="20">
        <v>0.05</v>
      </c>
      <c r="AE9" s="20">
        <v>0.05</v>
      </c>
      <c r="AF9" s="30">
        <f t="shared" si="11"/>
        <v>0</v>
      </c>
      <c r="AG9" s="20"/>
      <c r="AH9" s="3">
        <v>19.444290322580642</v>
      </c>
      <c r="AI9" s="4">
        <v>9.4719999999999978</v>
      </c>
      <c r="AJ9" s="17">
        <f t="shared" si="12"/>
        <v>-9.9722903225806441</v>
      </c>
      <c r="AK9" s="29">
        <f t="shared" si="13"/>
        <v>-0.512864710264063</v>
      </c>
      <c r="AL9" s="20">
        <v>0.05</v>
      </c>
      <c r="AM9" s="20">
        <v>0.05</v>
      </c>
      <c r="AN9" s="30">
        <f t="shared" si="14"/>
        <v>0</v>
      </c>
      <c r="AO9" s="20"/>
      <c r="AP9" s="3">
        <v>15.695993392926542</v>
      </c>
      <c r="AQ9" s="4">
        <v>10.606</v>
      </c>
      <c r="AR9" s="17">
        <f t="shared" si="15"/>
        <v>-5.0899933929265426</v>
      </c>
      <c r="AS9" s="29">
        <f t="shared" si="16"/>
        <v>-0.32428615797075749</v>
      </c>
      <c r="AT9" s="20">
        <v>0.05</v>
      </c>
      <c r="AU9" s="20">
        <v>0.05</v>
      </c>
      <c r="AV9" s="30">
        <f t="shared" si="17"/>
        <v>0</v>
      </c>
      <c r="AW9" s="20"/>
      <c r="AX9" s="20"/>
      <c r="AY9" s="3">
        <v>9.5433792771084356</v>
      </c>
      <c r="AZ9" s="4">
        <v>12.008700000000001</v>
      </c>
      <c r="BA9" s="11">
        <f t="shared" si="18"/>
        <v>2.4653207228915655</v>
      </c>
      <c r="BB9" s="28">
        <f t="shared" si="19"/>
        <v>0.25832785759705623</v>
      </c>
      <c r="BC9" s="20">
        <v>0.05</v>
      </c>
      <c r="BD9" s="20">
        <v>0.05</v>
      </c>
      <c r="BE9" s="30">
        <f t="shared" si="20"/>
        <v>0</v>
      </c>
      <c r="BF9" s="20"/>
      <c r="BG9" s="3">
        <v>11.034532289156628</v>
      </c>
      <c r="BH9" s="4">
        <v>21.585899999999999</v>
      </c>
      <c r="BI9" s="11">
        <f t="shared" si="21"/>
        <v>10.551367710843371</v>
      </c>
      <c r="BJ9" s="28">
        <f t="shared" si="22"/>
        <v>0.95621340663545373</v>
      </c>
      <c r="BK9" s="20">
        <v>0.05</v>
      </c>
      <c r="BL9" s="20">
        <v>0.05</v>
      </c>
      <c r="BM9" s="30">
        <f t="shared" si="23"/>
        <v>0</v>
      </c>
      <c r="BN9" s="20"/>
    </row>
    <row r="10" spans="1:82" x14ac:dyDescent="0.25">
      <c r="A10">
        <v>8</v>
      </c>
      <c r="B10" s="3">
        <v>6.4478333462883786</v>
      </c>
      <c r="C10" s="4">
        <v>6.9573</v>
      </c>
      <c r="D10" s="11">
        <f t="shared" si="1"/>
        <v>0.50946665371162148</v>
      </c>
      <c r="E10" s="28">
        <f t="shared" si="2"/>
        <v>7.9013619979010491E-2</v>
      </c>
      <c r="F10" s="20">
        <v>0.05</v>
      </c>
      <c r="G10" s="20">
        <v>0.05</v>
      </c>
      <c r="H10" s="30">
        <f t="shared" si="3"/>
        <v>0</v>
      </c>
      <c r="I10" s="20"/>
      <c r="J10" s="3">
        <v>10.477729187718616</v>
      </c>
      <c r="K10" s="4">
        <v>9.9932999999999996</v>
      </c>
      <c r="L10" s="4">
        <f t="shared" si="0"/>
        <v>-0.48442918771861621</v>
      </c>
      <c r="M10" s="28">
        <f t="shared" si="4"/>
        <v>-4.6234177180913959E-2</v>
      </c>
      <c r="N10" s="20">
        <v>0.05</v>
      </c>
      <c r="O10" s="20">
        <v>0.05</v>
      </c>
      <c r="P10" s="30">
        <f t="shared" si="5"/>
        <v>0</v>
      </c>
      <c r="Q10" s="20"/>
      <c r="R10" s="3">
        <v>2.0183847648659157</v>
      </c>
      <c r="S10" s="4">
        <v>6.5879999999999992</v>
      </c>
      <c r="T10" s="11">
        <f t="shared" si="6"/>
        <v>4.5696152351340835</v>
      </c>
      <c r="U10" s="28">
        <f t="shared" si="7"/>
        <v>2.2639960995928594</v>
      </c>
      <c r="V10" s="20">
        <v>0.05</v>
      </c>
      <c r="W10" s="20">
        <v>0.05</v>
      </c>
      <c r="X10" s="30">
        <f t="shared" si="8"/>
        <v>0</v>
      </c>
      <c r="Y10" s="20"/>
      <c r="Z10" s="3">
        <v>4.6113137349397597</v>
      </c>
      <c r="AA10" s="4">
        <v>1.5920000000000001</v>
      </c>
      <c r="AB10" s="11">
        <f t="shared" si="9"/>
        <v>-3.0193137349397596</v>
      </c>
      <c r="AC10" s="28">
        <f t="shared" si="10"/>
        <v>-0.65476215857154263</v>
      </c>
      <c r="AD10" s="20">
        <v>0.05</v>
      </c>
      <c r="AE10" s="20">
        <v>0.05</v>
      </c>
      <c r="AF10" s="30">
        <f t="shared" si="11"/>
        <v>0</v>
      </c>
      <c r="AG10" s="20"/>
      <c r="AH10" s="3">
        <v>21.041916129032259</v>
      </c>
      <c r="AI10" s="4">
        <v>3.968</v>
      </c>
      <c r="AJ10" s="17">
        <f t="shared" si="12"/>
        <v>-17.073916129032259</v>
      </c>
      <c r="AK10" s="29">
        <f t="shared" si="13"/>
        <v>-0.8114240178666422</v>
      </c>
      <c r="AL10" s="20">
        <v>0.05</v>
      </c>
      <c r="AM10" s="20">
        <v>0.05</v>
      </c>
      <c r="AN10" s="30">
        <f t="shared" si="14"/>
        <v>0</v>
      </c>
      <c r="AO10" s="20"/>
      <c r="AP10" s="3">
        <v>16.985643140303146</v>
      </c>
      <c r="AQ10" s="4">
        <v>3.9999999999999996</v>
      </c>
      <c r="AR10" s="17">
        <f t="shared" si="15"/>
        <v>-12.985643140303146</v>
      </c>
      <c r="AS10" s="29">
        <f t="shared" si="16"/>
        <v>-0.76450700353471512</v>
      </c>
      <c r="AT10" s="20">
        <v>0.05</v>
      </c>
      <c r="AU10" s="20">
        <v>0.05</v>
      </c>
      <c r="AV10" s="30">
        <f t="shared" si="17"/>
        <v>0</v>
      </c>
      <c r="AW10" s="20"/>
      <c r="AX10" s="20"/>
      <c r="AY10" s="3">
        <v>15.081692530120478</v>
      </c>
      <c r="AZ10" s="4">
        <v>17.3125</v>
      </c>
      <c r="BA10" s="11">
        <f t="shared" si="18"/>
        <v>2.2308074698795224</v>
      </c>
      <c r="BB10" s="28">
        <f t="shared" si="19"/>
        <v>0.14791492834270784</v>
      </c>
      <c r="BC10" s="20">
        <v>0.05</v>
      </c>
      <c r="BD10" s="20">
        <v>0.05</v>
      </c>
      <c r="BE10" s="30">
        <f t="shared" si="20"/>
        <v>0</v>
      </c>
      <c r="BF10" s="20"/>
      <c r="BG10" s="3">
        <v>17.438206987951801</v>
      </c>
      <c r="BH10" s="4">
        <v>10.358099999999999</v>
      </c>
      <c r="BI10" s="11">
        <f t="shared" si="21"/>
        <v>-7.0801069879518028</v>
      </c>
      <c r="BJ10" s="28">
        <f t="shared" si="22"/>
        <v>-0.40601117952341698</v>
      </c>
      <c r="BK10" s="20">
        <v>0.05</v>
      </c>
      <c r="BL10" s="20">
        <v>0.05</v>
      </c>
      <c r="BM10" s="30">
        <f t="shared" si="23"/>
        <v>0</v>
      </c>
      <c r="BN10" s="20"/>
    </row>
    <row r="11" spans="1:82" x14ac:dyDescent="0.25">
      <c r="A11">
        <v>9</v>
      </c>
      <c r="B11" s="3">
        <v>3.8952830159347061</v>
      </c>
      <c r="C11" s="4">
        <v>13.340699999999998</v>
      </c>
      <c r="D11" s="11">
        <f t="shared" si="1"/>
        <v>9.4454169840652931</v>
      </c>
      <c r="E11" s="28">
        <f t="shared" si="2"/>
        <v>2.4248345872241548</v>
      </c>
      <c r="F11" s="20">
        <v>0.12</v>
      </c>
      <c r="G11" s="20">
        <v>0.12</v>
      </c>
      <c r="H11" s="30">
        <f t="shared" si="3"/>
        <v>0</v>
      </c>
      <c r="I11" s="20"/>
      <c r="J11" s="3">
        <v>6.3298349008938972</v>
      </c>
      <c r="K11" s="4">
        <v>9.9352999999999998</v>
      </c>
      <c r="L11" s="4">
        <f t="shared" si="0"/>
        <v>3.6054650991061026</v>
      </c>
      <c r="M11" s="28">
        <f t="shared" si="4"/>
        <v>0.56959860020945252</v>
      </c>
      <c r="N11" s="20">
        <v>0.12</v>
      </c>
      <c r="O11" s="20">
        <v>0.12</v>
      </c>
      <c r="P11" s="30">
        <f t="shared" si="5"/>
        <v>0</v>
      </c>
      <c r="Q11" s="20"/>
      <c r="R11" s="3">
        <v>1.2874582199766806</v>
      </c>
      <c r="S11" s="4">
        <v>6.6319999999999997</v>
      </c>
      <c r="T11" s="11">
        <f t="shared" si="6"/>
        <v>5.3445417800233193</v>
      </c>
      <c r="U11" s="28">
        <f t="shared" si="7"/>
        <v>4.1512351213386349</v>
      </c>
      <c r="V11" s="20">
        <v>0.12</v>
      </c>
      <c r="W11" s="20">
        <v>0.12</v>
      </c>
      <c r="X11" s="30">
        <f t="shared" si="8"/>
        <v>0</v>
      </c>
      <c r="Y11" s="20"/>
      <c r="Z11" s="3">
        <v>3.2610226506024098</v>
      </c>
      <c r="AA11" s="4">
        <v>17.332000000000001</v>
      </c>
      <c r="AB11" s="11">
        <f t="shared" si="9"/>
        <v>14.070977349397591</v>
      </c>
      <c r="AC11" s="28">
        <f t="shared" si="10"/>
        <v>4.3148971525230762</v>
      </c>
      <c r="AD11" s="20">
        <v>0.12</v>
      </c>
      <c r="AE11" s="20">
        <v>0.12</v>
      </c>
      <c r="AF11" s="30">
        <f t="shared" si="11"/>
        <v>0</v>
      </c>
      <c r="AG11" s="20"/>
      <c r="AH11" s="3">
        <v>11.965138709677419</v>
      </c>
      <c r="AI11" s="4">
        <v>6.9779999999999989</v>
      </c>
      <c r="AJ11" s="17">
        <f t="shared" si="12"/>
        <v>-4.9871387096774198</v>
      </c>
      <c r="AK11" s="29">
        <f t="shared" si="13"/>
        <v>-0.41680575801798403</v>
      </c>
      <c r="AL11" s="20">
        <v>0.12</v>
      </c>
      <c r="AM11" s="20">
        <v>0.12</v>
      </c>
      <c r="AN11" s="30">
        <f t="shared" si="14"/>
        <v>0</v>
      </c>
      <c r="AO11" s="20"/>
      <c r="AP11" s="3">
        <v>9.6586059463661087</v>
      </c>
      <c r="AQ11" s="4">
        <v>1.6880000000000002</v>
      </c>
      <c r="AR11" s="17">
        <f t="shared" si="15"/>
        <v>-7.9706059463661081</v>
      </c>
      <c r="AS11" s="29">
        <f t="shared" si="16"/>
        <v>-0.8252335782851683</v>
      </c>
      <c r="AT11" s="20">
        <v>0.12</v>
      </c>
      <c r="AU11" s="20">
        <v>0.12</v>
      </c>
      <c r="AV11" s="30">
        <f t="shared" si="17"/>
        <v>0</v>
      </c>
      <c r="AW11" s="20"/>
      <c r="AX11" s="20"/>
      <c r="AY11" s="3">
        <v>9.3597506827309243</v>
      </c>
      <c r="AZ11" s="4">
        <v>13.0609</v>
      </c>
      <c r="BA11" s="11">
        <f t="shared" si="18"/>
        <v>3.7011493172690759</v>
      </c>
      <c r="BB11" s="28">
        <f t="shared" si="19"/>
        <v>0.39543246852694797</v>
      </c>
      <c r="BC11" s="20">
        <v>0.12</v>
      </c>
      <c r="BD11" s="20">
        <v>0.12</v>
      </c>
      <c r="BE11" s="30">
        <f t="shared" si="20"/>
        <v>0</v>
      </c>
      <c r="BF11" s="20"/>
      <c r="BG11" s="3">
        <v>10.82221172690763</v>
      </c>
      <c r="BH11" s="4">
        <v>8.0800999999999981</v>
      </c>
      <c r="BI11" s="11">
        <f t="shared" si="21"/>
        <v>-2.7421117269076323</v>
      </c>
      <c r="BJ11" s="28">
        <f t="shared" si="22"/>
        <v>-0.25337812603405524</v>
      </c>
      <c r="BK11" s="20">
        <v>0.12</v>
      </c>
      <c r="BL11" s="20">
        <v>0.12</v>
      </c>
      <c r="BM11" s="30">
        <f t="shared" si="23"/>
        <v>0</v>
      </c>
      <c r="BN11" s="20"/>
    </row>
    <row r="12" spans="1:82" x14ac:dyDescent="0.25">
      <c r="A12">
        <v>10</v>
      </c>
      <c r="B12" s="3">
        <v>4.7490275942479592</v>
      </c>
      <c r="C12" s="4">
        <v>13.345800000000001</v>
      </c>
      <c r="D12" s="13">
        <f t="shared" si="1"/>
        <v>8.5967724057520414</v>
      </c>
      <c r="E12" s="28">
        <f t="shared" si="2"/>
        <v>1.8102174045407708</v>
      </c>
      <c r="F12" s="20">
        <v>0.12</v>
      </c>
      <c r="G12" s="20">
        <v>0.12</v>
      </c>
      <c r="H12" s="30">
        <f t="shared" si="3"/>
        <v>0</v>
      </c>
      <c r="I12" s="20"/>
      <c r="J12" s="3">
        <v>7.7171698406529341</v>
      </c>
      <c r="K12" s="4">
        <v>4.0345000000000004</v>
      </c>
      <c r="L12" s="18">
        <f t="shared" si="0"/>
        <v>-3.6826698406529337</v>
      </c>
      <c r="M12" s="28">
        <f t="shared" si="4"/>
        <v>-0.47720471580826973</v>
      </c>
      <c r="N12" s="20">
        <v>0.12</v>
      </c>
      <c r="O12" s="20">
        <v>0.12</v>
      </c>
      <c r="P12" s="30">
        <f t="shared" si="5"/>
        <v>0</v>
      </c>
      <c r="Q12" s="20"/>
      <c r="R12" s="3">
        <v>1.6595697629226582</v>
      </c>
      <c r="S12" s="4">
        <v>6.6120000000000001</v>
      </c>
      <c r="T12" s="11">
        <f t="shared" si="6"/>
        <v>4.9524302370773423</v>
      </c>
      <c r="U12" s="28">
        <f t="shared" si="7"/>
        <v>2.9841651419074107</v>
      </c>
      <c r="V12" s="20">
        <v>0.12</v>
      </c>
      <c r="W12" s="20">
        <v>0.12</v>
      </c>
      <c r="X12" s="30">
        <f t="shared" si="8"/>
        <v>0</v>
      </c>
      <c r="Y12" s="20"/>
      <c r="Z12" s="3">
        <v>4.2536828915662639</v>
      </c>
      <c r="AA12" s="4">
        <v>13.18</v>
      </c>
      <c r="AB12" s="11">
        <f t="shared" si="9"/>
        <v>8.9263171084337358</v>
      </c>
      <c r="AC12" s="28">
        <f t="shared" si="10"/>
        <v>2.0984914334192282</v>
      </c>
      <c r="AD12" s="20">
        <v>0.12</v>
      </c>
      <c r="AE12" s="20">
        <v>0.12</v>
      </c>
      <c r="AF12" s="30">
        <f t="shared" si="11"/>
        <v>0</v>
      </c>
      <c r="AG12" s="20"/>
      <c r="AH12" s="3">
        <v>15.449351612903223</v>
      </c>
      <c r="AI12" s="4">
        <v>8.9559999999999995</v>
      </c>
      <c r="AJ12" s="17">
        <f t="shared" si="12"/>
        <v>-6.4933516129032238</v>
      </c>
      <c r="AK12" s="29">
        <f t="shared" si="13"/>
        <v>-0.42029929641060199</v>
      </c>
      <c r="AL12" s="20">
        <v>0.12</v>
      </c>
      <c r="AM12" s="20">
        <v>0.12</v>
      </c>
      <c r="AN12" s="30">
        <f t="shared" si="14"/>
        <v>0</v>
      </c>
      <c r="AO12" s="20"/>
      <c r="AP12" s="3">
        <v>12.471163350174891</v>
      </c>
      <c r="AQ12" s="4">
        <v>3.5519999999999996</v>
      </c>
      <c r="AR12" s="17">
        <f t="shared" si="15"/>
        <v>-8.919163350174891</v>
      </c>
      <c r="AS12" s="29">
        <f t="shared" si="16"/>
        <v>-0.71518294642895619</v>
      </c>
      <c r="AT12" s="20">
        <v>0.12</v>
      </c>
      <c r="AU12" s="20">
        <v>0.12</v>
      </c>
      <c r="AV12" s="30">
        <f t="shared" si="17"/>
        <v>0</v>
      </c>
      <c r="AW12" s="20"/>
      <c r="AX12" s="20"/>
      <c r="AY12" s="3">
        <v>13.22955823293173</v>
      </c>
      <c r="AZ12" s="4">
        <v>15.010900000000001</v>
      </c>
      <c r="BA12" s="11">
        <f t="shared" si="18"/>
        <v>1.7813417670682714</v>
      </c>
      <c r="BB12" s="28">
        <f t="shared" si="19"/>
        <v>0.13464862058916369</v>
      </c>
      <c r="BC12" s="20">
        <v>0.12</v>
      </c>
      <c r="BD12" s="20">
        <v>0.12</v>
      </c>
      <c r="BE12" s="30">
        <f t="shared" si="20"/>
        <v>0</v>
      </c>
      <c r="BF12" s="20"/>
      <c r="BG12" s="3">
        <v>15.296676706827313</v>
      </c>
      <c r="BH12" s="4">
        <v>14.6485</v>
      </c>
      <c r="BI12" s="11">
        <f t="shared" si="21"/>
        <v>-0.64817670682731254</v>
      </c>
      <c r="BJ12" s="28">
        <f t="shared" si="22"/>
        <v>-4.2373694577595017E-2</v>
      </c>
      <c r="BK12" s="20">
        <v>0.12</v>
      </c>
      <c r="BL12" s="20">
        <v>0.12</v>
      </c>
      <c r="BM12" s="30">
        <f t="shared" si="23"/>
        <v>0</v>
      </c>
      <c r="BN12" s="20"/>
    </row>
    <row r="13" spans="1:82" x14ac:dyDescent="0.25">
      <c r="A13">
        <v>11</v>
      </c>
      <c r="B13" s="3">
        <v>5.1746275942479585</v>
      </c>
      <c r="C13" s="4">
        <v>11.323599999999999</v>
      </c>
      <c r="D13" s="13">
        <f t="shared" si="1"/>
        <v>6.1489724057520405</v>
      </c>
      <c r="E13" s="28">
        <f t="shared" si="2"/>
        <v>1.1882927406384083</v>
      </c>
      <c r="F13" s="20">
        <v>0.12</v>
      </c>
      <c r="G13" s="20">
        <v>0.12</v>
      </c>
      <c r="H13" s="30">
        <f t="shared" si="3"/>
        <v>0</v>
      </c>
      <c r="I13" s="20"/>
      <c r="J13" s="3">
        <v>8.4087698406529334</v>
      </c>
      <c r="K13" s="4">
        <v>3.9265000000000003</v>
      </c>
      <c r="L13" s="18">
        <f t="shared" si="0"/>
        <v>-4.4822698406529327</v>
      </c>
      <c r="M13" s="28">
        <f t="shared" si="4"/>
        <v>-0.53304703608166404</v>
      </c>
      <c r="N13" s="20">
        <v>0.12</v>
      </c>
      <c r="O13" s="20">
        <v>0.12</v>
      </c>
      <c r="P13" s="30">
        <f t="shared" si="5"/>
        <v>0</v>
      </c>
      <c r="Q13" s="20"/>
      <c r="R13" s="3">
        <v>1.7815402254178001</v>
      </c>
      <c r="S13" s="4">
        <v>6.62</v>
      </c>
      <c r="T13" s="11">
        <f t="shared" si="6"/>
        <v>4.8384597745821996</v>
      </c>
      <c r="U13" s="28">
        <f t="shared" si="7"/>
        <v>2.7158857855412735</v>
      </c>
      <c r="V13" s="20">
        <v>0.12</v>
      </c>
      <c r="W13" s="20">
        <v>0.12</v>
      </c>
      <c r="X13" s="30">
        <f t="shared" si="8"/>
        <v>0</v>
      </c>
      <c r="Y13" s="20"/>
      <c r="Z13" s="3">
        <v>5.231896867469878</v>
      </c>
      <c r="AA13" s="4">
        <v>2.16</v>
      </c>
      <c r="AB13" s="11">
        <f t="shared" si="9"/>
        <v>-3.0718968674698779</v>
      </c>
      <c r="AC13" s="28">
        <f t="shared" si="10"/>
        <v>-0.58714782521227971</v>
      </c>
      <c r="AD13" s="20">
        <v>0.12</v>
      </c>
      <c r="AE13" s="20">
        <v>0.12</v>
      </c>
      <c r="AF13" s="30">
        <f t="shared" si="11"/>
        <v>0</v>
      </c>
      <c r="AG13" s="20"/>
      <c r="AH13" s="3">
        <v>19.945977419354843</v>
      </c>
      <c r="AI13" s="4">
        <v>7.7259999999999991</v>
      </c>
      <c r="AJ13" s="17">
        <f t="shared" si="12"/>
        <v>-12.219977419354844</v>
      </c>
      <c r="AK13" s="29">
        <f t="shared" si="13"/>
        <v>-0.6126537277384575</v>
      </c>
      <c r="AL13" s="20">
        <v>0.12</v>
      </c>
      <c r="AM13" s="20">
        <v>0.12</v>
      </c>
      <c r="AN13" s="30">
        <f t="shared" si="14"/>
        <v>0</v>
      </c>
      <c r="AO13" s="20"/>
      <c r="AP13" s="3">
        <v>16.100969724057524</v>
      </c>
      <c r="AQ13" s="4">
        <v>17.050000000000004</v>
      </c>
      <c r="AR13" s="27">
        <f t="shared" si="15"/>
        <v>0.94903027594248002</v>
      </c>
      <c r="AS13" s="31">
        <f t="shared" si="16"/>
        <v>5.8942429692571317E-2</v>
      </c>
      <c r="AT13" s="20">
        <v>0.12</v>
      </c>
      <c r="AU13" s="20">
        <v>0.12</v>
      </c>
      <c r="AV13" s="30">
        <f t="shared" si="17"/>
        <v>0</v>
      </c>
      <c r="AW13" s="20"/>
      <c r="AX13" s="20"/>
      <c r="AY13" s="3">
        <v>15.204629076305219</v>
      </c>
      <c r="AZ13" s="4">
        <v>22.965899999999998</v>
      </c>
      <c r="BA13" s="11">
        <f t="shared" si="18"/>
        <v>7.761270923694779</v>
      </c>
      <c r="BB13" s="28">
        <f t="shared" si="19"/>
        <v>0.51045447309134862</v>
      </c>
      <c r="BC13" s="20">
        <v>0.12</v>
      </c>
      <c r="BD13" s="20">
        <v>0.12</v>
      </c>
      <c r="BE13" s="30">
        <f t="shared" si="20"/>
        <v>0</v>
      </c>
      <c r="BF13" s="20"/>
      <c r="BG13" s="3">
        <v>17.580352369477911</v>
      </c>
      <c r="BH13" s="4">
        <v>11.622099999999998</v>
      </c>
      <c r="BI13" s="11">
        <f t="shared" si="21"/>
        <v>-5.958252369477913</v>
      </c>
      <c r="BJ13" s="28">
        <f t="shared" si="22"/>
        <v>-0.33891541217469107</v>
      </c>
      <c r="BK13" s="20">
        <v>0.12</v>
      </c>
      <c r="BL13" s="20">
        <v>0.12</v>
      </c>
      <c r="BM13" s="30">
        <f t="shared" si="23"/>
        <v>0</v>
      </c>
      <c r="BN13" s="20"/>
    </row>
    <row r="14" spans="1:82" x14ac:dyDescent="0.25">
      <c r="A14" s="21">
        <v>12</v>
      </c>
      <c r="B14" s="32">
        <v>3.1423092110376993</v>
      </c>
      <c r="C14" s="18">
        <v>7.1202999999999994</v>
      </c>
      <c r="D14" s="19">
        <f t="shared" si="1"/>
        <v>3.9779907889623001</v>
      </c>
      <c r="E14" s="28">
        <f>D14/B14</f>
        <v>1.2659450492616</v>
      </c>
      <c r="F14" s="20">
        <v>0.12</v>
      </c>
      <c r="G14" s="20">
        <v>0.12</v>
      </c>
      <c r="H14" s="30">
        <f t="shared" si="3"/>
        <v>0</v>
      </c>
      <c r="I14" s="20"/>
      <c r="J14" s="32">
        <v>5.1062524679362618</v>
      </c>
      <c r="K14" s="18">
        <v>5.6912000000000003</v>
      </c>
      <c r="L14" s="19">
        <f>K14-J14</f>
        <v>0.58494753206373851</v>
      </c>
      <c r="M14" s="28">
        <f>L14/J14</f>
        <v>0.11455515287127006</v>
      </c>
      <c r="N14" s="20">
        <v>0.12</v>
      </c>
      <c r="O14" s="20">
        <v>0.12</v>
      </c>
      <c r="P14" s="30">
        <f t="shared" si="5"/>
        <v>0</v>
      </c>
      <c r="Q14" s="20"/>
      <c r="R14" s="32">
        <v>1.2613905946366109</v>
      </c>
      <c r="S14" s="18">
        <v>6.5839999999999996</v>
      </c>
      <c r="T14" s="17">
        <f t="shared" si="6"/>
        <v>5.322609405363389</v>
      </c>
      <c r="U14" s="28">
        <f>T14/R14</f>
        <v>4.2196361919891743</v>
      </c>
      <c r="V14" s="20">
        <v>0.12</v>
      </c>
      <c r="W14" s="20">
        <v>0.12</v>
      </c>
      <c r="X14" s="30">
        <f t="shared" si="8"/>
        <v>0</v>
      </c>
      <c r="Y14" s="20"/>
      <c r="Z14" s="32">
        <v>3.5671402409638544</v>
      </c>
      <c r="AA14" s="18">
        <v>2.8000000000000001E-2</v>
      </c>
      <c r="AB14" s="11">
        <f>AA14-Z14</f>
        <v>-3.5391402409638544</v>
      </c>
      <c r="AC14" s="28">
        <f>AB14/Z14</f>
        <v>-0.99215057493998771</v>
      </c>
      <c r="AD14" s="20">
        <v>0.12</v>
      </c>
      <c r="AE14" s="20">
        <v>0.12</v>
      </c>
      <c r="AF14" s="30">
        <f t="shared" si="11"/>
        <v>0</v>
      </c>
      <c r="AG14" s="20"/>
      <c r="AH14" s="14">
        <v>13.301680645161287</v>
      </c>
      <c r="AI14" s="15">
        <v>9.9559999999999977</v>
      </c>
      <c r="AJ14" s="27">
        <f t="shared" si="12"/>
        <v>-3.3456806451612895</v>
      </c>
      <c r="AK14" s="31">
        <f>AJ14/AH14</f>
        <v>-0.25152315217989674</v>
      </c>
      <c r="AL14" s="23">
        <v>0.12</v>
      </c>
      <c r="AM14" s="23">
        <f>AL14-0.05</f>
        <v>6.9999999999999993E-2</v>
      </c>
      <c r="AN14" s="30">
        <f t="shared" si="14"/>
        <v>-0.41666666666666669</v>
      </c>
      <c r="AO14" s="20">
        <f>AK14/AN14</f>
        <v>0.60365556523175212</v>
      </c>
      <c r="AP14" s="14">
        <v>10.737501243684413</v>
      </c>
      <c r="AQ14" s="15">
        <v>7.8320000000000007</v>
      </c>
      <c r="AR14" s="27">
        <f t="shared" si="15"/>
        <v>-2.9055012436844123</v>
      </c>
      <c r="AS14" s="31">
        <f>AR14/AP14</f>
        <v>-0.2705937981048776</v>
      </c>
      <c r="AT14" s="23">
        <v>0.12</v>
      </c>
      <c r="AU14" s="23">
        <f>AT14-0.05</f>
        <v>6.9999999999999993E-2</v>
      </c>
      <c r="AV14" s="30">
        <f>(AU14-AT14)/AT14</f>
        <v>-0.41666666666666669</v>
      </c>
      <c r="AW14" s="20">
        <f>AS14/AV14</f>
        <v>0.64942511545170623</v>
      </c>
      <c r="AX14" s="20"/>
      <c r="AY14" s="14">
        <v>9.8085706024096364</v>
      </c>
      <c r="AZ14" s="15">
        <v>17.174599999999998</v>
      </c>
      <c r="BA14" s="17">
        <f t="shared" si="18"/>
        <v>7.3660293975903617</v>
      </c>
      <c r="BB14" s="29">
        <f>BA14/AY14</f>
        <v>0.75097888328201212</v>
      </c>
      <c r="BC14" s="23">
        <v>0.12</v>
      </c>
      <c r="BD14" s="23">
        <f>BC14-0.05</f>
        <v>6.9999999999999993E-2</v>
      </c>
      <c r="BE14" s="30">
        <f>(BD14-BC14)/BC14</f>
        <v>-0.41666666666666669</v>
      </c>
      <c r="BF14" s="20">
        <f>BB14/BE14</f>
        <v>-1.802349319876829</v>
      </c>
      <c r="BG14" s="14">
        <v>11.341159759036142</v>
      </c>
      <c r="BH14" s="14">
        <v>20.413800000000002</v>
      </c>
      <c r="BI14" s="17">
        <f t="shared" si="21"/>
        <v>9.0726402409638602</v>
      </c>
      <c r="BJ14" s="28">
        <f>BI14/BG14</f>
        <v>0.7999746440160298</v>
      </c>
      <c r="BK14" s="23">
        <v>0.12</v>
      </c>
      <c r="BL14" s="23">
        <f>BK14-0.05</f>
        <v>6.9999999999999993E-2</v>
      </c>
      <c r="BM14" s="30">
        <f>(BL14-BK14)/BK14</f>
        <v>-0.41666666666666669</v>
      </c>
      <c r="BN14" s="20">
        <f>BJ14/BM14</f>
        <v>-1.9199391456384713</v>
      </c>
    </row>
    <row r="15" spans="1:82" x14ac:dyDescent="0.25">
      <c r="A15" s="21">
        <v>13</v>
      </c>
      <c r="B15" s="32">
        <v>5.9543505635445015</v>
      </c>
      <c r="C15" s="18">
        <v>6.9180000000000001</v>
      </c>
      <c r="D15" s="19">
        <f t="shared" si="1"/>
        <v>0.96364943645549861</v>
      </c>
      <c r="E15" s="28">
        <f>D15/B15</f>
        <v>0.16183955347799645</v>
      </c>
      <c r="F15" s="20">
        <v>0.28999999999999998</v>
      </c>
      <c r="G15" s="20">
        <v>0.28999999999999998</v>
      </c>
      <c r="H15" s="30">
        <f t="shared" si="3"/>
        <v>0</v>
      </c>
      <c r="I15" s="20"/>
      <c r="J15" s="32">
        <v>9.6758196657598141</v>
      </c>
      <c r="K15" s="18">
        <v>12.701899999999998</v>
      </c>
      <c r="L15" s="19">
        <f t="shared" ref="L15:L17" si="24">K15-J15</f>
        <v>3.0260803342401843</v>
      </c>
      <c r="M15" s="28">
        <f>L15/J15</f>
        <v>0.31274666527205836</v>
      </c>
      <c r="N15" s="20">
        <v>0.28999999999999998</v>
      </c>
      <c r="O15" s="20">
        <v>0.28999999999999998</v>
      </c>
      <c r="P15" s="30">
        <f t="shared" si="5"/>
        <v>0</v>
      </c>
      <c r="Q15" s="20"/>
      <c r="R15" s="32">
        <v>2.6489452001554596</v>
      </c>
      <c r="S15" s="18">
        <v>3.5639999999999996</v>
      </c>
      <c r="T15" s="17">
        <f t="shared" si="6"/>
        <v>0.91505479984453997</v>
      </c>
      <c r="U15" s="28">
        <f>T15/R15</f>
        <v>0.34544119666606837</v>
      </c>
      <c r="V15" s="20">
        <v>0.28999999999999998</v>
      </c>
      <c r="W15" s="20">
        <v>0.28999999999999998</v>
      </c>
      <c r="X15" s="30">
        <f t="shared" si="8"/>
        <v>0</v>
      </c>
      <c r="Y15" s="20"/>
      <c r="Z15" s="32">
        <v>5.7082265060240953</v>
      </c>
      <c r="AA15" s="18">
        <v>0.34</v>
      </c>
      <c r="AB15" s="11">
        <f t="shared" ref="AB15:AB26" si="25">AA15-Z15</f>
        <v>-5.3682265060240955</v>
      </c>
      <c r="AC15" s="28">
        <f>AB15/Z15</f>
        <v>-0.94043684152316209</v>
      </c>
      <c r="AD15" s="20">
        <v>0.28999999999999998</v>
      </c>
      <c r="AE15" s="20">
        <v>0.28999999999999998</v>
      </c>
      <c r="AF15" s="30">
        <f t="shared" si="11"/>
        <v>0</v>
      </c>
      <c r="AG15" s="20"/>
      <c r="AH15" s="14">
        <v>20.475467741935478</v>
      </c>
      <c r="AI15" s="15">
        <v>13.113999999999999</v>
      </c>
      <c r="AJ15" s="27">
        <f t="shared" si="12"/>
        <v>-7.3614677419354795</v>
      </c>
      <c r="AK15" s="31">
        <f>AJ15/AH15</f>
        <v>-0.35952623083958052</v>
      </c>
      <c r="AL15" s="23">
        <v>0.28999999999999998</v>
      </c>
      <c r="AM15" s="23">
        <f t="shared" ref="AM15:AM17" si="26">AL15-0.05</f>
        <v>0.24</v>
      </c>
      <c r="AN15" s="30">
        <f t="shared" si="14"/>
        <v>-0.17241379310344826</v>
      </c>
      <c r="AO15" s="20">
        <f t="shared" ref="AO15:AO17" si="27">AK15/AN15</f>
        <v>2.0852521388695671</v>
      </c>
      <c r="AP15" s="14">
        <v>16.528389623008156</v>
      </c>
      <c r="AQ15" s="15">
        <v>35.003999999999998</v>
      </c>
      <c r="AR15" s="17">
        <f t="shared" si="15"/>
        <v>18.475610376991842</v>
      </c>
      <c r="AS15" s="29">
        <f>AR15/AP15</f>
        <v>1.117810675957994</v>
      </c>
      <c r="AT15" s="23">
        <v>0.28999999999999998</v>
      </c>
      <c r="AU15" s="23">
        <f t="shared" ref="AU15:AU17" si="28">AT15-0.05</f>
        <v>0.24</v>
      </c>
      <c r="AV15" s="30">
        <f t="shared" si="17"/>
        <v>-0.17241379310344826</v>
      </c>
      <c r="AW15" s="20">
        <f t="shared" ref="AW15:AW17" si="29">AS15/AV15</f>
        <v>-6.4833019205563653</v>
      </c>
      <c r="AX15" s="20"/>
      <c r="AY15" s="14">
        <v>14.697245301204823</v>
      </c>
      <c r="AZ15" s="15">
        <v>19.128099999999996</v>
      </c>
      <c r="BA15" s="17">
        <f t="shared" si="18"/>
        <v>4.4308546987951729</v>
      </c>
      <c r="BB15" s="29">
        <f>BA15/AY15</f>
        <v>0.30147518177654342</v>
      </c>
      <c r="BC15" s="23">
        <v>0.28999999999999998</v>
      </c>
      <c r="BD15" s="23">
        <f t="shared" ref="BD15:BD17" si="30">BC15-0.05</f>
        <v>0.24</v>
      </c>
      <c r="BE15" s="30">
        <f t="shared" ref="BE15:BE16" si="31">(BD15-BC15)/BC15</f>
        <v>-0.17241379310344826</v>
      </c>
      <c r="BF15" s="20">
        <f t="shared" ref="BF15:BF16" si="32">BB15/BE15</f>
        <v>-1.748556054303952</v>
      </c>
      <c r="BG15" s="14">
        <v>16.993689879518076</v>
      </c>
      <c r="BH15" s="14">
        <v>26.408099999999997</v>
      </c>
      <c r="BI15" s="17">
        <f t="shared" si="21"/>
        <v>9.4144101204819215</v>
      </c>
      <c r="BJ15" s="28">
        <f>BI15/BG15</f>
        <v>0.55399446425280441</v>
      </c>
      <c r="BK15" s="23">
        <v>0.28999999999999998</v>
      </c>
      <c r="BL15" s="23">
        <f t="shared" ref="BL15:BL17" si="33">BK15-0.05</f>
        <v>0.24</v>
      </c>
      <c r="BM15" s="30">
        <f t="shared" ref="BM15:BM16" si="34">(BL15-BK15)/BK15</f>
        <v>-0.17241379310344826</v>
      </c>
      <c r="BN15" s="20">
        <f t="shared" ref="BN15:BN16" si="35">BJ15/BM15</f>
        <v>-3.2131678926662657</v>
      </c>
    </row>
    <row r="16" spans="1:82" x14ac:dyDescent="0.25">
      <c r="A16" s="21">
        <v>14</v>
      </c>
      <c r="B16" s="32">
        <v>9.4861344733773816</v>
      </c>
      <c r="C16" s="18">
        <v>9.3635000000000002</v>
      </c>
      <c r="D16" s="13">
        <f t="shared" si="1"/>
        <v>-0.12263447337738143</v>
      </c>
      <c r="E16" s="28">
        <f t="shared" ref="E16:E25" si="36">D16/B16</f>
        <v>-1.2927760377164404E-2</v>
      </c>
      <c r="F16" s="20">
        <v>0.28999999999999998</v>
      </c>
      <c r="G16" s="20">
        <v>0.28999999999999998</v>
      </c>
      <c r="H16" s="30">
        <f t="shared" si="3"/>
        <v>0</v>
      </c>
      <c r="I16" s="20"/>
      <c r="J16" s="32">
        <v>15.414968519238245</v>
      </c>
      <c r="K16" s="18">
        <v>13.0923</v>
      </c>
      <c r="L16" s="13">
        <f t="shared" si="24"/>
        <v>-2.3226685192382455</v>
      </c>
      <c r="M16" s="28">
        <f t="shared" ref="M16:M25" si="37">L16/J16</f>
        <v>-0.1506761766227093</v>
      </c>
      <c r="N16" s="20">
        <v>0.28999999999999998</v>
      </c>
      <c r="O16" s="20">
        <v>0.28999999999999998</v>
      </c>
      <c r="P16" s="30">
        <f t="shared" si="5"/>
        <v>0</v>
      </c>
      <c r="Q16" s="20"/>
      <c r="R16" s="32">
        <v>4.4510563544500581</v>
      </c>
      <c r="S16" s="18">
        <v>0</v>
      </c>
      <c r="T16" s="11">
        <f t="shared" si="6"/>
        <v>-4.4510563544500581</v>
      </c>
      <c r="U16" s="28">
        <f t="shared" ref="U16:U25" si="38">T16/R16</f>
        <v>-1</v>
      </c>
      <c r="V16" s="20">
        <v>0.28999999999999998</v>
      </c>
      <c r="W16" s="20">
        <v>0.28999999999999998</v>
      </c>
      <c r="X16" s="30">
        <f t="shared" si="8"/>
        <v>0</v>
      </c>
      <c r="Y16" s="20"/>
      <c r="Z16" s="32">
        <v>8.6771874698795166</v>
      </c>
      <c r="AA16" s="18">
        <v>16.568000000000001</v>
      </c>
      <c r="AB16" s="17">
        <f t="shared" si="25"/>
        <v>7.8908125301204848</v>
      </c>
      <c r="AC16" s="28">
        <f t="shared" ref="AC16:AC25" si="39">AB16/Z16</f>
        <v>0.9093744439095367</v>
      </c>
      <c r="AD16" s="20">
        <v>0.28999999999999998</v>
      </c>
      <c r="AE16" s="20">
        <v>0.28999999999999998</v>
      </c>
      <c r="AF16" s="30">
        <f t="shared" si="11"/>
        <v>0</v>
      </c>
      <c r="AG16" s="20"/>
      <c r="AH16" s="14">
        <v>33.082767741935484</v>
      </c>
      <c r="AI16" s="15">
        <v>24.884000000000004</v>
      </c>
      <c r="AJ16" s="27">
        <f t="shared" si="12"/>
        <v>-8.1987677419354803</v>
      </c>
      <c r="AK16" s="31">
        <f t="shared" ref="AK16:AK25" si="40">AJ16/AH16</f>
        <v>-0.24782593179296725</v>
      </c>
      <c r="AL16" s="23">
        <v>0.28999999999999998</v>
      </c>
      <c r="AM16" s="23">
        <f t="shared" si="26"/>
        <v>0.24</v>
      </c>
      <c r="AN16" s="30">
        <f t="shared" si="14"/>
        <v>-0.17241379310344826</v>
      </c>
      <c r="AO16" s="20">
        <f t="shared" si="27"/>
        <v>1.4373904043992101</v>
      </c>
      <c r="AP16" s="14">
        <v>26.705366731441895</v>
      </c>
      <c r="AQ16" s="15">
        <v>45.853999999999999</v>
      </c>
      <c r="AR16" s="17">
        <f t="shared" si="15"/>
        <v>19.148633268558104</v>
      </c>
      <c r="AS16" s="29">
        <f t="shared" ref="AS16:AS25" si="41">AR16/AP16</f>
        <v>0.71703315146813629</v>
      </c>
      <c r="AT16" s="23">
        <v>0.28999999999999998</v>
      </c>
      <c r="AU16" s="23">
        <f t="shared" si="28"/>
        <v>0.24</v>
      </c>
      <c r="AV16" s="30">
        <f t="shared" si="17"/>
        <v>-0.17241379310344826</v>
      </c>
      <c r="AW16" s="20">
        <f t="shared" si="29"/>
        <v>-4.1587922785151905</v>
      </c>
      <c r="AX16" s="20"/>
      <c r="AY16" s="14">
        <v>20.529493333333331</v>
      </c>
      <c r="AZ16" s="15">
        <v>37.2256</v>
      </c>
      <c r="BA16" s="17">
        <f t="shared" si="18"/>
        <v>16.696106666666669</v>
      </c>
      <c r="BB16" s="29">
        <f t="shared" ref="BB16" si="42">BA16/AY16</f>
        <v>0.81327417075401132</v>
      </c>
      <c r="BC16" s="23">
        <v>0.28999999999999998</v>
      </c>
      <c r="BD16" s="23">
        <f t="shared" si="30"/>
        <v>0.24</v>
      </c>
      <c r="BE16" s="30">
        <f t="shared" si="31"/>
        <v>-0.17241379310344826</v>
      </c>
      <c r="BF16" s="20">
        <f t="shared" si="32"/>
        <v>-4.7169901903732665</v>
      </c>
      <c r="BG16" s="14">
        <v>23.737226666666665</v>
      </c>
      <c r="BH16" s="14">
        <v>25.2258</v>
      </c>
      <c r="BI16" s="17">
        <f t="shared" si="21"/>
        <v>1.4885733333333349</v>
      </c>
      <c r="BJ16" s="28">
        <f t="shared" ref="BJ16" si="43">BI16/BG16</f>
        <v>6.2710499176539647E-2</v>
      </c>
      <c r="BK16" s="23">
        <v>0.28999999999999998</v>
      </c>
      <c r="BL16" s="23">
        <f t="shared" si="33"/>
        <v>0.24</v>
      </c>
      <c r="BM16" s="30">
        <f t="shared" si="34"/>
        <v>-0.17241379310344826</v>
      </c>
      <c r="BN16" s="20">
        <f t="shared" si="35"/>
        <v>-0.36372089522392997</v>
      </c>
    </row>
    <row r="17" spans="1:66" x14ac:dyDescent="0.25">
      <c r="A17" s="21">
        <v>15</v>
      </c>
      <c r="B17" s="32">
        <v>9.0401156626506012</v>
      </c>
      <c r="C17" s="18">
        <v>11.8104</v>
      </c>
      <c r="D17" s="19">
        <f t="shared" si="1"/>
        <v>2.7702843373493984</v>
      </c>
      <c r="E17" s="28">
        <f t="shared" si="36"/>
        <v>0.30644346164672176</v>
      </c>
      <c r="F17" s="20">
        <v>0.28999999999999998</v>
      </c>
      <c r="G17" s="20">
        <v>0.28999999999999998</v>
      </c>
      <c r="H17" s="30">
        <f t="shared" si="3"/>
        <v>0</v>
      </c>
      <c r="I17" s="20"/>
      <c r="J17" s="32">
        <v>14.690187951807227</v>
      </c>
      <c r="K17" s="18">
        <v>78.551300000000012</v>
      </c>
      <c r="L17" s="19">
        <f t="shared" si="24"/>
        <v>63.861112048192787</v>
      </c>
      <c r="M17" s="28">
        <f t="shared" si="37"/>
        <v>4.3471950296140642</v>
      </c>
      <c r="N17" s="20">
        <v>0.28999999999999998</v>
      </c>
      <c r="O17" s="20">
        <v>0.28999999999999998</v>
      </c>
      <c r="P17" s="30">
        <f t="shared" si="5"/>
        <v>0</v>
      </c>
      <c r="Q17" s="20"/>
      <c r="R17" s="32">
        <v>3.4103241352506797</v>
      </c>
      <c r="S17" s="18">
        <v>3.1439999999999997</v>
      </c>
      <c r="T17" s="11">
        <f t="shared" si="6"/>
        <v>-0.26632413525067999</v>
      </c>
      <c r="U17" s="28">
        <f t="shared" si="38"/>
        <v>-7.8093496303718216E-2</v>
      </c>
      <c r="V17" s="20">
        <v>0.28999999999999998</v>
      </c>
      <c r="W17" s="20">
        <v>0.28999999999999998</v>
      </c>
      <c r="X17" s="30">
        <f t="shared" si="8"/>
        <v>0</v>
      </c>
      <c r="Y17" s="20"/>
      <c r="Z17" s="32">
        <v>7.5786274698795175</v>
      </c>
      <c r="AA17" s="18">
        <v>23.656000000000002</v>
      </c>
      <c r="AB17" s="17">
        <f t="shared" si="25"/>
        <v>16.077372530120485</v>
      </c>
      <c r="AC17" s="28">
        <f t="shared" si="39"/>
        <v>2.1214095288386141</v>
      </c>
      <c r="AD17" s="20">
        <v>0.28999999999999998</v>
      </c>
      <c r="AE17" s="20">
        <v>0.28999999999999998</v>
      </c>
      <c r="AF17" s="30">
        <f t="shared" si="11"/>
        <v>0</v>
      </c>
      <c r="AG17" s="20"/>
      <c r="AH17" s="14">
        <v>29.7151</v>
      </c>
      <c r="AI17" s="15">
        <v>32.980000000000004</v>
      </c>
      <c r="AJ17" s="17">
        <f t="shared" si="12"/>
        <v>3.2649000000000044</v>
      </c>
      <c r="AK17" s="29">
        <f t="shared" si="40"/>
        <v>0.10987343135308326</v>
      </c>
      <c r="AL17" s="23">
        <v>0.28999999999999998</v>
      </c>
      <c r="AM17" s="23">
        <f t="shared" si="26"/>
        <v>0.24</v>
      </c>
      <c r="AN17" s="30">
        <f t="shared" si="14"/>
        <v>-0.17241379310344826</v>
      </c>
      <c r="AO17" s="20">
        <f t="shared" si="27"/>
        <v>-0.63726590184788301</v>
      </c>
      <c r="AP17" s="14">
        <v>23.986887951807226</v>
      </c>
      <c r="AQ17" s="15">
        <v>53.334000000000003</v>
      </c>
      <c r="AR17" s="17">
        <f t="shared" si="15"/>
        <v>29.347112048192777</v>
      </c>
      <c r="AS17" s="29">
        <f>AR17/AP17</f>
        <v>1.2234647573772361</v>
      </c>
      <c r="AT17" s="23">
        <v>0.28999999999999998</v>
      </c>
      <c r="AU17" s="23">
        <f t="shared" si="28"/>
        <v>0.24</v>
      </c>
      <c r="AV17" s="30">
        <f>(AU17-AT17)/AT17</f>
        <v>-0.17241379310344826</v>
      </c>
      <c r="AW17" s="20">
        <f>AS17/AV17</f>
        <v>-7.0960955927879708</v>
      </c>
      <c r="AX17" s="20"/>
      <c r="AY17" s="14">
        <v>13.910250923694775</v>
      </c>
      <c r="AZ17" s="15">
        <v>44.771000000000001</v>
      </c>
      <c r="BA17" s="17">
        <f t="shared" si="18"/>
        <v>30.860749076305225</v>
      </c>
      <c r="BB17" s="29">
        <f>BA17/AY17</f>
        <v>2.2185616381467934</v>
      </c>
      <c r="BC17" s="23">
        <v>0.28999999999999998</v>
      </c>
      <c r="BD17" s="23">
        <f t="shared" si="30"/>
        <v>0.24</v>
      </c>
      <c r="BE17" s="30">
        <f>(BD17-BC17)/BC17</f>
        <v>-0.17241379310344826</v>
      </c>
      <c r="BF17" s="20">
        <f>BB17/BE17</f>
        <v>-12.867657501251403</v>
      </c>
      <c r="BG17" s="14">
        <v>16.083727630522084</v>
      </c>
      <c r="BH17" s="14">
        <v>31.778100000000006</v>
      </c>
      <c r="BI17" s="17">
        <f t="shared" si="21"/>
        <v>15.694372369477922</v>
      </c>
      <c r="BJ17" s="28">
        <f>BI17/BG17</f>
        <v>0.97579197621419034</v>
      </c>
      <c r="BK17" s="23">
        <v>0.28999999999999998</v>
      </c>
      <c r="BL17" s="23">
        <f t="shared" si="33"/>
        <v>0.24</v>
      </c>
      <c r="BM17" s="30">
        <f>(BL17-BK17)/BK17</f>
        <v>-0.17241379310344826</v>
      </c>
      <c r="BN17" s="20">
        <f>BJ17/BM17</f>
        <v>-5.6595934620423041</v>
      </c>
    </row>
    <row r="18" spans="1:66" x14ac:dyDescent="0.25">
      <c r="A18" s="21">
        <v>16</v>
      </c>
      <c r="B18" s="32">
        <v>13.934312320248738</v>
      </c>
      <c r="C18" s="18">
        <v>4.6821000000000002</v>
      </c>
      <c r="D18" s="13">
        <f t="shared" si="1"/>
        <v>-9.2522123202487379</v>
      </c>
      <c r="E18" s="28">
        <f t="shared" si="36"/>
        <v>-0.66398772380060866</v>
      </c>
      <c r="F18" s="20">
        <v>0.28999999999999998</v>
      </c>
      <c r="G18" s="20">
        <v>0.28999999999999998</v>
      </c>
      <c r="H18" s="30">
        <f t="shared" si="3"/>
        <v>0</v>
      </c>
      <c r="I18" s="20"/>
      <c r="J18" s="32">
        <v>22.643257520404198</v>
      </c>
      <c r="K18" s="18">
        <v>39.4634</v>
      </c>
      <c r="L18" s="13">
        <f>K18-J18</f>
        <v>16.820142479595802</v>
      </c>
      <c r="M18" s="28">
        <f t="shared" si="37"/>
        <v>0.74283227421844689</v>
      </c>
      <c r="N18" s="20">
        <v>0.28999999999999998</v>
      </c>
      <c r="O18" s="20">
        <v>0.28999999999999998</v>
      </c>
      <c r="P18" s="30">
        <f t="shared" si="5"/>
        <v>0</v>
      </c>
      <c r="Q18" s="20"/>
      <c r="R18" s="32">
        <v>4.1179642440730664</v>
      </c>
      <c r="S18" s="18">
        <v>1.756</v>
      </c>
      <c r="T18" s="11">
        <f t="shared" si="6"/>
        <v>-2.3619642440730662</v>
      </c>
      <c r="U18" s="28">
        <f t="shared" si="38"/>
        <v>-0.57357570490628018</v>
      </c>
      <c r="V18" s="20">
        <v>0.28999999999999998</v>
      </c>
      <c r="W18" s="20">
        <v>0.28999999999999998</v>
      </c>
      <c r="X18" s="30">
        <f t="shared" si="8"/>
        <v>0</v>
      </c>
      <c r="Y18" s="20"/>
      <c r="Z18" s="32">
        <v>9.5478515662650576</v>
      </c>
      <c r="AA18" s="18">
        <v>20.911999999999999</v>
      </c>
      <c r="AB18" s="11">
        <f t="shared" si="25"/>
        <v>11.364148433734941</v>
      </c>
      <c r="AC18" s="28">
        <f t="shared" si="39"/>
        <v>1.1902309493255334</v>
      </c>
      <c r="AD18" s="20">
        <v>0.28999999999999998</v>
      </c>
      <c r="AE18" s="20">
        <v>0.28999999999999998</v>
      </c>
      <c r="AF18" s="30">
        <f t="shared" si="11"/>
        <v>0</v>
      </c>
      <c r="AG18" s="20"/>
      <c r="AH18" s="3">
        <v>34.074664516129026</v>
      </c>
      <c r="AI18" s="4">
        <v>39.927999999999997</v>
      </c>
      <c r="AJ18" s="11">
        <f t="shared" si="12"/>
        <v>5.8533354838709712</v>
      </c>
      <c r="AK18" s="28">
        <f t="shared" si="40"/>
        <v>0.17177969517793293</v>
      </c>
      <c r="AL18" s="20">
        <v>0.28999999999999998</v>
      </c>
      <c r="AM18" s="20">
        <v>0.28999999999999998</v>
      </c>
      <c r="AN18" s="30">
        <f t="shared" si="14"/>
        <v>0</v>
      </c>
      <c r="AO18" s="20"/>
      <c r="AP18" s="3">
        <v>27.506054488923432</v>
      </c>
      <c r="AQ18" s="4">
        <v>45.5</v>
      </c>
      <c r="AR18" s="11">
        <f t="shared" si="15"/>
        <v>17.993945511076568</v>
      </c>
      <c r="AS18" s="28">
        <f t="shared" si="41"/>
        <v>0.65418126464930293</v>
      </c>
      <c r="AT18" s="20">
        <v>0.28999999999999998</v>
      </c>
      <c r="AU18" s="20">
        <v>0.28999999999999998</v>
      </c>
      <c r="AV18" s="30">
        <f t="shared" si="17"/>
        <v>0</v>
      </c>
      <c r="AW18" s="20"/>
      <c r="AX18" s="20"/>
      <c r="AY18" s="3">
        <v>22.857170763052206</v>
      </c>
      <c r="AZ18" s="4">
        <v>51.504100000000008</v>
      </c>
      <c r="BA18" s="11">
        <f t="shared" si="18"/>
        <v>28.646929236947802</v>
      </c>
      <c r="BB18" s="28">
        <f t="shared" ref="BB18:BB25" si="44">BA18/AY18</f>
        <v>1.2533016239811505</v>
      </c>
      <c r="BC18" s="20">
        <v>0.28999999999999998</v>
      </c>
      <c r="BD18" s="20">
        <v>0.28999999999999998</v>
      </c>
      <c r="BE18" s="30">
        <f t="shared" ref="BE18:BE26" si="45">(BD18-BC18)/BC18</f>
        <v>0</v>
      </c>
      <c r="BF18" s="20"/>
      <c r="BG18" s="3">
        <v>26.428603694779113</v>
      </c>
      <c r="BH18" s="25">
        <v>38.168700000000001</v>
      </c>
      <c r="BI18" s="11">
        <f t="shared" si="21"/>
        <v>11.740096305220888</v>
      </c>
      <c r="BJ18" s="28">
        <f t="shared" ref="BJ18:BJ25" si="46">BI18/BG18</f>
        <v>0.44421931785749647</v>
      </c>
      <c r="BK18" s="20">
        <v>0.28999999999999998</v>
      </c>
      <c r="BL18" s="20">
        <v>0.28999999999999998</v>
      </c>
      <c r="BM18" s="30">
        <f t="shared" ref="BM18:BM26" si="47">(BL18-BK18)/BK18</f>
        <v>0</v>
      </c>
      <c r="BN18" s="20"/>
    </row>
    <row r="19" spans="1:66" x14ac:dyDescent="0.25">
      <c r="A19" s="22">
        <v>17</v>
      </c>
      <c r="B19" s="12">
        <v>24.273987407695301</v>
      </c>
      <c r="C19" s="12">
        <v>15.1557</v>
      </c>
      <c r="D19" s="19">
        <f t="shared" si="1"/>
        <v>-9.118287407695302</v>
      </c>
      <c r="E19" s="28">
        <f>D19/B19</f>
        <v>-0.37564027922353771</v>
      </c>
      <c r="F19" s="23">
        <v>0.28999999999999998</v>
      </c>
      <c r="G19" s="23">
        <f>F19-0.1</f>
        <v>0.18999999999999997</v>
      </c>
      <c r="H19" s="30">
        <f t="shared" si="3"/>
        <v>-0.34482758620689657</v>
      </c>
      <c r="I19" s="20">
        <f>E19/H19</f>
        <v>1.0893568097482593</v>
      </c>
      <c r="J19" s="12">
        <v>39.445229537504865</v>
      </c>
      <c r="K19" s="12">
        <v>52.768999999999998</v>
      </c>
      <c r="L19" s="26">
        <f t="shared" ref="L19:L26" si="48">K19-J19</f>
        <v>13.323770462495133</v>
      </c>
      <c r="M19" s="28">
        <f t="shared" si="37"/>
        <v>0.33777900696018964</v>
      </c>
      <c r="N19" s="23">
        <v>0.28999999999999998</v>
      </c>
      <c r="O19" s="23">
        <f>N19-0.1</f>
        <v>0.18999999999999997</v>
      </c>
      <c r="P19" s="30">
        <f t="shared" si="5"/>
        <v>-0.34482758620689657</v>
      </c>
      <c r="Q19" s="20">
        <f>M19/P19</f>
        <v>-0.97955912018454994</v>
      </c>
      <c r="R19" s="12">
        <v>7.4701057131752808</v>
      </c>
      <c r="S19" s="12">
        <v>0</v>
      </c>
      <c r="T19" s="17">
        <f t="shared" si="6"/>
        <v>-7.4701057131752808</v>
      </c>
      <c r="U19" s="28">
        <f t="shared" si="38"/>
        <v>-1</v>
      </c>
      <c r="V19" s="23">
        <v>0.28999999999999998</v>
      </c>
      <c r="W19" s="23">
        <f>V19-0.1</f>
        <v>0.18999999999999997</v>
      </c>
      <c r="X19" s="30">
        <f t="shared" si="8"/>
        <v>-0.34482758620689657</v>
      </c>
      <c r="Y19" s="20">
        <f>U19/X19</f>
        <v>2.9</v>
      </c>
      <c r="Z19" s="12">
        <v>16.974775903614457</v>
      </c>
      <c r="AA19" s="12">
        <v>9.8920000000000012</v>
      </c>
      <c r="AB19" s="17">
        <f t="shared" si="25"/>
        <v>-7.082775903614456</v>
      </c>
      <c r="AC19" s="28">
        <f t="shared" si="39"/>
        <v>-0.41725298430044738</v>
      </c>
      <c r="AD19" s="23">
        <v>0.28999999999999998</v>
      </c>
      <c r="AE19" s="23">
        <f>AD19-0.1</f>
        <v>0.18999999999999997</v>
      </c>
      <c r="AF19" s="30">
        <f t="shared" si="11"/>
        <v>-0.34482758620689657</v>
      </c>
      <c r="AG19" s="20">
        <f>AC19/AF19</f>
        <v>1.2100336544712973</v>
      </c>
      <c r="AH19" s="3">
        <v>61.013154838709681</v>
      </c>
      <c r="AI19" s="4">
        <v>61.472000000000001</v>
      </c>
      <c r="AJ19" s="16">
        <f t="shared" si="12"/>
        <v>0.45884516129031994</v>
      </c>
      <c r="AK19" s="28">
        <f t="shared" si="40"/>
        <v>7.5204300204323562E-3</v>
      </c>
      <c r="AL19" s="24">
        <v>0.28999999999999998</v>
      </c>
      <c r="AM19" s="24">
        <v>0.28999999999999998</v>
      </c>
      <c r="AN19" s="30">
        <f t="shared" si="14"/>
        <v>0</v>
      </c>
      <c r="AO19" s="20"/>
      <c r="AP19" s="3">
        <v>49.25158282160902</v>
      </c>
      <c r="AQ19" s="4">
        <v>33.51</v>
      </c>
      <c r="AR19" s="11">
        <f t="shared" si="15"/>
        <v>-15.741582821609022</v>
      </c>
      <c r="AS19" s="28">
        <f t="shared" si="41"/>
        <v>-0.31961577516453821</v>
      </c>
      <c r="AT19" s="24">
        <v>0.28999999999999998</v>
      </c>
      <c r="AU19" s="24">
        <v>0.28999999999999998</v>
      </c>
      <c r="AV19" s="30">
        <f t="shared" si="17"/>
        <v>0</v>
      </c>
      <c r="AW19" s="20"/>
      <c r="AX19" s="20"/>
      <c r="AY19" s="3">
        <v>30.909576224899602</v>
      </c>
      <c r="AZ19" s="4">
        <v>50.2973</v>
      </c>
      <c r="BA19" s="11">
        <f t="shared" si="18"/>
        <v>19.387723775100397</v>
      </c>
      <c r="BB19" s="28">
        <f t="shared" si="44"/>
        <v>0.62724003829862829</v>
      </c>
      <c r="BC19" s="24">
        <v>0.28999999999999998</v>
      </c>
      <c r="BD19" s="24">
        <v>0.28999999999999998</v>
      </c>
      <c r="BE19" s="30">
        <f t="shared" si="45"/>
        <v>0</v>
      </c>
      <c r="BF19" s="20"/>
      <c r="BG19" s="3">
        <v>35.739197510040164</v>
      </c>
      <c r="BH19" s="4">
        <v>70.237899999999996</v>
      </c>
      <c r="BI19" s="11">
        <f t="shared" si="21"/>
        <v>34.498702489959832</v>
      </c>
      <c r="BJ19" s="28">
        <f t="shared" si="46"/>
        <v>0.96529035046934553</v>
      </c>
      <c r="BK19" s="24">
        <v>0.28999999999999998</v>
      </c>
      <c r="BL19" s="24">
        <v>0.28999999999999998</v>
      </c>
      <c r="BM19" s="30">
        <f t="shared" si="47"/>
        <v>0</v>
      </c>
      <c r="BN19" s="20"/>
    </row>
    <row r="20" spans="1:66" x14ac:dyDescent="0.25">
      <c r="A20" s="22">
        <v>18</v>
      </c>
      <c r="B20" s="12">
        <v>13.250415235134085</v>
      </c>
      <c r="C20" s="12">
        <v>19.126000000000001</v>
      </c>
      <c r="D20" s="26">
        <f t="shared" si="1"/>
        <v>5.8755847648659163</v>
      </c>
      <c r="E20" s="28">
        <f t="shared" si="36"/>
        <v>0.44342646329199809</v>
      </c>
      <c r="F20" s="23">
        <v>0.28999999999999998</v>
      </c>
      <c r="G20" s="23">
        <f t="shared" ref="G20:G23" si="49">F20-0.1</f>
        <v>0.18999999999999997</v>
      </c>
      <c r="H20" s="30">
        <f t="shared" si="3"/>
        <v>-0.34482758620689657</v>
      </c>
      <c r="I20" s="20">
        <f t="shared" ref="I20:I23" si="50">E20/H20</f>
        <v>-1.2859367435467943</v>
      </c>
      <c r="J20" s="12">
        <v>21.531924757092888</v>
      </c>
      <c r="K20" s="12">
        <v>30.758499999999998</v>
      </c>
      <c r="L20" s="26">
        <f t="shared" si="48"/>
        <v>9.22657524290711</v>
      </c>
      <c r="M20" s="28">
        <f t="shared" si="37"/>
        <v>0.42850675668777632</v>
      </c>
      <c r="N20" s="23">
        <v>0.28999999999999998</v>
      </c>
      <c r="O20" s="23">
        <f t="shared" ref="O20:O23" si="51">N20-0.1</f>
        <v>0.18999999999999997</v>
      </c>
      <c r="P20" s="30">
        <f t="shared" si="5"/>
        <v>-0.34482758620689657</v>
      </c>
      <c r="Q20" s="20">
        <f t="shared" ref="Q20:Q23" si="52">M20/P20</f>
        <v>-1.2426695943945512</v>
      </c>
      <c r="R20" s="12">
        <v>4.2802394092499014</v>
      </c>
      <c r="S20" s="12">
        <v>5.6040000000000001</v>
      </c>
      <c r="T20" s="27">
        <f t="shared" si="6"/>
        <v>1.3237605907500987</v>
      </c>
      <c r="U20" s="28">
        <f t="shared" si="38"/>
        <v>0.30927255795303366</v>
      </c>
      <c r="V20" s="23">
        <v>0.28999999999999998</v>
      </c>
      <c r="W20" s="23">
        <f t="shared" ref="W20:W23" si="53">V20-0.1</f>
        <v>0.18999999999999997</v>
      </c>
      <c r="X20" s="30">
        <f t="shared" si="8"/>
        <v>-0.34482758620689657</v>
      </c>
      <c r="Y20" s="20">
        <f t="shared" ref="Y20:Y23" si="54">U20/X20</f>
        <v>-0.89689041806379755</v>
      </c>
      <c r="Z20" s="12">
        <v>9.183410120481927</v>
      </c>
      <c r="AA20" s="12">
        <v>11.923999999999999</v>
      </c>
      <c r="AB20" s="27">
        <f t="shared" si="25"/>
        <v>2.7405898795180725</v>
      </c>
      <c r="AC20" s="28">
        <f t="shared" si="39"/>
        <v>0.29842834454335049</v>
      </c>
      <c r="AD20" s="23">
        <v>0.28999999999999998</v>
      </c>
      <c r="AE20" s="23">
        <f t="shared" ref="AE20:AE23" si="55">AD20-0.1</f>
        <v>0.18999999999999997</v>
      </c>
      <c r="AF20" s="30">
        <f t="shared" si="11"/>
        <v>-0.34482758620689657</v>
      </c>
      <c r="AG20" s="20">
        <f t="shared" ref="AG20:AG23" si="56">AC20/AF20</f>
        <v>-0.86544219917571641</v>
      </c>
      <c r="AH20" s="3">
        <v>36.092883870967732</v>
      </c>
      <c r="AI20" s="4">
        <v>51.536000000000001</v>
      </c>
      <c r="AJ20" s="16">
        <f t="shared" si="12"/>
        <v>15.443116129032269</v>
      </c>
      <c r="AK20" s="28">
        <f t="shared" si="40"/>
        <v>0.42787149356758242</v>
      </c>
      <c r="AL20" s="24">
        <v>0.28999999999999998</v>
      </c>
      <c r="AM20" s="24">
        <v>0.28999999999999998</v>
      </c>
      <c r="AN20" s="30">
        <f t="shared" si="14"/>
        <v>0</v>
      </c>
      <c r="AO20" s="20"/>
      <c r="AP20" s="3">
        <v>29.135219510299255</v>
      </c>
      <c r="AQ20" s="4">
        <v>22.414000000000001</v>
      </c>
      <c r="AR20" s="11">
        <f t="shared" si="15"/>
        <v>-6.7212195102992531</v>
      </c>
      <c r="AS20" s="28">
        <f t="shared" si="41"/>
        <v>-0.23069053960356511</v>
      </c>
      <c r="AT20" s="24">
        <v>0.28999999999999998</v>
      </c>
      <c r="AU20" s="24">
        <v>0.28999999999999998</v>
      </c>
      <c r="AV20" s="30">
        <f t="shared" si="17"/>
        <v>0</v>
      </c>
      <c r="AW20" s="20"/>
      <c r="AX20" s="20"/>
      <c r="AY20" s="3">
        <v>23.615969156626502</v>
      </c>
      <c r="AZ20" s="4">
        <v>40.660899999999998</v>
      </c>
      <c r="BA20" s="11">
        <f t="shared" si="18"/>
        <v>17.044930843373496</v>
      </c>
      <c r="BB20" s="28">
        <f t="shared" si="44"/>
        <v>0.72175445057230647</v>
      </c>
      <c r="BC20" s="24">
        <v>0.28999999999999998</v>
      </c>
      <c r="BD20" s="24">
        <v>0.28999999999999998</v>
      </c>
      <c r="BE20" s="30">
        <f t="shared" si="45"/>
        <v>0</v>
      </c>
      <c r="BF20" s="20"/>
      <c r="BG20" s="3">
        <v>27.305964337349394</v>
      </c>
      <c r="BH20" s="4">
        <v>41.279899999999998</v>
      </c>
      <c r="BI20" s="11">
        <f t="shared" si="21"/>
        <v>13.973935662650604</v>
      </c>
      <c r="BJ20" s="28">
        <f t="shared" si="46"/>
        <v>0.51175397030519454</v>
      </c>
      <c r="BK20" s="24">
        <v>0.28999999999999998</v>
      </c>
      <c r="BL20" s="24">
        <v>0.28999999999999998</v>
      </c>
      <c r="BM20" s="30">
        <f t="shared" si="47"/>
        <v>0</v>
      </c>
      <c r="BN20" s="20"/>
    </row>
    <row r="21" spans="1:66" x14ac:dyDescent="0.25">
      <c r="A21" s="22">
        <v>19</v>
      </c>
      <c r="B21" s="12">
        <v>14.19079735717062</v>
      </c>
      <c r="C21" s="12">
        <v>18.852</v>
      </c>
      <c r="D21" s="26">
        <f t="shared" si="1"/>
        <v>4.6612026428293802</v>
      </c>
      <c r="E21" s="28">
        <f t="shared" si="36"/>
        <v>0.3284665777060139</v>
      </c>
      <c r="F21" s="23">
        <v>0.12</v>
      </c>
      <c r="G21" s="23">
        <f t="shared" si="49"/>
        <v>1.999999999999999E-2</v>
      </c>
      <c r="H21" s="30">
        <f t="shared" si="3"/>
        <v>-0.83333333333333337</v>
      </c>
      <c r="I21" s="20">
        <f t="shared" si="50"/>
        <v>-0.39415989324721667</v>
      </c>
      <c r="J21" s="12">
        <v>23.060045705402256</v>
      </c>
      <c r="K21" s="12">
        <v>26.153300000000002</v>
      </c>
      <c r="L21" s="26">
        <f t="shared" si="48"/>
        <v>3.0932542945977453</v>
      </c>
      <c r="M21" s="28">
        <f t="shared" si="37"/>
        <v>0.13413912245078904</v>
      </c>
      <c r="N21" s="23">
        <v>0.12</v>
      </c>
      <c r="O21" s="23">
        <f t="shared" si="51"/>
        <v>1.999999999999999E-2</v>
      </c>
      <c r="P21" s="30">
        <f t="shared" si="5"/>
        <v>-0.83333333333333337</v>
      </c>
      <c r="Q21" s="20">
        <f t="shared" si="52"/>
        <v>-0.16096694694094685</v>
      </c>
      <c r="R21" s="12">
        <v>4.3289642440730685</v>
      </c>
      <c r="S21" s="12">
        <v>5.8119999999999994</v>
      </c>
      <c r="T21" s="27">
        <f t="shared" si="6"/>
        <v>1.4830357559269309</v>
      </c>
      <c r="U21" s="28">
        <f t="shared" si="38"/>
        <v>0.34258443182047654</v>
      </c>
      <c r="V21" s="23">
        <v>0.12</v>
      </c>
      <c r="W21" s="23">
        <f t="shared" si="53"/>
        <v>1.999999999999999E-2</v>
      </c>
      <c r="X21" s="30">
        <f t="shared" si="8"/>
        <v>-0.83333333333333337</v>
      </c>
      <c r="Y21" s="20">
        <f t="shared" si="54"/>
        <v>-0.41110131818457185</v>
      </c>
      <c r="Z21" s="12">
        <v>8.4451662650602426</v>
      </c>
      <c r="AA21" s="12">
        <v>16.124000000000002</v>
      </c>
      <c r="AB21" s="27">
        <f t="shared" si="25"/>
        <v>7.6788337349397597</v>
      </c>
      <c r="AC21" s="28">
        <f t="shared" si="39"/>
        <v>0.90925785164337247</v>
      </c>
      <c r="AD21" s="23">
        <v>0.12</v>
      </c>
      <c r="AE21" s="23">
        <f t="shared" si="55"/>
        <v>1.999999999999999E-2</v>
      </c>
      <c r="AF21" s="30">
        <f t="shared" si="11"/>
        <v>-0.83333333333333337</v>
      </c>
      <c r="AG21" s="20">
        <f t="shared" si="56"/>
        <v>-1.091109421972047</v>
      </c>
      <c r="AH21" s="3">
        <v>33.258803225806453</v>
      </c>
      <c r="AI21" s="4">
        <v>31.15</v>
      </c>
      <c r="AJ21" s="16">
        <f t="shared" si="12"/>
        <v>-2.1088032258064544</v>
      </c>
      <c r="AK21" s="28">
        <f t="shared" si="40"/>
        <v>-6.3405866154864349E-2</v>
      </c>
      <c r="AL21" s="24">
        <v>0.12</v>
      </c>
      <c r="AM21" s="24">
        <v>0.12</v>
      </c>
      <c r="AN21" s="30">
        <f t="shared" si="14"/>
        <v>0</v>
      </c>
      <c r="AO21" s="20"/>
      <c r="AP21" s="3">
        <v>26.847467664205208</v>
      </c>
      <c r="AQ21" s="4">
        <v>10.338000000000001</v>
      </c>
      <c r="AR21" s="11">
        <f t="shared" si="15"/>
        <v>-16.509467664205207</v>
      </c>
      <c r="AS21" s="28">
        <f t="shared" si="41"/>
        <v>-0.61493575001923573</v>
      </c>
      <c r="AT21" s="24">
        <v>0.12</v>
      </c>
      <c r="AU21" s="24">
        <v>0.12</v>
      </c>
      <c r="AV21" s="30">
        <f t="shared" si="17"/>
        <v>0</v>
      </c>
      <c r="AW21" s="20"/>
      <c r="AX21" s="20"/>
      <c r="AY21" s="3">
        <v>30.242819598393567</v>
      </c>
      <c r="AZ21" s="4">
        <v>44.315699999999993</v>
      </c>
      <c r="BA21" s="11">
        <f t="shared" si="18"/>
        <v>14.072880401606426</v>
      </c>
      <c r="BB21" s="28">
        <f t="shared" si="44"/>
        <v>0.4653296414979094</v>
      </c>
      <c r="BC21" s="24">
        <v>0.12</v>
      </c>
      <c r="BD21" s="24">
        <v>0.12</v>
      </c>
      <c r="BE21" s="30">
        <f t="shared" si="45"/>
        <v>0</v>
      </c>
      <c r="BF21" s="20"/>
      <c r="BG21" s="3">
        <v>34.968260160642558</v>
      </c>
      <c r="BH21" s="4">
        <v>34.591999999999999</v>
      </c>
      <c r="BI21" s="11">
        <f t="shared" si="21"/>
        <v>-0.37626016064255907</v>
      </c>
      <c r="BJ21" s="28">
        <f t="shared" si="46"/>
        <v>-1.0760048081146658E-2</v>
      </c>
      <c r="BK21" s="24">
        <v>0.12</v>
      </c>
      <c r="BL21" s="24">
        <v>0.12</v>
      </c>
      <c r="BM21" s="30">
        <f t="shared" si="47"/>
        <v>0</v>
      </c>
      <c r="BN21" s="20"/>
    </row>
    <row r="22" spans="1:66" x14ac:dyDescent="0.25">
      <c r="A22" s="22">
        <v>20</v>
      </c>
      <c r="B22" s="12">
        <v>11.974922347454333</v>
      </c>
      <c r="C22" s="12">
        <v>18.625999999999998</v>
      </c>
      <c r="D22" s="26">
        <f t="shared" si="1"/>
        <v>6.6510776525456645</v>
      </c>
      <c r="E22" s="28">
        <f t="shared" si="36"/>
        <v>0.55541718430930553</v>
      </c>
      <c r="F22" s="23">
        <v>0.12</v>
      </c>
      <c r="G22" s="23">
        <f t="shared" si="49"/>
        <v>1.999999999999999E-2</v>
      </c>
      <c r="H22" s="30">
        <f t="shared" si="3"/>
        <v>-0.83333333333333337</v>
      </c>
      <c r="I22" s="20">
        <f t="shared" si="50"/>
        <v>-0.6665006211711666</v>
      </c>
      <c r="J22" s="12">
        <v>19.459248814613293</v>
      </c>
      <c r="K22" s="12">
        <v>35.099299999999999</v>
      </c>
      <c r="L22" s="26">
        <f t="shared" si="48"/>
        <v>15.640051185386707</v>
      </c>
      <c r="M22" s="28">
        <f t="shared" si="37"/>
        <v>0.8037335528410281</v>
      </c>
      <c r="N22" s="23">
        <v>0.12</v>
      </c>
      <c r="O22" s="23">
        <f t="shared" si="51"/>
        <v>1.999999999999999E-2</v>
      </c>
      <c r="P22" s="30">
        <f t="shared" si="5"/>
        <v>-0.83333333333333337</v>
      </c>
      <c r="Q22" s="20">
        <f t="shared" si="52"/>
        <v>-0.96448026340923365</v>
      </c>
      <c r="R22" s="12">
        <v>3.0259121647881853</v>
      </c>
      <c r="S22" s="12">
        <v>8.6639999999999997</v>
      </c>
      <c r="T22" s="27">
        <f t="shared" si="6"/>
        <v>5.6380878352118149</v>
      </c>
      <c r="U22" s="28">
        <f t="shared" si="38"/>
        <v>1.8632688353683533</v>
      </c>
      <c r="V22" s="23">
        <v>0.12</v>
      </c>
      <c r="W22" s="23">
        <f t="shared" si="53"/>
        <v>1.999999999999999E-2</v>
      </c>
      <c r="X22" s="30">
        <f t="shared" si="8"/>
        <v>-0.83333333333333337</v>
      </c>
      <c r="Y22" s="20">
        <f t="shared" si="54"/>
        <v>-2.2359226024420238</v>
      </c>
      <c r="Z22" s="12">
        <v>5.2107190361445763</v>
      </c>
      <c r="AA22" s="12">
        <v>4.2679999999999998</v>
      </c>
      <c r="AB22" s="17">
        <f t="shared" si="25"/>
        <v>-0.94271903614457653</v>
      </c>
      <c r="AC22" s="28">
        <f t="shared" si="39"/>
        <v>-0.18091918401382406</v>
      </c>
      <c r="AD22" s="23">
        <v>0.12</v>
      </c>
      <c r="AE22" s="23">
        <f t="shared" si="55"/>
        <v>1.999999999999999E-2</v>
      </c>
      <c r="AF22" s="30">
        <f t="shared" si="11"/>
        <v>-0.83333333333333337</v>
      </c>
      <c r="AG22" s="20">
        <f t="shared" si="56"/>
        <v>0.21710302081658886</v>
      </c>
      <c r="AH22" s="3">
        <v>20.864522580645161</v>
      </c>
      <c r="AI22" s="4">
        <v>15.139999999999997</v>
      </c>
      <c r="AJ22" s="16">
        <f t="shared" si="12"/>
        <v>-5.7245225806451643</v>
      </c>
      <c r="AK22" s="28">
        <f t="shared" si="40"/>
        <v>-0.27436633445691588</v>
      </c>
      <c r="AL22" s="24">
        <v>0.12</v>
      </c>
      <c r="AM22" s="24">
        <v>0.12</v>
      </c>
      <c r="AN22" s="30">
        <f t="shared" si="14"/>
        <v>0</v>
      </c>
      <c r="AO22" s="20"/>
      <c r="AP22" s="3">
        <v>16.84244593859308</v>
      </c>
      <c r="AQ22" s="4">
        <v>3.9239999999999995</v>
      </c>
      <c r="AR22" s="27">
        <f t="shared" si="15"/>
        <v>-12.918445938593081</v>
      </c>
      <c r="AS22" s="28">
        <f t="shared" si="41"/>
        <v>-0.76701721268355227</v>
      </c>
      <c r="AT22" s="24">
        <v>0.12</v>
      </c>
      <c r="AU22" s="24">
        <v>0.12</v>
      </c>
      <c r="AV22" s="30">
        <f t="shared" si="17"/>
        <v>0</v>
      </c>
      <c r="AW22" s="20"/>
      <c r="AX22" s="20"/>
      <c r="AY22" s="3">
        <v>25.229170120481925</v>
      </c>
      <c r="AZ22" s="4">
        <v>28.637499999999996</v>
      </c>
      <c r="BA22" s="11">
        <f t="shared" si="18"/>
        <v>3.408329879518071</v>
      </c>
      <c r="BB22" s="28">
        <f t="shared" si="44"/>
        <v>0.13509480744874242</v>
      </c>
      <c r="BC22" s="24">
        <v>0.12</v>
      </c>
      <c r="BD22" s="24">
        <v>0.12</v>
      </c>
      <c r="BE22" s="30">
        <f t="shared" si="45"/>
        <v>0</v>
      </c>
      <c r="BF22" s="20"/>
      <c r="BG22" s="3">
        <v>29.171227951807225</v>
      </c>
      <c r="BH22" s="4">
        <v>17.822099999999999</v>
      </c>
      <c r="BI22" s="11">
        <f t="shared" si="21"/>
        <v>-11.349127951807226</v>
      </c>
      <c r="BJ22" s="28">
        <f t="shared" si="46"/>
        <v>-0.38905211568593295</v>
      </c>
      <c r="BK22" s="24">
        <v>0.12</v>
      </c>
      <c r="BL22" s="24">
        <v>0.12</v>
      </c>
      <c r="BM22" s="30">
        <f t="shared" si="47"/>
        <v>0</v>
      </c>
      <c r="BN22" s="20"/>
    </row>
    <row r="23" spans="1:66" x14ac:dyDescent="0.25">
      <c r="A23" s="22">
        <v>21</v>
      </c>
      <c r="B23" s="3">
        <v>4.5944687135639333</v>
      </c>
      <c r="C23" s="4">
        <v>18.887999999999998</v>
      </c>
      <c r="D23" s="13">
        <f t="shared" si="1"/>
        <v>14.293531286436064</v>
      </c>
      <c r="E23" s="28">
        <f t="shared" si="36"/>
        <v>3.1110302795703575</v>
      </c>
      <c r="F23" s="23">
        <v>0.12</v>
      </c>
      <c r="G23" s="23">
        <f t="shared" si="49"/>
        <v>1.999999999999999E-2</v>
      </c>
      <c r="H23" s="30">
        <f t="shared" si="3"/>
        <v>-0.83333333333333337</v>
      </c>
      <c r="I23" s="20">
        <f t="shared" si="50"/>
        <v>-3.7332363354844289</v>
      </c>
      <c r="J23" s="3">
        <v>7.4660116595413912</v>
      </c>
      <c r="K23" s="4">
        <v>21.607299999999999</v>
      </c>
      <c r="L23" s="13">
        <f t="shared" si="48"/>
        <v>14.141288340458608</v>
      </c>
      <c r="M23" s="28">
        <f t="shared" si="37"/>
        <v>1.8940887029537874</v>
      </c>
      <c r="N23" s="23">
        <v>0.12</v>
      </c>
      <c r="O23" s="23">
        <f t="shared" si="51"/>
        <v>1.999999999999999E-2</v>
      </c>
      <c r="P23" s="30">
        <f t="shared" si="5"/>
        <v>-0.83333333333333337</v>
      </c>
      <c r="Q23" s="20">
        <f t="shared" si="52"/>
        <v>-2.272906443544545</v>
      </c>
      <c r="R23" s="3">
        <v>0.850399144966965</v>
      </c>
      <c r="S23" s="4">
        <v>0.17200000000000001</v>
      </c>
      <c r="T23" s="17">
        <f t="shared" si="6"/>
        <v>-0.67839914496696496</v>
      </c>
      <c r="U23" s="28">
        <f t="shared" si="38"/>
        <v>-0.79774203558649903</v>
      </c>
      <c r="V23" s="23">
        <v>0.12</v>
      </c>
      <c r="W23" s="23">
        <f t="shared" si="53"/>
        <v>1.999999999999999E-2</v>
      </c>
      <c r="X23" s="30">
        <f t="shared" si="8"/>
        <v>-0.83333333333333337</v>
      </c>
      <c r="Y23" s="20">
        <f t="shared" si="54"/>
        <v>0.95729044270379882</v>
      </c>
      <c r="Z23" s="3">
        <v>1.7125696385542168</v>
      </c>
      <c r="AA23" s="4">
        <v>1.216</v>
      </c>
      <c r="AB23" s="11">
        <f t="shared" si="25"/>
        <v>-0.49656963855421687</v>
      </c>
      <c r="AC23" s="28">
        <f t="shared" si="39"/>
        <v>-0.28995588113627319</v>
      </c>
      <c r="AD23" s="23">
        <v>0.12</v>
      </c>
      <c r="AE23" s="23">
        <f t="shared" si="55"/>
        <v>1.999999999999999E-2</v>
      </c>
      <c r="AF23" s="30">
        <f t="shared" si="11"/>
        <v>-0.83333333333333337</v>
      </c>
      <c r="AG23" s="20">
        <f t="shared" si="56"/>
        <v>0.34794705736352782</v>
      </c>
      <c r="AH23" s="3">
        <v>7.6359935483870958</v>
      </c>
      <c r="AI23" s="4">
        <v>8.61</v>
      </c>
      <c r="AJ23" s="16">
        <f t="shared" si="12"/>
        <v>0.97400645161290367</v>
      </c>
      <c r="AK23" s="28">
        <f t="shared" si="40"/>
        <v>0.12755464569749894</v>
      </c>
      <c r="AL23" s="24">
        <v>0.12</v>
      </c>
      <c r="AM23" s="24">
        <v>0.12</v>
      </c>
      <c r="AN23" s="30">
        <f t="shared" si="14"/>
        <v>0</v>
      </c>
      <c r="AO23" s="20"/>
      <c r="AP23" s="3">
        <v>6.1639947920715112</v>
      </c>
      <c r="AQ23" s="4">
        <v>0.92800000000000005</v>
      </c>
      <c r="AR23" s="11">
        <f t="shared" si="15"/>
        <v>-5.2359947920715113</v>
      </c>
      <c r="AS23" s="28">
        <f t="shared" si="41"/>
        <v>-0.84944828292300834</v>
      </c>
      <c r="AT23" s="24">
        <v>0.12</v>
      </c>
      <c r="AU23" s="24">
        <v>0.12</v>
      </c>
      <c r="AV23" s="30">
        <f t="shared" si="17"/>
        <v>0</v>
      </c>
      <c r="AW23" s="20"/>
      <c r="AX23" s="20"/>
      <c r="AY23" s="3">
        <v>9.4794923694779083</v>
      </c>
      <c r="AZ23" s="4">
        <v>60.640199999999993</v>
      </c>
      <c r="BA23" s="11">
        <f t="shared" si="18"/>
        <v>51.160707630522083</v>
      </c>
      <c r="BB23" s="28">
        <f t="shared" si="44"/>
        <v>5.396988112491071</v>
      </c>
      <c r="BC23" s="24">
        <v>0.12</v>
      </c>
      <c r="BD23" s="24">
        <v>0.12</v>
      </c>
      <c r="BE23" s="30">
        <f t="shared" si="45"/>
        <v>0</v>
      </c>
      <c r="BF23" s="20"/>
      <c r="BG23" s="3">
        <v>10.960663052208831</v>
      </c>
      <c r="BH23" s="4">
        <v>9.4839000000000002</v>
      </c>
      <c r="BI23" s="11">
        <f t="shared" si="21"/>
        <v>-1.4767630522088311</v>
      </c>
      <c r="BJ23" s="28">
        <f t="shared" si="46"/>
        <v>-0.13473300339355188</v>
      </c>
      <c r="BK23" s="24">
        <v>0.12</v>
      </c>
      <c r="BL23" s="24">
        <v>0.12</v>
      </c>
      <c r="BM23" s="30">
        <f t="shared" si="47"/>
        <v>0</v>
      </c>
      <c r="BN23" s="20"/>
    </row>
    <row r="24" spans="1:66" x14ac:dyDescent="0.25">
      <c r="A24">
        <v>22</v>
      </c>
      <c r="B24" s="3">
        <v>4.3044079284881462</v>
      </c>
      <c r="C24" s="4">
        <v>5.9159999999999995</v>
      </c>
      <c r="D24" s="13">
        <f t="shared" si="1"/>
        <v>1.6115920715118532</v>
      </c>
      <c r="E24" s="28">
        <f t="shared" si="36"/>
        <v>0.37440505135346197</v>
      </c>
      <c r="F24" s="20">
        <v>0.12</v>
      </c>
      <c r="G24" s="20">
        <v>0.12</v>
      </c>
      <c r="H24" s="30">
        <f t="shared" si="3"/>
        <v>0</v>
      </c>
      <c r="I24" s="20"/>
      <c r="J24" s="3">
        <v>6.9946628837932376</v>
      </c>
      <c r="K24" s="4">
        <v>27.851900000000001</v>
      </c>
      <c r="L24" s="13">
        <f t="shared" si="48"/>
        <v>20.857237116206761</v>
      </c>
      <c r="M24" s="28">
        <f t="shared" si="37"/>
        <v>2.9818788214273146</v>
      </c>
      <c r="N24" s="20">
        <v>0.12</v>
      </c>
      <c r="O24" s="20">
        <v>0.12</v>
      </c>
      <c r="P24" s="30">
        <f t="shared" si="5"/>
        <v>0</v>
      </c>
      <c r="Q24" s="20"/>
      <c r="R24" s="3">
        <v>2.6197539836766417</v>
      </c>
      <c r="S24" s="4">
        <v>2.7480000000000002</v>
      </c>
      <c r="T24" s="11">
        <f t="shared" si="6"/>
        <v>0.12824601632335852</v>
      </c>
      <c r="U24" s="28">
        <f t="shared" si="38"/>
        <v>4.8953457890490236E-2</v>
      </c>
      <c r="V24" s="20">
        <v>0.12</v>
      </c>
      <c r="W24" s="20">
        <v>0.12</v>
      </c>
      <c r="X24" s="30">
        <f t="shared" si="8"/>
        <v>0</v>
      </c>
      <c r="Y24" s="20"/>
      <c r="Z24" s="3">
        <v>7.1182669879518059</v>
      </c>
      <c r="AA24" s="4">
        <v>30.42</v>
      </c>
      <c r="AB24" s="11">
        <f t="shared" si="25"/>
        <v>23.301733012048196</v>
      </c>
      <c r="AC24" s="28">
        <f t="shared" si="39"/>
        <v>3.2735120853837185</v>
      </c>
      <c r="AD24" s="20">
        <v>0.12</v>
      </c>
      <c r="AE24" s="20">
        <v>0.12</v>
      </c>
      <c r="AF24" s="30">
        <f t="shared" si="11"/>
        <v>0</v>
      </c>
      <c r="AG24" s="20"/>
      <c r="AH24" s="3">
        <v>26.861374193548393</v>
      </c>
      <c r="AI24" s="4">
        <v>50.54999999999999</v>
      </c>
      <c r="AJ24" s="11">
        <f t="shared" si="12"/>
        <v>23.688625806451597</v>
      </c>
      <c r="AK24" s="28">
        <f t="shared" si="40"/>
        <v>0.88188436063487652</v>
      </c>
      <c r="AL24" s="20">
        <v>0.12</v>
      </c>
      <c r="AM24" s="20">
        <v>0.12</v>
      </c>
      <c r="AN24" s="30">
        <f t="shared" si="14"/>
        <v>0</v>
      </c>
      <c r="AO24" s="20"/>
      <c r="AP24" s="3">
        <v>21.683277963466775</v>
      </c>
      <c r="AQ24" s="4">
        <v>34.881999999999991</v>
      </c>
      <c r="AR24" s="11">
        <f t="shared" si="15"/>
        <v>13.198722036533216</v>
      </c>
      <c r="AS24" s="28">
        <f t="shared" si="41"/>
        <v>0.60870510716927473</v>
      </c>
      <c r="AT24" s="20">
        <v>0.12</v>
      </c>
      <c r="AU24" s="20">
        <v>0.12</v>
      </c>
      <c r="AV24" s="30">
        <f t="shared" si="17"/>
        <v>0</v>
      </c>
      <c r="AW24" s="20"/>
      <c r="AX24" s="20"/>
      <c r="AY24" s="3">
        <v>15.958746987951802</v>
      </c>
      <c r="AZ24" s="4">
        <v>46.303899999999992</v>
      </c>
      <c r="BA24" s="11">
        <f t="shared" si="18"/>
        <v>30.34515301204819</v>
      </c>
      <c r="BB24" s="28">
        <f t="shared" si="44"/>
        <v>1.9014746605706283</v>
      </c>
      <c r="BC24" s="20">
        <v>0.12</v>
      </c>
      <c r="BD24" s="20">
        <v>0.12</v>
      </c>
      <c r="BE24" s="30">
        <f t="shared" si="45"/>
        <v>0</v>
      </c>
      <c r="BF24" s="20"/>
      <c r="BG24" s="3">
        <v>18.452301204819271</v>
      </c>
      <c r="BH24" s="4">
        <v>61.0441</v>
      </c>
      <c r="BI24" s="11">
        <f t="shared" si="21"/>
        <v>42.591798795180729</v>
      </c>
      <c r="BJ24" s="28">
        <f t="shared" si="46"/>
        <v>2.308210684532769</v>
      </c>
      <c r="BK24" s="20">
        <v>0.12</v>
      </c>
      <c r="BL24" s="20">
        <v>0.12</v>
      </c>
      <c r="BM24" s="30">
        <f t="shared" si="47"/>
        <v>0</v>
      </c>
      <c r="BN24" s="20"/>
    </row>
    <row r="25" spans="1:66" x14ac:dyDescent="0.25">
      <c r="A25">
        <v>23</v>
      </c>
      <c r="B25" s="3">
        <v>2.6637904391760587</v>
      </c>
      <c r="C25" s="4">
        <v>2.9940000000000002</v>
      </c>
      <c r="D25" s="11">
        <f t="shared" si="1"/>
        <v>0.33020956082394148</v>
      </c>
      <c r="E25" s="28">
        <f t="shared" si="36"/>
        <v>0.12396228921299046</v>
      </c>
      <c r="F25" s="20">
        <v>0.12</v>
      </c>
      <c r="G25" s="20">
        <v>0.12</v>
      </c>
      <c r="H25" s="30">
        <f t="shared" si="3"/>
        <v>0</v>
      </c>
      <c r="I25" s="20"/>
      <c r="J25" s="3">
        <v>4.3286594636610953</v>
      </c>
      <c r="K25" s="4">
        <v>16.918299999999999</v>
      </c>
      <c r="L25" s="13">
        <f t="shared" si="48"/>
        <v>12.589640536338903</v>
      </c>
      <c r="M25" s="28">
        <f t="shared" si="37"/>
        <v>2.908438661444352</v>
      </c>
      <c r="N25" s="20">
        <v>0.12</v>
      </c>
      <c r="O25" s="20">
        <v>0.12</v>
      </c>
      <c r="P25" s="30">
        <f t="shared" si="5"/>
        <v>0</v>
      </c>
      <c r="Q25" s="20"/>
      <c r="R25" s="3">
        <v>2.4458631947143408</v>
      </c>
      <c r="S25" s="4">
        <v>9.36</v>
      </c>
      <c r="T25" s="11">
        <f t="shared" si="6"/>
        <v>6.9141368052856587</v>
      </c>
      <c r="U25" s="28">
        <f t="shared" si="38"/>
        <v>2.8268698021326495</v>
      </c>
      <c r="V25" s="20">
        <v>0.12</v>
      </c>
      <c r="W25" s="20">
        <v>0.12</v>
      </c>
      <c r="X25" s="30">
        <f t="shared" si="8"/>
        <v>0</v>
      </c>
      <c r="Y25" s="20"/>
      <c r="Z25" s="3">
        <v>7.0263460240963855</v>
      </c>
      <c r="AA25" s="4">
        <v>10.84</v>
      </c>
      <c r="AB25" s="11">
        <f t="shared" si="25"/>
        <v>3.8136539759036143</v>
      </c>
      <c r="AC25" s="28">
        <f t="shared" si="39"/>
        <v>0.54276489697844965</v>
      </c>
      <c r="AD25" s="20">
        <v>0.12</v>
      </c>
      <c r="AE25" s="20">
        <v>0.12</v>
      </c>
      <c r="AF25" s="30">
        <f t="shared" si="11"/>
        <v>0</v>
      </c>
      <c r="AG25" s="20"/>
      <c r="AH25" s="3">
        <v>27.292574193548386</v>
      </c>
      <c r="AI25" s="4">
        <v>61.559999999999988</v>
      </c>
      <c r="AJ25" s="11">
        <f t="shared" si="12"/>
        <v>34.267425806451598</v>
      </c>
      <c r="AK25" s="28">
        <f t="shared" si="40"/>
        <v>1.2555585839371641</v>
      </c>
      <c r="AL25" s="20">
        <v>0.12</v>
      </c>
      <c r="AM25" s="20">
        <v>0.12</v>
      </c>
      <c r="AN25" s="30">
        <f t="shared" si="14"/>
        <v>0</v>
      </c>
      <c r="AO25" s="20"/>
      <c r="AP25" s="3">
        <v>22.031355071900503</v>
      </c>
      <c r="AQ25" s="4">
        <v>33.756</v>
      </c>
      <c r="AR25" s="11">
        <f t="shared" si="15"/>
        <v>11.724644928099497</v>
      </c>
      <c r="AS25" s="28">
        <f t="shared" si="41"/>
        <v>0.53217992673784675</v>
      </c>
      <c r="AT25" s="20">
        <v>0.12</v>
      </c>
      <c r="AU25" s="20">
        <v>0.12</v>
      </c>
      <c r="AV25" s="30">
        <f t="shared" si="17"/>
        <v>0</v>
      </c>
      <c r="AW25" s="20"/>
      <c r="AX25" s="20"/>
      <c r="AY25" s="3">
        <v>23.840598875502007</v>
      </c>
      <c r="AZ25" s="4">
        <v>37.154800000000002</v>
      </c>
      <c r="BA25" s="11">
        <f t="shared" si="18"/>
        <v>13.314201124497995</v>
      </c>
      <c r="BB25" s="28">
        <f t="shared" si="44"/>
        <v>0.55846756174314605</v>
      </c>
      <c r="BC25" s="20">
        <v>0.12</v>
      </c>
      <c r="BD25" s="20">
        <v>0.12</v>
      </c>
      <c r="BE25" s="30">
        <f t="shared" si="45"/>
        <v>0</v>
      </c>
      <c r="BF25" s="20"/>
      <c r="BG25" s="3">
        <v>27.565692449799194</v>
      </c>
      <c r="BH25" s="4">
        <v>52.668499999999995</v>
      </c>
      <c r="BI25" s="11">
        <f t="shared" si="21"/>
        <v>25.102807550200801</v>
      </c>
      <c r="BJ25" s="28">
        <f t="shared" si="46"/>
        <v>0.91065398033865341</v>
      </c>
      <c r="BK25" s="20">
        <v>0.12</v>
      </c>
      <c r="BL25" s="20">
        <v>0.12</v>
      </c>
      <c r="BM25" s="30">
        <f t="shared" si="47"/>
        <v>0</v>
      </c>
      <c r="BN25" s="20"/>
    </row>
    <row r="26" spans="1:66" ht="15.75" thickBot="1" x14ac:dyDescent="0.3">
      <c r="A26">
        <v>24</v>
      </c>
      <c r="B26" s="5">
        <v>1.2548153905946364</v>
      </c>
      <c r="C26" s="6">
        <v>5.8259999999999996</v>
      </c>
      <c r="D26" s="11">
        <f t="shared" si="1"/>
        <v>4.5711846094053632</v>
      </c>
      <c r="E26" s="28">
        <f>D26/B26</f>
        <v>3.6429140443034842</v>
      </c>
      <c r="F26" s="20">
        <v>0.05</v>
      </c>
      <c r="G26" s="20">
        <v>0.05</v>
      </c>
      <c r="H26" s="30">
        <f t="shared" si="3"/>
        <v>0</v>
      </c>
      <c r="I26" s="20"/>
      <c r="J26" s="5">
        <v>2.0390750097162842</v>
      </c>
      <c r="K26" s="6">
        <v>1.9975000000000003</v>
      </c>
      <c r="L26" s="13">
        <f t="shared" si="48"/>
        <v>-4.1575009716283917E-2</v>
      </c>
      <c r="M26" s="28">
        <f>L26/J26</f>
        <v>-2.0389151707601302E-2</v>
      </c>
      <c r="N26" s="20">
        <v>0.05</v>
      </c>
      <c r="O26" s="20">
        <v>0.05</v>
      </c>
      <c r="P26" s="30">
        <f t="shared" si="5"/>
        <v>0</v>
      </c>
      <c r="Q26" s="20"/>
      <c r="R26" s="5">
        <v>0.92205441119315956</v>
      </c>
      <c r="S26" s="6">
        <v>3.0400000000000005</v>
      </c>
      <c r="T26" s="11">
        <f t="shared" si="6"/>
        <v>2.1179455888068408</v>
      </c>
      <c r="U26" s="28">
        <f>T26/R26</f>
        <v>2.2969854740634781</v>
      </c>
      <c r="V26" s="20">
        <v>0.05</v>
      </c>
      <c r="W26" s="20">
        <v>0.05</v>
      </c>
      <c r="X26" s="30">
        <f t="shared" si="8"/>
        <v>0</v>
      </c>
      <c r="Y26" s="20"/>
      <c r="Z26" s="5">
        <v>2.9820963855421692</v>
      </c>
      <c r="AA26" s="6">
        <v>21.540000000000003</v>
      </c>
      <c r="AB26" s="11">
        <f t="shared" si="25"/>
        <v>18.557903614457835</v>
      </c>
      <c r="AC26" s="28">
        <f>AB26/Z26</f>
        <v>6.2231065717494776</v>
      </c>
      <c r="AD26" s="20">
        <v>0.05</v>
      </c>
      <c r="AE26" s="20">
        <v>0.05</v>
      </c>
      <c r="AF26" s="30">
        <f t="shared" si="11"/>
        <v>0</v>
      </c>
      <c r="AG26" s="20"/>
      <c r="AH26" s="5">
        <v>10.708887096774195</v>
      </c>
      <c r="AI26" s="6">
        <v>9.4639999999999986</v>
      </c>
      <c r="AJ26" s="11">
        <f t="shared" si="12"/>
        <v>-1.2448870967741961</v>
      </c>
      <c r="AK26" s="28">
        <f>AJ26/AH26</f>
        <v>-0.11624803637617859</v>
      </c>
      <c r="AL26" s="20">
        <v>0.05</v>
      </c>
      <c r="AM26" s="20">
        <v>0.05</v>
      </c>
      <c r="AN26" s="30">
        <f t="shared" si="14"/>
        <v>0</v>
      </c>
      <c r="AO26" s="20"/>
      <c r="AP26" s="5">
        <v>8.6445233190827828</v>
      </c>
      <c r="AQ26" s="6">
        <v>11.656000000000001</v>
      </c>
      <c r="AR26" s="11">
        <f t="shared" si="15"/>
        <v>3.0114766809172178</v>
      </c>
      <c r="AS26" s="28">
        <f>AR26/AP26</f>
        <v>0.34836815978845054</v>
      </c>
      <c r="AT26" s="20">
        <v>0.05</v>
      </c>
      <c r="AU26" s="20">
        <v>0.05</v>
      </c>
      <c r="AV26" s="30">
        <f t="shared" si="17"/>
        <v>0</v>
      </c>
      <c r="AW26" s="20"/>
      <c r="AX26" s="20"/>
      <c r="AY26" s="5">
        <v>10.04857060240964</v>
      </c>
      <c r="AZ26" s="6">
        <v>7.5334000000000003</v>
      </c>
      <c r="BA26" s="11">
        <f t="shared" si="18"/>
        <v>-2.5151706024096399</v>
      </c>
      <c r="BB26" s="28">
        <f>BA26/AY26</f>
        <v>-0.2503013315950135</v>
      </c>
      <c r="BC26" s="20">
        <v>0.05</v>
      </c>
      <c r="BD26" s="20">
        <v>0.05</v>
      </c>
      <c r="BE26" s="30">
        <f t="shared" si="45"/>
        <v>0</v>
      </c>
      <c r="BF26" s="20"/>
      <c r="BG26" s="5">
        <v>11.618659759036147</v>
      </c>
      <c r="BH26" s="6">
        <v>17.4619</v>
      </c>
      <c r="BI26" s="11">
        <f t="shared" si="21"/>
        <v>5.8432402409638531</v>
      </c>
      <c r="BJ26" s="28">
        <f>BI26/BG26</f>
        <v>0.50291861214193889</v>
      </c>
      <c r="BK26" s="20">
        <v>0.05</v>
      </c>
      <c r="BL26" s="20">
        <v>0.05</v>
      </c>
      <c r="BM26" s="30">
        <f t="shared" si="47"/>
        <v>0</v>
      </c>
      <c r="BN26" s="20"/>
    </row>
    <row r="28" spans="1:66" x14ac:dyDescent="0.25">
      <c r="B28" t="s">
        <v>20</v>
      </c>
      <c r="J28" t="s">
        <v>20</v>
      </c>
      <c r="R28" t="s">
        <v>20</v>
      </c>
      <c r="Z28" t="s">
        <v>20</v>
      </c>
      <c r="AH28" t="s">
        <v>21</v>
      </c>
      <c r="AP28" t="s">
        <v>21</v>
      </c>
      <c r="AZ28" t="s">
        <v>21</v>
      </c>
      <c r="BH28" t="s">
        <v>21</v>
      </c>
    </row>
    <row r="29" spans="1:66" x14ac:dyDescent="0.25">
      <c r="B29" t="s">
        <v>24</v>
      </c>
      <c r="J29" t="s">
        <v>24</v>
      </c>
      <c r="R29" t="s">
        <v>24</v>
      </c>
      <c r="Z29" t="s">
        <v>24</v>
      </c>
      <c r="AH29" t="s">
        <v>23</v>
      </c>
      <c r="AP29" t="s">
        <v>23</v>
      </c>
      <c r="AZ29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 Julian</dc:creator>
  <cp:lastModifiedBy>Madeline Julian</cp:lastModifiedBy>
  <dcterms:created xsi:type="dcterms:W3CDTF">2019-01-25T23:11:05Z</dcterms:created>
  <dcterms:modified xsi:type="dcterms:W3CDTF">2019-01-29T23:31:16Z</dcterms:modified>
</cp:coreProperties>
</file>