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sm.ucsb.edu\mesm\co2019\mjulian\github\SmartCharge\Model_Map\"/>
    </mc:Choice>
  </mc:AlternateContent>
  <bookViews>
    <workbookView xWindow="0" yWindow="0" windowWidth="212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5" i="1" l="1"/>
  <c r="AB25" i="1"/>
  <c r="AC25" i="1" s="1"/>
  <c r="AF24" i="1"/>
  <c r="AB24" i="1"/>
  <c r="AC24" i="1" s="1"/>
  <c r="AF23" i="1"/>
  <c r="AB23" i="1"/>
  <c r="AC23" i="1" s="1"/>
  <c r="AE22" i="1"/>
  <c r="AF22" i="1" s="1"/>
  <c r="AB22" i="1"/>
  <c r="AC22" i="1" s="1"/>
  <c r="AF21" i="1"/>
  <c r="AE21" i="1"/>
  <c r="AB21" i="1"/>
  <c r="AC21" i="1" s="1"/>
  <c r="AG21" i="1" s="1"/>
  <c r="AE20" i="1"/>
  <c r="AF20" i="1" s="1"/>
  <c r="AB20" i="1"/>
  <c r="AC20" i="1" s="1"/>
  <c r="AG20" i="1" s="1"/>
  <c r="AE19" i="1"/>
  <c r="AF19" i="1" s="1"/>
  <c r="AB19" i="1"/>
  <c r="AC19" i="1" s="1"/>
  <c r="AG19" i="1" s="1"/>
  <c r="AE18" i="1"/>
  <c r="AF18" i="1" s="1"/>
  <c r="AB18" i="1"/>
  <c r="AC18" i="1" s="1"/>
  <c r="AF17" i="1"/>
  <c r="AB17" i="1"/>
  <c r="AC17" i="1" s="1"/>
  <c r="AF16" i="1"/>
  <c r="AB16" i="1"/>
  <c r="AC16" i="1" s="1"/>
  <c r="AF15" i="1"/>
  <c r="AB15" i="1"/>
  <c r="AC15" i="1" s="1"/>
  <c r="AF14" i="1"/>
  <c r="AB14" i="1"/>
  <c r="AC14" i="1" s="1"/>
  <c r="AF13" i="1"/>
  <c r="AB13" i="1"/>
  <c r="AC13" i="1" s="1"/>
  <c r="AF12" i="1"/>
  <c r="AB12" i="1"/>
  <c r="AC12" i="1" s="1"/>
  <c r="AF11" i="1"/>
  <c r="AB11" i="1"/>
  <c r="AC11" i="1" s="1"/>
  <c r="AF10" i="1"/>
  <c r="AB10" i="1"/>
  <c r="AC10" i="1" s="1"/>
  <c r="AF9" i="1"/>
  <c r="AB9" i="1"/>
  <c r="AC9" i="1" s="1"/>
  <c r="AF8" i="1"/>
  <c r="AB8" i="1"/>
  <c r="AC8" i="1" s="1"/>
  <c r="AF7" i="1"/>
  <c r="AB7" i="1"/>
  <c r="AC7" i="1" s="1"/>
  <c r="AF6" i="1"/>
  <c r="AB6" i="1"/>
  <c r="AC6" i="1" s="1"/>
  <c r="AF5" i="1"/>
  <c r="AB5" i="1"/>
  <c r="AC5" i="1" s="1"/>
  <c r="AF4" i="1"/>
  <c r="AB4" i="1"/>
  <c r="AC4" i="1" s="1"/>
  <c r="AF3" i="1"/>
  <c r="AB3" i="1"/>
  <c r="AC3" i="1" s="1"/>
  <c r="AF2" i="1"/>
  <c r="AB2" i="1"/>
  <c r="AC2" i="1" s="1"/>
  <c r="X25" i="1"/>
  <c r="T25" i="1"/>
  <c r="U25" i="1" s="1"/>
  <c r="X24" i="1"/>
  <c r="T24" i="1"/>
  <c r="U24" i="1" s="1"/>
  <c r="X23" i="1"/>
  <c r="T23" i="1"/>
  <c r="U23" i="1" s="1"/>
  <c r="W22" i="1"/>
  <c r="X22" i="1" s="1"/>
  <c r="T22" i="1"/>
  <c r="U22" i="1" s="1"/>
  <c r="X21" i="1"/>
  <c r="W21" i="1"/>
  <c r="T21" i="1"/>
  <c r="U21" i="1" s="1"/>
  <c r="W20" i="1"/>
  <c r="X20" i="1" s="1"/>
  <c r="T20" i="1"/>
  <c r="U20" i="1" s="1"/>
  <c r="Y20" i="1" s="1"/>
  <c r="X19" i="1"/>
  <c r="W19" i="1"/>
  <c r="T19" i="1"/>
  <c r="U19" i="1" s="1"/>
  <c r="Y19" i="1" s="1"/>
  <c r="W18" i="1"/>
  <c r="X18" i="1" s="1"/>
  <c r="T18" i="1"/>
  <c r="U18" i="1" s="1"/>
  <c r="Y18" i="1" s="1"/>
  <c r="X17" i="1"/>
  <c r="T17" i="1"/>
  <c r="U17" i="1" s="1"/>
  <c r="X16" i="1"/>
  <c r="T16" i="1"/>
  <c r="U16" i="1" s="1"/>
  <c r="X15" i="1"/>
  <c r="T15" i="1"/>
  <c r="U15" i="1" s="1"/>
  <c r="X14" i="1"/>
  <c r="T14" i="1"/>
  <c r="U14" i="1" s="1"/>
  <c r="X13" i="1"/>
  <c r="T13" i="1"/>
  <c r="U13" i="1" s="1"/>
  <c r="X12" i="1"/>
  <c r="T12" i="1"/>
  <c r="U12" i="1" s="1"/>
  <c r="X11" i="1"/>
  <c r="T11" i="1"/>
  <c r="U11" i="1" s="1"/>
  <c r="X10" i="1"/>
  <c r="T10" i="1"/>
  <c r="U10" i="1" s="1"/>
  <c r="X9" i="1"/>
  <c r="T9" i="1"/>
  <c r="U9" i="1" s="1"/>
  <c r="X8" i="1"/>
  <c r="T8" i="1"/>
  <c r="U8" i="1" s="1"/>
  <c r="X7" i="1"/>
  <c r="T7" i="1"/>
  <c r="U7" i="1" s="1"/>
  <c r="X6" i="1"/>
  <c r="T6" i="1"/>
  <c r="U6" i="1" s="1"/>
  <c r="X5" i="1"/>
  <c r="T5" i="1"/>
  <c r="U5" i="1" s="1"/>
  <c r="X4" i="1"/>
  <c r="T4" i="1"/>
  <c r="U4" i="1" s="1"/>
  <c r="X3" i="1"/>
  <c r="T3" i="1"/>
  <c r="U3" i="1" s="1"/>
  <c r="X2" i="1"/>
  <c r="T2" i="1"/>
  <c r="U2" i="1" s="1"/>
  <c r="L25" i="1"/>
  <c r="M25" i="1" s="1"/>
  <c r="L18" i="1"/>
  <c r="M18" i="1" s="1"/>
  <c r="Q18" i="1" s="1"/>
  <c r="L17" i="1"/>
  <c r="M17" i="1" s="1"/>
  <c r="L15" i="1"/>
  <c r="M15" i="1" s="1"/>
  <c r="L11" i="1"/>
  <c r="M11" i="1" s="1"/>
  <c r="L10" i="1"/>
  <c r="M10" i="1" s="1"/>
  <c r="L5" i="1"/>
  <c r="M5" i="1" s="1"/>
  <c r="L4" i="1"/>
  <c r="M4" i="1" s="1"/>
  <c r="L2" i="1"/>
  <c r="M2" i="1" s="1"/>
  <c r="P25" i="1"/>
  <c r="P24" i="1"/>
  <c r="L24" i="1"/>
  <c r="M24" i="1" s="1"/>
  <c r="P23" i="1"/>
  <c r="L23" i="1"/>
  <c r="M23" i="1" s="1"/>
  <c r="P22" i="1"/>
  <c r="O22" i="1"/>
  <c r="L22" i="1"/>
  <c r="M22" i="1" s="1"/>
  <c r="Q22" i="1" s="1"/>
  <c r="O21" i="1"/>
  <c r="P21" i="1" s="1"/>
  <c r="L21" i="1"/>
  <c r="M21" i="1" s="1"/>
  <c r="Q21" i="1" s="1"/>
  <c r="O20" i="1"/>
  <c r="P20" i="1" s="1"/>
  <c r="L20" i="1"/>
  <c r="M20" i="1" s="1"/>
  <c r="Q20" i="1" s="1"/>
  <c r="O19" i="1"/>
  <c r="P19" i="1" s="1"/>
  <c r="L19" i="1"/>
  <c r="M19" i="1" s="1"/>
  <c r="Q19" i="1" s="1"/>
  <c r="P18" i="1"/>
  <c r="O18" i="1"/>
  <c r="P17" i="1"/>
  <c r="P16" i="1"/>
  <c r="L16" i="1"/>
  <c r="M16" i="1" s="1"/>
  <c r="P15" i="1"/>
  <c r="P14" i="1"/>
  <c r="L14" i="1"/>
  <c r="M14" i="1" s="1"/>
  <c r="P13" i="1"/>
  <c r="L13" i="1"/>
  <c r="M13" i="1" s="1"/>
  <c r="P12" i="1"/>
  <c r="L12" i="1"/>
  <c r="M12" i="1" s="1"/>
  <c r="P11" i="1"/>
  <c r="P10" i="1"/>
  <c r="P9" i="1"/>
  <c r="L9" i="1"/>
  <c r="M9" i="1" s="1"/>
  <c r="P8" i="1"/>
  <c r="L8" i="1"/>
  <c r="M8" i="1" s="1"/>
  <c r="P7" i="1"/>
  <c r="L7" i="1"/>
  <c r="M7" i="1" s="1"/>
  <c r="P6" i="1"/>
  <c r="L6" i="1"/>
  <c r="M6" i="1" s="1"/>
  <c r="P5" i="1"/>
  <c r="P4" i="1"/>
  <c r="P3" i="1"/>
  <c r="L3" i="1"/>
  <c r="M3" i="1" s="1"/>
  <c r="P2" i="1"/>
  <c r="H7" i="1"/>
  <c r="H25" i="1"/>
  <c r="D25" i="1"/>
  <c r="E25" i="1" s="1"/>
  <c r="H24" i="1"/>
  <c r="D24" i="1"/>
  <c r="E24" i="1" s="1"/>
  <c r="H23" i="1"/>
  <c r="D23" i="1"/>
  <c r="E23" i="1" s="1"/>
  <c r="G22" i="1"/>
  <c r="H22" i="1" s="1"/>
  <c r="D22" i="1"/>
  <c r="E22" i="1" s="1"/>
  <c r="H21" i="1"/>
  <c r="G21" i="1"/>
  <c r="D21" i="1"/>
  <c r="E21" i="1" s="1"/>
  <c r="I21" i="1" s="1"/>
  <c r="G20" i="1"/>
  <c r="H20" i="1" s="1"/>
  <c r="D20" i="1"/>
  <c r="E20" i="1" s="1"/>
  <c r="G19" i="1"/>
  <c r="H19" i="1" s="1"/>
  <c r="D19" i="1"/>
  <c r="E19" i="1" s="1"/>
  <c r="I19" i="1" s="1"/>
  <c r="G18" i="1"/>
  <c r="H18" i="1" s="1"/>
  <c r="D18" i="1"/>
  <c r="E18" i="1" s="1"/>
  <c r="H17" i="1"/>
  <c r="D17" i="1"/>
  <c r="E17" i="1" s="1"/>
  <c r="H16" i="1"/>
  <c r="D16" i="1"/>
  <c r="E16" i="1" s="1"/>
  <c r="H15" i="1"/>
  <c r="D15" i="1"/>
  <c r="E15" i="1" s="1"/>
  <c r="H14" i="1"/>
  <c r="D14" i="1"/>
  <c r="E14" i="1" s="1"/>
  <c r="H13" i="1"/>
  <c r="D13" i="1"/>
  <c r="E13" i="1" s="1"/>
  <c r="H12" i="1"/>
  <c r="D12" i="1"/>
  <c r="E12" i="1" s="1"/>
  <c r="H11" i="1"/>
  <c r="D11" i="1"/>
  <c r="E11" i="1" s="1"/>
  <c r="H10" i="1"/>
  <c r="D10" i="1"/>
  <c r="E10" i="1" s="1"/>
  <c r="H9" i="1"/>
  <c r="D9" i="1"/>
  <c r="E9" i="1" s="1"/>
  <c r="H8" i="1"/>
  <c r="D8" i="1"/>
  <c r="E8" i="1" s="1"/>
  <c r="D7" i="1"/>
  <c r="E7" i="1" s="1"/>
  <c r="H6" i="1"/>
  <c r="D6" i="1"/>
  <c r="E6" i="1" s="1"/>
  <c r="H5" i="1"/>
  <c r="D5" i="1"/>
  <c r="E5" i="1" s="1"/>
  <c r="H4" i="1"/>
  <c r="D4" i="1"/>
  <c r="E4" i="1" s="1"/>
  <c r="H3" i="1"/>
  <c r="D3" i="1"/>
  <c r="E3" i="1" s="1"/>
  <c r="H2" i="1"/>
  <c r="D2" i="1"/>
  <c r="E2" i="1" s="1"/>
  <c r="AG18" i="1" l="1"/>
  <c r="AG22" i="1"/>
  <c r="Y21" i="1"/>
  <c r="Y22" i="1"/>
  <c r="I18" i="1"/>
  <c r="I20" i="1"/>
  <c r="I22" i="1"/>
</calcChain>
</file>

<file path=xl/sharedStrings.xml><?xml version="1.0" encoding="utf-8"?>
<sst xmlns="http://schemas.openxmlformats.org/spreadsheetml/2006/main" count="49" uniqueCount="21">
  <si>
    <t>Hr</t>
  </si>
  <si>
    <t>Jul_11_18 Event</t>
  </si>
  <si>
    <t>CHANGE</t>
  </si>
  <si>
    <t>% CHANGE kwh</t>
  </si>
  <si>
    <t>P0 (TOU EV4)</t>
  </si>
  <si>
    <t>P1</t>
  </si>
  <si>
    <t>% CHANGE price</t>
  </si>
  <si>
    <t>SELF elasticity</t>
  </si>
  <si>
    <t>*comparing event usage data to month hour which may include data from weekends and skew the total average month hours</t>
  </si>
  <si>
    <t>Jul_31_18 Event</t>
  </si>
  <si>
    <t>CHANGE (kwh)</t>
  </si>
  <si>
    <t>Jul_2018  SCALED to 396 ports</t>
  </si>
  <si>
    <t>Jul_2018 SCALED to 464 ports</t>
  </si>
  <si>
    <t>Aug_2018  SCALED to 396 ports</t>
  </si>
  <si>
    <t>Aug_30_18 Event</t>
  </si>
  <si>
    <t>Sep_2018  SCALED to 596 ports</t>
  </si>
  <si>
    <t>Sep_27_18 Event</t>
  </si>
  <si>
    <t>LOAD REDUCTION</t>
  </si>
  <si>
    <t>LOAD SHIFT</t>
  </si>
  <si>
    <t>5/10 throttle events 4pm-9pm</t>
  </si>
  <si>
    <t>5/10 throttle events 11am - 3pm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</si>
</sst>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9" fontId="0" fillId="0" borderId="0" xfId="1" applyFont="1" applyBorder="1"/>
    <xf numFmtId="0" fontId="0" fillId="0" borderId="0" xfId="0" applyAlignment="1">
      <alignment vertical="center" wrapText="1"/>
    </xf>
    <xf numFmtId="9" fontId="0" fillId="0" borderId="0" xfId="1" applyFont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4" fillId="0" borderId="0" xfId="0" applyFont="1" applyFill="1" applyBorder="1"/>
    <xf numFmtId="0" fontId="3" fillId="0" borderId="0" xfId="0" applyFont="1" applyFill="1"/>
    <xf numFmtId="0" fontId="0" fillId="2" borderId="4" xfId="0" applyFill="1" applyBorder="1"/>
    <xf numFmtId="0" fontId="3" fillId="0" borderId="0" xfId="0" applyFont="1" applyAlignment="1">
      <alignment vertical="center" wrapText="1"/>
    </xf>
    <xf numFmtId="0" fontId="2" fillId="0" borderId="0" xfId="0" applyFont="1" applyFill="1" applyBorder="1"/>
    <xf numFmtId="0" fontId="0" fillId="0" borderId="6" xfId="0" applyBorder="1"/>
    <xf numFmtId="0" fontId="0" fillId="0" borderId="7" xfId="0" applyBorder="1"/>
    <xf numFmtId="9" fontId="4" fillId="0" borderId="0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"/>
  <sheetViews>
    <sheetView tabSelected="1" topLeftCell="R1" zoomScale="85" zoomScaleNormal="85" workbookViewId="0">
      <selection activeCell="R31" sqref="R31"/>
    </sheetView>
  </sheetViews>
  <sheetFormatPr defaultRowHeight="15" x14ac:dyDescent="0.25"/>
  <cols>
    <col min="2" max="2" width="25.85546875" customWidth="1"/>
    <col min="10" max="10" width="27.140625" bestFit="1" customWidth="1"/>
    <col min="11" max="11" width="15" bestFit="1" customWidth="1"/>
  </cols>
  <sheetData>
    <row r="1" spans="1:33" x14ac:dyDescent="0.25">
      <c r="A1" t="s">
        <v>0</v>
      </c>
      <c r="B1" s="1" t="s">
        <v>12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11</v>
      </c>
      <c r="K1" s="2" t="s">
        <v>9</v>
      </c>
      <c r="L1" s="3" t="s">
        <v>10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1" t="s">
        <v>13</v>
      </c>
      <c r="S1" s="2" t="s">
        <v>14</v>
      </c>
      <c r="T1" s="3" t="s">
        <v>10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1" t="s">
        <v>15</v>
      </c>
      <c r="AA1" s="2" t="s">
        <v>16</v>
      </c>
      <c r="AB1" s="3" t="s">
        <v>10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</row>
    <row r="2" spans="1:33" x14ac:dyDescent="0.25">
      <c r="A2">
        <v>1</v>
      </c>
      <c r="B2" s="4">
        <v>10.19934080969907</v>
      </c>
      <c r="C2" s="5">
        <v>12.704500000000001</v>
      </c>
      <c r="D2" s="6">
        <f>C2-B2</f>
        <v>2.5051591903009314</v>
      </c>
      <c r="E2" s="7">
        <f>D2/B2</f>
        <v>0.24561971572894678</v>
      </c>
      <c r="F2" s="8">
        <v>0.05</v>
      </c>
      <c r="G2" s="8">
        <v>0.05</v>
      </c>
      <c r="H2" s="9">
        <f>(G2-F2)/F2</f>
        <v>0</v>
      </c>
      <c r="I2" s="8"/>
      <c r="J2" s="4">
        <v>8.7046098289673104</v>
      </c>
      <c r="K2" s="5">
        <v>10.426400000000001</v>
      </c>
      <c r="L2" s="5">
        <f t="shared" ref="L2:L12" si="0">K2-J2</f>
        <v>1.7217901710326906</v>
      </c>
      <c r="M2" s="7">
        <f>L2/J2</f>
        <v>0.19780210771801576</v>
      </c>
      <c r="N2" s="8">
        <v>0.05</v>
      </c>
      <c r="O2" s="8">
        <v>0.05</v>
      </c>
      <c r="P2" s="9">
        <f>(O2-N2)/N2</f>
        <v>0</v>
      </c>
      <c r="Q2" s="8"/>
      <c r="R2" s="4">
        <v>12.344816464602726</v>
      </c>
      <c r="S2" s="5">
        <v>8.9593000000000007</v>
      </c>
      <c r="T2" s="5">
        <f t="shared" ref="T2:T12" si="1">S2-R2</f>
        <v>-3.3855164646027252</v>
      </c>
      <c r="U2" s="7">
        <f>T2/R2</f>
        <v>-0.27424599420414925</v>
      </c>
      <c r="V2" s="8">
        <v>0.05</v>
      </c>
      <c r="W2" s="8">
        <v>0.05</v>
      </c>
      <c r="X2" s="9">
        <f>(W2-V2)/V2</f>
        <v>0</v>
      </c>
      <c r="Y2" s="8"/>
      <c r="Z2" s="4">
        <v>8.9219315436241615</v>
      </c>
      <c r="AA2" s="5">
        <v>7.3920000000000003</v>
      </c>
      <c r="AB2" s="5">
        <f t="shared" ref="AB2:AB12" si="2">AA2-Z2</f>
        <v>-1.5299315436241612</v>
      </c>
      <c r="AC2" s="7">
        <f>AB2/Z2</f>
        <v>-0.17147985681614974</v>
      </c>
      <c r="AD2" s="8">
        <v>0.05</v>
      </c>
      <c r="AE2" s="8">
        <v>0.05</v>
      </c>
      <c r="AF2" s="9">
        <f>(AE2-AD2)/AD2</f>
        <v>0</v>
      </c>
      <c r="AG2" s="8"/>
    </row>
    <row r="3" spans="1:33" x14ac:dyDescent="0.25">
      <c r="A3">
        <v>2</v>
      </c>
      <c r="B3" s="4">
        <v>9.1069342281879173</v>
      </c>
      <c r="C3" s="5">
        <v>7.1082000000000001</v>
      </c>
      <c r="D3" s="6">
        <f t="shared" ref="D3:D25" si="3">C3-B3</f>
        <v>-1.9987342281879172</v>
      </c>
      <c r="E3" s="7">
        <f t="shared" ref="E3:E12" si="4">D3/B3</f>
        <v>-0.21947388419709957</v>
      </c>
      <c r="F3" s="8">
        <v>0.05</v>
      </c>
      <c r="G3" s="8">
        <v>0.05</v>
      </c>
      <c r="H3" s="9">
        <f t="shared" ref="H3:H25" si="5">(G3-F3)/F3</f>
        <v>0</v>
      </c>
      <c r="I3" s="8"/>
      <c r="J3" s="4">
        <v>7.7722973154362407</v>
      </c>
      <c r="K3" s="5">
        <v>10.6614</v>
      </c>
      <c r="L3" s="5">
        <f t="shared" si="0"/>
        <v>2.8891026845637597</v>
      </c>
      <c r="M3" s="7">
        <f t="shared" ref="M3:M12" si="6">L3/J3</f>
        <v>0.37171798341088053</v>
      </c>
      <c r="N3" s="8">
        <v>0.05</v>
      </c>
      <c r="O3" s="8">
        <v>0.05</v>
      </c>
      <c r="P3" s="9">
        <f t="shared" ref="P3:P25" si="7">(O3-N3)/N3</f>
        <v>0</v>
      </c>
      <c r="Q3" s="8"/>
      <c r="R3" s="4">
        <v>10.639724193548389</v>
      </c>
      <c r="S3" s="5">
        <v>6.9587000000000003</v>
      </c>
      <c r="T3" s="5">
        <f t="shared" si="1"/>
        <v>-3.6810241935483887</v>
      </c>
      <c r="U3" s="7">
        <f t="shared" ref="U3:U12" si="8">T3/R3</f>
        <v>-0.34596988855974781</v>
      </c>
      <c r="V3" s="8">
        <v>0.05</v>
      </c>
      <c r="W3" s="8">
        <v>0.05</v>
      </c>
      <c r="X3" s="9">
        <f t="shared" ref="X3:X25" si="9">(W3-V3)/V3</f>
        <v>0</v>
      </c>
      <c r="Y3" s="8"/>
      <c r="Z3" s="4">
        <v>8.5514663758389258</v>
      </c>
      <c r="AA3" s="5">
        <v>7.1280000000000001</v>
      </c>
      <c r="AB3" s="5">
        <f t="shared" si="2"/>
        <v>-1.4234663758389257</v>
      </c>
      <c r="AC3" s="7">
        <f t="shared" ref="AC3:AC12" si="10">AB3/Z3</f>
        <v>-0.16645874675491304</v>
      </c>
      <c r="AD3" s="8">
        <v>0.05</v>
      </c>
      <c r="AE3" s="8">
        <v>0.05</v>
      </c>
      <c r="AF3" s="9">
        <f t="shared" ref="AF3:AF25" si="11">(AE3-AD3)/AD3</f>
        <v>0</v>
      </c>
      <c r="AG3" s="8"/>
    </row>
    <row r="4" spans="1:33" x14ac:dyDescent="0.25">
      <c r="A4">
        <v>3</v>
      </c>
      <c r="B4" s="4">
        <v>8.9383914267157429</v>
      </c>
      <c r="C4" s="5">
        <v>8.0228999999999981</v>
      </c>
      <c r="D4" s="6">
        <f t="shared" si="3"/>
        <v>-0.91549142671574479</v>
      </c>
      <c r="E4" s="7">
        <f t="shared" si="4"/>
        <v>-0.10242239157030587</v>
      </c>
      <c r="F4" s="8">
        <v>0.05</v>
      </c>
      <c r="G4" s="8">
        <v>0.05</v>
      </c>
      <c r="H4" s="9">
        <f t="shared" si="5"/>
        <v>0</v>
      </c>
      <c r="I4" s="8"/>
      <c r="J4" s="4">
        <v>7.6284547521108488</v>
      </c>
      <c r="K4" s="5">
        <v>10.5334</v>
      </c>
      <c r="L4" s="5">
        <f t="shared" si="0"/>
        <v>2.9049452478891515</v>
      </c>
      <c r="M4" s="7">
        <f t="shared" si="6"/>
        <v>0.38080389047143948</v>
      </c>
      <c r="N4" s="8">
        <v>0.05</v>
      </c>
      <c r="O4" s="8">
        <v>0.05</v>
      </c>
      <c r="P4" s="9">
        <f t="shared" si="7"/>
        <v>0</v>
      </c>
      <c r="Q4" s="8"/>
      <c r="R4" s="4">
        <v>10.59711506819658</v>
      </c>
      <c r="S4" s="5">
        <v>7.3553000000000006</v>
      </c>
      <c r="T4" s="5">
        <f t="shared" si="1"/>
        <v>-3.2418150681965789</v>
      </c>
      <c r="U4" s="7">
        <f t="shared" si="8"/>
        <v>-0.30591486903126286</v>
      </c>
      <c r="V4" s="8">
        <v>0.05</v>
      </c>
      <c r="W4" s="8">
        <v>0.05</v>
      </c>
      <c r="X4" s="9">
        <f t="shared" si="9"/>
        <v>0</v>
      </c>
      <c r="Y4" s="8"/>
      <c r="Z4" s="4">
        <v>8.779712818791948</v>
      </c>
      <c r="AA4" s="5">
        <v>7.7519999999999998</v>
      </c>
      <c r="AB4" s="5">
        <f t="shared" si="2"/>
        <v>-1.0277128187919482</v>
      </c>
      <c r="AC4" s="7">
        <f t="shared" si="10"/>
        <v>-0.11705540260864218</v>
      </c>
      <c r="AD4" s="8">
        <v>0.05</v>
      </c>
      <c r="AE4" s="8">
        <v>0.05</v>
      </c>
      <c r="AF4" s="9">
        <f t="shared" si="11"/>
        <v>0</v>
      </c>
      <c r="AG4" s="8"/>
    </row>
    <row r="5" spans="1:33" x14ac:dyDescent="0.25">
      <c r="A5">
        <v>4</v>
      </c>
      <c r="B5" s="4">
        <v>18.678260229486899</v>
      </c>
      <c r="C5" s="5">
        <v>23.524100000000004</v>
      </c>
      <c r="D5" s="6">
        <f t="shared" si="3"/>
        <v>4.8458397705131055</v>
      </c>
      <c r="E5" s="7">
        <f t="shared" si="4"/>
        <v>0.25943742677185216</v>
      </c>
      <c r="F5" s="8">
        <v>0.05</v>
      </c>
      <c r="G5" s="8">
        <v>0.05</v>
      </c>
      <c r="H5" s="9">
        <f t="shared" si="5"/>
        <v>0</v>
      </c>
      <c r="I5" s="8"/>
      <c r="J5" s="4">
        <v>15.940928988958646</v>
      </c>
      <c r="K5" s="5">
        <v>27.068499999999997</v>
      </c>
      <c r="L5" s="5">
        <f t="shared" si="0"/>
        <v>11.127571011041351</v>
      </c>
      <c r="M5" s="7">
        <f t="shared" si="6"/>
        <v>0.69805034692449675</v>
      </c>
      <c r="N5" s="8">
        <v>0.05</v>
      </c>
      <c r="O5" s="8">
        <v>0.05</v>
      </c>
      <c r="P5" s="9">
        <f t="shared" si="7"/>
        <v>0</v>
      </c>
      <c r="Q5" s="8"/>
      <c r="R5" s="4">
        <v>22.024365273868799</v>
      </c>
      <c r="S5" s="5">
        <v>28.025799999999997</v>
      </c>
      <c r="T5" s="5">
        <f t="shared" si="1"/>
        <v>6.0014347261311976</v>
      </c>
      <c r="U5" s="7">
        <f t="shared" si="8"/>
        <v>0.27249070070826092</v>
      </c>
      <c r="V5" s="8">
        <v>0.05</v>
      </c>
      <c r="W5" s="8">
        <v>0.05</v>
      </c>
      <c r="X5" s="9">
        <f t="shared" si="9"/>
        <v>0</v>
      </c>
      <c r="Y5" s="8"/>
      <c r="Z5" s="4">
        <v>17.417172181208048</v>
      </c>
      <c r="AA5" s="5">
        <v>29.299999999999997</v>
      </c>
      <c r="AB5" s="5">
        <f t="shared" si="2"/>
        <v>11.882827818791949</v>
      </c>
      <c r="AC5" s="7">
        <f t="shared" si="10"/>
        <v>0.68224782388111871</v>
      </c>
      <c r="AD5" s="8">
        <v>0.05</v>
      </c>
      <c r="AE5" s="8">
        <v>0.05</v>
      </c>
      <c r="AF5" s="9">
        <f t="shared" si="11"/>
        <v>0</v>
      </c>
      <c r="AG5" s="8"/>
    </row>
    <row r="6" spans="1:33" x14ac:dyDescent="0.25">
      <c r="A6">
        <v>5</v>
      </c>
      <c r="B6" s="4">
        <v>57.893387486468953</v>
      </c>
      <c r="C6" s="5">
        <v>57.625699999999995</v>
      </c>
      <c r="D6" s="6">
        <f t="shared" si="3"/>
        <v>-0.26768748646895801</v>
      </c>
      <c r="E6" s="7">
        <f t="shared" si="4"/>
        <v>-4.6238007152634292E-3</v>
      </c>
      <c r="F6" s="8">
        <v>0.05</v>
      </c>
      <c r="G6" s="8">
        <v>0.05</v>
      </c>
      <c r="H6" s="9">
        <f t="shared" si="5"/>
        <v>0</v>
      </c>
      <c r="I6" s="8"/>
      <c r="J6" s="4">
        <v>49.409011734141608</v>
      </c>
      <c r="K6" s="5">
        <v>71.930899999999994</v>
      </c>
      <c r="L6" s="5">
        <f t="shared" si="0"/>
        <v>22.521888265858387</v>
      </c>
      <c r="M6" s="7">
        <f t="shared" si="6"/>
        <v>0.45582551594116932</v>
      </c>
      <c r="N6" s="8">
        <v>0.05</v>
      </c>
      <c r="O6" s="8">
        <v>0.05</v>
      </c>
      <c r="P6" s="9">
        <f t="shared" si="7"/>
        <v>0</v>
      </c>
      <c r="Q6" s="8"/>
      <c r="R6" s="4">
        <v>70.880087443169558</v>
      </c>
      <c r="S6" s="5">
        <v>79.827300000000022</v>
      </c>
      <c r="T6" s="5">
        <f t="shared" si="1"/>
        <v>8.9472125568304648</v>
      </c>
      <c r="U6" s="7">
        <f t="shared" si="8"/>
        <v>0.12623026973554718</v>
      </c>
      <c r="V6" s="8">
        <v>0.05</v>
      </c>
      <c r="W6" s="8">
        <v>0.05</v>
      </c>
      <c r="X6" s="9">
        <f t="shared" si="9"/>
        <v>0</v>
      </c>
      <c r="Y6" s="8"/>
      <c r="Z6" s="4">
        <v>56.225233489932897</v>
      </c>
      <c r="AA6" s="5">
        <v>83.135999999999996</v>
      </c>
      <c r="AB6" s="5">
        <f t="shared" si="2"/>
        <v>26.910766510067099</v>
      </c>
      <c r="AC6" s="7">
        <f t="shared" si="10"/>
        <v>0.47862436204707731</v>
      </c>
      <c r="AD6" s="8">
        <v>0.05</v>
      </c>
      <c r="AE6" s="8">
        <v>0.05</v>
      </c>
      <c r="AF6" s="9">
        <f t="shared" si="11"/>
        <v>0</v>
      </c>
      <c r="AG6" s="8"/>
    </row>
    <row r="7" spans="1:33" x14ac:dyDescent="0.25">
      <c r="A7">
        <v>6</v>
      </c>
      <c r="B7" s="4">
        <v>57.592739294219541</v>
      </c>
      <c r="C7" s="5">
        <v>88.643900000000002</v>
      </c>
      <c r="D7" s="6">
        <f t="shared" si="3"/>
        <v>31.051160705780461</v>
      </c>
      <c r="E7" s="7">
        <f t="shared" si="4"/>
        <v>0.53915061319017688</v>
      </c>
      <c r="F7" s="8">
        <v>0.05</v>
      </c>
      <c r="G7" s="8">
        <v>0.05</v>
      </c>
      <c r="H7" s="9">
        <f>(G7-F7)/F7</f>
        <v>0</v>
      </c>
      <c r="I7" s="8"/>
      <c r="J7" s="4">
        <v>49.152424052825296</v>
      </c>
      <c r="K7" s="5">
        <v>125.25430000000001</v>
      </c>
      <c r="L7" s="5">
        <f t="shared" si="0"/>
        <v>76.101875947174719</v>
      </c>
      <c r="M7" s="7">
        <f t="shared" si="6"/>
        <v>1.5482832721614339</v>
      </c>
      <c r="N7" s="8">
        <v>0.05</v>
      </c>
      <c r="O7" s="8">
        <v>0.05</v>
      </c>
      <c r="P7" s="9">
        <f t="shared" si="7"/>
        <v>0</v>
      </c>
      <c r="Q7" s="8"/>
      <c r="R7" s="4">
        <v>71.960882225589984</v>
      </c>
      <c r="S7" s="5">
        <v>123.5217</v>
      </c>
      <c r="T7" s="5">
        <f t="shared" si="1"/>
        <v>51.560817774410012</v>
      </c>
      <c r="U7" s="7">
        <f t="shared" si="8"/>
        <v>0.71651175165935488</v>
      </c>
      <c r="V7" s="8">
        <v>0.05</v>
      </c>
      <c r="W7" s="8">
        <v>0.05</v>
      </c>
      <c r="X7" s="9">
        <f t="shared" si="9"/>
        <v>0</v>
      </c>
      <c r="Y7" s="8"/>
      <c r="Z7" s="4">
        <v>64.040097080536924</v>
      </c>
      <c r="AA7" s="5">
        <v>130.02199999999999</v>
      </c>
      <c r="AB7" s="5">
        <f t="shared" si="2"/>
        <v>65.981902919463067</v>
      </c>
      <c r="AC7" s="7">
        <f t="shared" si="10"/>
        <v>1.0303217191642311</v>
      </c>
      <c r="AD7" s="8">
        <v>0.05</v>
      </c>
      <c r="AE7" s="8">
        <v>0.05</v>
      </c>
      <c r="AF7" s="9">
        <f t="shared" si="11"/>
        <v>0</v>
      </c>
      <c r="AG7" s="8"/>
    </row>
    <row r="8" spans="1:33" x14ac:dyDescent="0.25">
      <c r="A8">
        <v>7</v>
      </c>
      <c r="B8" s="4">
        <v>145.74726953886127</v>
      </c>
      <c r="C8" s="5">
        <v>170.73639999999997</v>
      </c>
      <c r="D8" s="6">
        <f t="shared" si="3"/>
        <v>24.9891304611387</v>
      </c>
      <c r="E8" s="7">
        <f t="shared" si="4"/>
        <v>0.17145522204431921</v>
      </c>
      <c r="F8" s="8">
        <v>0.05</v>
      </c>
      <c r="G8" s="8">
        <v>0.05</v>
      </c>
      <c r="H8" s="9">
        <f t="shared" si="5"/>
        <v>0</v>
      </c>
      <c r="I8" s="8"/>
      <c r="J8" s="4">
        <v>124.3877558995454</v>
      </c>
      <c r="K8" s="5">
        <v>234.68149999999997</v>
      </c>
      <c r="L8" s="5">
        <f t="shared" si="0"/>
        <v>110.29374410045457</v>
      </c>
      <c r="M8" s="7">
        <f t="shared" si="6"/>
        <v>0.88669293294049745</v>
      </c>
      <c r="N8" s="8">
        <v>0.05</v>
      </c>
      <c r="O8" s="8">
        <v>0.05</v>
      </c>
      <c r="P8" s="9">
        <f t="shared" si="7"/>
        <v>0</v>
      </c>
      <c r="Q8" s="8"/>
      <c r="R8" s="4">
        <v>172.09058042866428</v>
      </c>
      <c r="S8" s="5">
        <v>222.36839999999998</v>
      </c>
      <c r="T8" s="5">
        <f t="shared" si="1"/>
        <v>50.277819571335698</v>
      </c>
      <c r="U8" s="7">
        <f t="shared" si="8"/>
        <v>0.29215904465019266</v>
      </c>
      <c r="V8" s="8">
        <v>0.05</v>
      </c>
      <c r="W8" s="8">
        <v>0.05</v>
      </c>
      <c r="X8" s="9">
        <f t="shared" si="9"/>
        <v>0</v>
      </c>
      <c r="Y8" s="8"/>
      <c r="Z8" s="4">
        <v>158.37108533557043</v>
      </c>
      <c r="AA8" s="5">
        <v>237.75600000000006</v>
      </c>
      <c r="AB8" s="5">
        <f t="shared" si="2"/>
        <v>79.38491466442963</v>
      </c>
      <c r="AC8" s="7">
        <f t="shared" si="10"/>
        <v>0.50125889139562296</v>
      </c>
      <c r="AD8" s="8">
        <v>0.05</v>
      </c>
      <c r="AE8" s="8">
        <v>0.05</v>
      </c>
      <c r="AF8" s="9">
        <f t="shared" si="11"/>
        <v>0</v>
      </c>
      <c r="AG8" s="8"/>
    </row>
    <row r="9" spans="1:33" x14ac:dyDescent="0.25">
      <c r="A9">
        <v>8</v>
      </c>
      <c r="B9" s="4">
        <v>403.21225806451599</v>
      </c>
      <c r="C9" s="5">
        <v>385.50959999999992</v>
      </c>
      <c r="D9" s="6">
        <f t="shared" si="3"/>
        <v>-17.702658064516072</v>
      </c>
      <c r="E9" s="7">
        <f t="shared" si="4"/>
        <v>-4.3904067176657006E-2</v>
      </c>
      <c r="F9" s="8">
        <v>0.05</v>
      </c>
      <c r="G9" s="8">
        <v>0.05</v>
      </c>
      <c r="H9" s="9">
        <f t="shared" si="5"/>
        <v>0</v>
      </c>
      <c r="I9" s="8"/>
      <c r="J9" s="4">
        <v>344.12080645161279</v>
      </c>
      <c r="K9" s="5">
        <v>475.97439999999995</v>
      </c>
      <c r="L9" s="5">
        <f t="shared" si="0"/>
        <v>131.85359354838715</v>
      </c>
      <c r="M9" s="7">
        <f t="shared" si="6"/>
        <v>0.38316077109079782</v>
      </c>
      <c r="N9" s="8">
        <v>0.05</v>
      </c>
      <c r="O9" s="8">
        <v>0.05</v>
      </c>
      <c r="P9" s="9">
        <f t="shared" si="7"/>
        <v>0</v>
      </c>
      <c r="Q9" s="8"/>
      <c r="R9" s="4">
        <v>458.88595499025746</v>
      </c>
      <c r="S9" s="5">
        <v>394.09649999999999</v>
      </c>
      <c r="T9" s="5">
        <f t="shared" si="1"/>
        <v>-64.789454990257468</v>
      </c>
      <c r="U9" s="7">
        <f t="shared" si="8"/>
        <v>-0.14118857699977547</v>
      </c>
      <c r="V9" s="8">
        <v>0.05</v>
      </c>
      <c r="W9" s="8">
        <v>0.05</v>
      </c>
      <c r="X9" s="9">
        <f t="shared" si="9"/>
        <v>0</v>
      </c>
      <c r="Y9" s="8"/>
      <c r="Z9" s="4">
        <v>400.39448043624151</v>
      </c>
      <c r="AA9" s="5">
        <v>518.52400000000011</v>
      </c>
      <c r="AB9" s="5">
        <f t="shared" si="2"/>
        <v>118.12951956375861</v>
      </c>
      <c r="AC9" s="7">
        <f t="shared" si="10"/>
        <v>0.29503283720358242</v>
      </c>
      <c r="AD9" s="8">
        <v>0.05</v>
      </c>
      <c r="AE9" s="8">
        <v>0.05</v>
      </c>
      <c r="AF9" s="9">
        <f t="shared" si="11"/>
        <v>0</v>
      </c>
      <c r="AG9" s="8"/>
    </row>
    <row r="10" spans="1:33" x14ac:dyDescent="0.25">
      <c r="A10">
        <v>9</v>
      </c>
      <c r="B10" s="4">
        <v>336.02724295302011</v>
      </c>
      <c r="C10" s="5">
        <v>616.10749999999996</v>
      </c>
      <c r="D10" s="6">
        <f t="shared" si="3"/>
        <v>280.08025704697985</v>
      </c>
      <c r="E10" s="7">
        <f t="shared" si="4"/>
        <v>0.8335046128570528</v>
      </c>
      <c r="F10" s="8">
        <v>0.12</v>
      </c>
      <c r="G10" s="8">
        <v>0.12</v>
      </c>
      <c r="H10" s="9">
        <f t="shared" si="5"/>
        <v>0</v>
      </c>
      <c r="I10" s="8"/>
      <c r="J10" s="4">
        <v>286.78187114093959</v>
      </c>
      <c r="K10" s="5">
        <v>652.61790000000008</v>
      </c>
      <c r="L10" s="5">
        <f t="shared" si="0"/>
        <v>365.83602885906049</v>
      </c>
      <c r="M10" s="7">
        <f t="shared" si="6"/>
        <v>1.275659536649266</v>
      </c>
      <c r="N10" s="8">
        <v>0.12</v>
      </c>
      <c r="O10" s="8">
        <v>0.12</v>
      </c>
      <c r="P10" s="9">
        <f t="shared" si="7"/>
        <v>0</v>
      </c>
      <c r="Q10" s="8"/>
      <c r="R10" s="4">
        <v>368.52293528902339</v>
      </c>
      <c r="S10" s="5">
        <v>557.54070000000002</v>
      </c>
      <c r="T10" s="5">
        <f t="shared" si="1"/>
        <v>189.01776471097662</v>
      </c>
      <c r="U10" s="7">
        <f t="shared" si="8"/>
        <v>0.51290638006759248</v>
      </c>
      <c r="V10" s="8">
        <v>0.12</v>
      </c>
      <c r="W10" s="8">
        <v>0.12</v>
      </c>
      <c r="X10" s="9">
        <f t="shared" si="9"/>
        <v>0</v>
      </c>
      <c r="Y10" s="8"/>
      <c r="Z10" s="4">
        <v>314.19798553691271</v>
      </c>
      <c r="AA10" s="5">
        <v>762.32400000000018</v>
      </c>
      <c r="AB10" s="5">
        <f t="shared" si="2"/>
        <v>448.12601446308747</v>
      </c>
      <c r="AC10" s="7">
        <f t="shared" si="10"/>
        <v>1.4262536206185847</v>
      </c>
      <c r="AD10" s="8">
        <v>0.12</v>
      </c>
      <c r="AE10" s="8">
        <v>0.12</v>
      </c>
      <c r="AF10" s="9">
        <f t="shared" si="11"/>
        <v>0</v>
      </c>
      <c r="AG10" s="8"/>
    </row>
    <row r="11" spans="1:33" x14ac:dyDescent="0.25">
      <c r="A11">
        <v>10</v>
      </c>
      <c r="B11" s="4">
        <v>400.20944524788899</v>
      </c>
      <c r="C11" s="5">
        <v>551.8895</v>
      </c>
      <c r="D11" s="10">
        <f t="shared" si="3"/>
        <v>151.680054752111</v>
      </c>
      <c r="E11" s="7">
        <f t="shared" si="4"/>
        <v>0.37900168662476386</v>
      </c>
      <c r="F11" s="8">
        <v>0.12</v>
      </c>
      <c r="G11" s="8">
        <v>0.12</v>
      </c>
      <c r="H11" s="9">
        <f t="shared" si="5"/>
        <v>0</v>
      </c>
      <c r="I11" s="8"/>
      <c r="J11" s="4">
        <v>341.55806103052595</v>
      </c>
      <c r="K11" s="5">
        <v>579.17320000000018</v>
      </c>
      <c r="L11" s="13">
        <f t="shared" si="0"/>
        <v>237.61513896947423</v>
      </c>
      <c r="M11" s="7">
        <f t="shared" si="6"/>
        <v>0.69568007925960773</v>
      </c>
      <c r="N11" s="8">
        <v>0.12</v>
      </c>
      <c r="O11" s="8">
        <v>0.12</v>
      </c>
      <c r="P11" s="9">
        <f t="shared" si="7"/>
        <v>0</v>
      </c>
      <c r="Q11" s="8"/>
      <c r="R11" s="4">
        <v>427.03367569820318</v>
      </c>
      <c r="S11" s="5">
        <v>558.99800000000005</v>
      </c>
      <c r="T11" s="13">
        <f t="shared" si="1"/>
        <v>131.96432430179686</v>
      </c>
      <c r="U11" s="7">
        <f t="shared" si="8"/>
        <v>0.30902556826703242</v>
      </c>
      <c r="V11" s="8">
        <v>0.12</v>
      </c>
      <c r="W11" s="8">
        <v>0.12</v>
      </c>
      <c r="X11" s="9">
        <f t="shared" si="9"/>
        <v>0</v>
      </c>
      <c r="Y11" s="8"/>
      <c r="Z11" s="4">
        <v>358.77129322147641</v>
      </c>
      <c r="AA11" s="5">
        <v>650.07599999999991</v>
      </c>
      <c r="AB11" s="13">
        <f t="shared" si="2"/>
        <v>291.3047067785235</v>
      </c>
      <c r="AC11" s="7">
        <f t="shared" si="10"/>
        <v>0.81195099017773287</v>
      </c>
      <c r="AD11" s="8">
        <v>0.12</v>
      </c>
      <c r="AE11" s="8">
        <v>0.12</v>
      </c>
      <c r="AF11" s="9">
        <f t="shared" si="11"/>
        <v>0</v>
      </c>
      <c r="AG11" s="8"/>
    </row>
    <row r="12" spans="1:33" x14ac:dyDescent="0.25">
      <c r="A12">
        <v>11</v>
      </c>
      <c r="B12" s="4">
        <v>354.71196995020563</v>
      </c>
      <c r="C12" s="5">
        <v>391.46850000000006</v>
      </c>
      <c r="D12" s="10">
        <f t="shared" si="3"/>
        <v>36.756530049794435</v>
      </c>
      <c r="E12" s="7">
        <f t="shared" si="4"/>
        <v>0.10362359650550926</v>
      </c>
      <c r="F12" s="8">
        <v>0.12</v>
      </c>
      <c r="G12" s="8">
        <v>0.12</v>
      </c>
      <c r="H12" s="9">
        <f t="shared" si="5"/>
        <v>0</v>
      </c>
      <c r="I12" s="8"/>
      <c r="J12" s="4">
        <v>302.72831918164098</v>
      </c>
      <c r="K12" s="5">
        <v>417.70549999999992</v>
      </c>
      <c r="L12" s="13">
        <f t="shared" si="0"/>
        <v>114.97718081835893</v>
      </c>
      <c r="M12" s="7">
        <f t="shared" si="6"/>
        <v>0.37980318831477111</v>
      </c>
      <c r="N12" s="8">
        <v>0.12</v>
      </c>
      <c r="O12" s="8">
        <v>0.12</v>
      </c>
      <c r="P12" s="9">
        <f t="shared" si="7"/>
        <v>0</v>
      </c>
      <c r="Q12" s="8"/>
      <c r="R12" s="4">
        <v>370.4262122645593</v>
      </c>
      <c r="S12" s="5">
        <v>440.21200000000005</v>
      </c>
      <c r="T12" s="13">
        <f t="shared" si="1"/>
        <v>69.785787735440749</v>
      </c>
      <c r="U12" s="7">
        <f t="shared" si="8"/>
        <v>0.18839322225285604</v>
      </c>
      <c r="V12" s="8">
        <v>0.12</v>
      </c>
      <c r="W12" s="8">
        <v>0.12</v>
      </c>
      <c r="X12" s="9">
        <f t="shared" si="9"/>
        <v>0</v>
      </c>
      <c r="Y12" s="8"/>
      <c r="Z12" s="4">
        <v>321.87916510067106</v>
      </c>
      <c r="AA12" s="5">
        <v>493.71600000000001</v>
      </c>
      <c r="AB12" s="13">
        <f t="shared" si="2"/>
        <v>171.83683489932895</v>
      </c>
      <c r="AC12" s="7">
        <f t="shared" si="10"/>
        <v>0.53385510318937601</v>
      </c>
      <c r="AD12" s="8">
        <v>0.12</v>
      </c>
      <c r="AE12" s="8">
        <v>0.12</v>
      </c>
      <c r="AF12" s="9">
        <f t="shared" si="11"/>
        <v>0</v>
      </c>
      <c r="AG12" s="8"/>
    </row>
    <row r="13" spans="1:33" x14ac:dyDescent="0.25">
      <c r="A13" s="11">
        <v>12</v>
      </c>
      <c r="B13" s="12">
        <v>161.45147711625896</v>
      </c>
      <c r="C13" s="13">
        <v>260.00319999999999</v>
      </c>
      <c r="D13" s="14">
        <f t="shared" si="3"/>
        <v>98.551722883741036</v>
      </c>
      <c r="E13" s="7">
        <f>D13/B13</f>
        <v>0.61041078498634804</v>
      </c>
      <c r="F13" s="8">
        <v>0.12</v>
      </c>
      <c r="G13" s="8">
        <v>0.12</v>
      </c>
      <c r="H13" s="9">
        <f t="shared" si="5"/>
        <v>0</v>
      </c>
      <c r="I13" s="8"/>
      <c r="J13" s="12">
        <v>137.7904847802555</v>
      </c>
      <c r="K13" s="13">
        <v>294.67620000000005</v>
      </c>
      <c r="L13" s="14">
        <f>K13-J13</f>
        <v>156.88571521974455</v>
      </c>
      <c r="M13" s="21">
        <f>L13/J13</f>
        <v>1.138581633339498</v>
      </c>
      <c r="N13" s="8">
        <v>0.12</v>
      </c>
      <c r="O13" s="8">
        <v>0.12</v>
      </c>
      <c r="P13" s="9">
        <f t="shared" si="7"/>
        <v>0</v>
      </c>
      <c r="Q13" s="8"/>
      <c r="R13" s="12">
        <v>169.88318085083353</v>
      </c>
      <c r="S13" s="13">
        <v>304.9855</v>
      </c>
      <c r="T13" s="14">
        <f>S13-R13</f>
        <v>135.10231914916648</v>
      </c>
      <c r="U13" s="7">
        <f>T13/R13</f>
        <v>0.79526600851554285</v>
      </c>
      <c r="V13" s="8">
        <v>0.12</v>
      </c>
      <c r="W13" s="8">
        <v>0.12</v>
      </c>
      <c r="X13" s="9">
        <f t="shared" si="9"/>
        <v>0</v>
      </c>
      <c r="Y13" s="8"/>
      <c r="Z13" s="12">
        <v>156.04214083892617</v>
      </c>
      <c r="AA13" s="13">
        <v>373.02999999999992</v>
      </c>
      <c r="AB13" s="14">
        <f>AA13-Z13</f>
        <v>216.98785916107374</v>
      </c>
      <c r="AC13" s="7">
        <f>AB13/Z13</f>
        <v>1.3905721748912592</v>
      </c>
      <c r="AD13" s="8">
        <v>0.12</v>
      </c>
      <c r="AE13" s="8">
        <v>0.12</v>
      </c>
      <c r="AF13" s="9">
        <f t="shared" si="11"/>
        <v>0</v>
      </c>
      <c r="AG13" s="8"/>
    </row>
    <row r="14" spans="1:33" x14ac:dyDescent="0.25">
      <c r="A14" s="11">
        <v>13</v>
      </c>
      <c r="B14" s="12">
        <v>218.23721402901063</v>
      </c>
      <c r="C14" s="13">
        <v>276.80220000000003</v>
      </c>
      <c r="D14" s="14">
        <f t="shared" si="3"/>
        <v>58.564985970989397</v>
      </c>
      <c r="E14" s="7">
        <f>D14/B14</f>
        <v>0.26835471773940561</v>
      </c>
      <c r="F14" s="8">
        <v>0.28999999999999998</v>
      </c>
      <c r="G14" s="8">
        <v>0.28999999999999998</v>
      </c>
      <c r="H14" s="9">
        <f t="shared" si="5"/>
        <v>0</v>
      </c>
      <c r="I14" s="8"/>
      <c r="J14" s="12">
        <v>186.25417404200047</v>
      </c>
      <c r="K14" s="13">
        <v>308.05160000000001</v>
      </c>
      <c r="L14" s="14">
        <f t="shared" ref="L14:L16" si="12">K14-J14</f>
        <v>121.79742595799954</v>
      </c>
      <c r="M14" s="21">
        <f>L14/J14</f>
        <v>0.65393125595421076</v>
      </c>
      <c r="N14" s="8">
        <v>0.28999999999999998</v>
      </c>
      <c r="O14" s="8">
        <v>0.28999999999999998</v>
      </c>
      <c r="P14" s="9">
        <f t="shared" si="7"/>
        <v>0</v>
      </c>
      <c r="Q14" s="8"/>
      <c r="R14" s="12">
        <v>238.93604708811429</v>
      </c>
      <c r="S14" s="13">
        <v>279.65120000000002</v>
      </c>
      <c r="T14" s="14">
        <f t="shared" ref="T14:T16" si="13">S14-R14</f>
        <v>40.715152911885724</v>
      </c>
      <c r="U14" s="7">
        <f>T14/R14</f>
        <v>0.1704018853918299</v>
      </c>
      <c r="V14" s="8">
        <v>0.28999999999999998</v>
      </c>
      <c r="W14" s="8">
        <v>0.28999999999999998</v>
      </c>
      <c r="X14" s="9">
        <f t="shared" si="9"/>
        <v>0</v>
      </c>
      <c r="Y14" s="8"/>
      <c r="Z14" s="12">
        <v>221.07108895973164</v>
      </c>
      <c r="AA14" s="13">
        <v>359.36799999999999</v>
      </c>
      <c r="AB14" s="14">
        <f t="shared" ref="AB14:AB16" si="14">AA14-Z14</f>
        <v>138.29691104026836</v>
      </c>
      <c r="AC14" s="7">
        <f>AB14/Z14</f>
        <v>0.62557664908168653</v>
      </c>
      <c r="AD14" s="8">
        <v>0.28999999999999998</v>
      </c>
      <c r="AE14" s="8">
        <v>0.28999999999999998</v>
      </c>
      <c r="AF14" s="9">
        <f t="shared" si="11"/>
        <v>0</v>
      </c>
      <c r="AG14" s="8"/>
    </row>
    <row r="15" spans="1:33" x14ac:dyDescent="0.25">
      <c r="A15" s="11">
        <v>14</v>
      </c>
      <c r="B15" s="12">
        <v>227.24147607707303</v>
      </c>
      <c r="C15" s="13">
        <v>224.53889999999996</v>
      </c>
      <c r="D15" s="10">
        <f t="shared" si="3"/>
        <v>-2.7025760770730756</v>
      </c>
      <c r="E15" s="7">
        <f t="shared" ref="E15:E24" si="15">D15/B15</f>
        <v>-1.1892970085075703E-2</v>
      </c>
      <c r="F15" s="8">
        <v>0.28999999999999998</v>
      </c>
      <c r="G15" s="8">
        <v>0.28999999999999998</v>
      </c>
      <c r="H15" s="9">
        <f t="shared" si="5"/>
        <v>0</v>
      </c>
      <c r="I15" s="8"/>
      <c r="J15" s="12">
        <v>193.93884596232957</v>
      </c>
      <c r="K15" s="13">
        <v>261.84880000000004</v>
      </c>
      <c r="L15" s="14">
        <f t="shared" si="12"/>
        <v>67.909954037670474</v>
      </c>
      <c r="M15" s="21">
        <f t="shared" ref="M15:M24" si="16">L15/J15</f>
        <v>0.35016168989095264</v>
      </c>
      <c r="N15" s="8">
        <v>0.28999999999999998</v>
      </c>
      <c r="O15" s="8">
        <v>0.28999999999999998</v>
      </c>
      <c r="P15" s="9">
        <f t="shared" si="7"/>
        <v>0</v>
      </c>
      <c r="Q15" s="8"/>
      <c r="R15" s="12">
        <v>255.25103357869659</v>
      </c>
      <c r="S15" s="13">
        <v>266.97450000000003</v>
      </c>
      <c r="T15" s="14">
        <f t="shared" si="13"/>
        <v>11.723466421303442</v>
      </c>
      <c r="U15" s="7">
        <f t="shared" ref="U15:U24" si="17">T15/R15</f>
        <v>4.5929163368848704E-2</v>
      </c>
      <c r="V15" s="8">
        <v>0.28999999999999998</v>
      </c>
      <c r="W15" s="8">
        <v>0.28999999999999998</v>
      </c>
      <c r="X15" s="9">
        <f t="shared" si="9"/>
        <v>0</v>
      </c>
      <c r="Y15" s="8"/>
      <c r="Z15" s="12">
        <v>242.30161791946301</v>
      </c>
      <c r="AA15" s="13">
        <v>337.40600000000001</v>
      </c>
      <c r="AB15" s="14">
        <f t="shared" si="14"/>
        <v>95.104382080536993</v>
      </c>
      <c r="AC15" s="7">
        <f t="shared" ref="AC15:AC24" si="18">AB15/Z15</f>
        <v>0.3925041149009087</v>
      </c>
      <c r="AD15" s="8">
        <v>0.28999999999999998</v>
      </c>
      <c r="AE15" s="8">
        <v>0.28999999999999998</v>
      </c>
      <c r="AF15" s="9">
        <f t="shared" si="11"/>
        <v>0</v>
      </c>
      <c r="AG15" s="8"/>
    </row>
    <row r="16" spans="1:33" x14ac:dyDescent="0.25">
      <c r="A16" s="11">
        <v>15</v>
      </c>
      <c r="B16" s="12">
        <v>107.45615925525009</v>
      </c>
      <c r="C16" s="13">
        <v>184.96289999999999</v>
      </c>
      <c r="D16" s="14">
        <f t="shared" si="3"/>
        <v>77.506740744749905</v>
      </c>
      <c r="E16" s="7">
        <f t="shared" si="15"/>
        <v>0.72128709309851013</v>
      </c>
      <c r="F16" s="8">
        <v>0.28999999999999998</v>
      </c>
      <c r="G16" s="8">
        <v>0.28999999999999998</v>
      </c>
      <c r="H16" s="9">
        <f t="shared" si="5"/>
        <v>0</v>
      </c>
      <c r="I16" s="8"/>
      <c r="J16" s="12">
        <v>91.70827384715308</v>
      </c>
      <c r="K16" s="13">
        <v>175.52940000000001</v>
      </c>
      <c r="L16" s="14">
        <f t="shared" si="12"/>
        <v>83.821126152846929</v>
      </c>
      <c r="M16" s="21">
        <f t="shared" si="16"/>
        <v>0.91399742505838266</v>
      </c>
      <c r="N16" s="8">
        <v>0.28999999999999998</v>
      </c>
      <c r="O16" s="8">
        <v>0.28999999999999998</v>
      </c>
      <c r="P16" s="9">
        <f t="shared" si="7"/>
        <v>0</v>
      </c>
      <c r="Q16" s="8"/>
      <c r="R16" s="12">
        <v>118.9608598830916</v>
      </c>
      <c r="S16" s="13">
        <v>203.58060000000003</v>
      </c>
      <c r="T16" s="14">
        <f t="shared" si="13"/>
        <v>84.619740116908432</v>
      </c>
      <c r="U16" s="7">
        <f t="shared" si="17"/>
        <v>0.71132421369573329</v>
      </c>
      <c r="V16" s="8">
        <v>0.28999999999999998</v>
      </c>
      <c r="W16" s="8">
        <v>0.28999999999999998</v>
      </c>
      <c r="X16" s="9">
        <f t="shared" si="9"/>
        <v>0</v>
      </c>
      <c r="Y16" s="8"/>
      <c r="Z16" s="12">
        <v>116.12853976510068</v>
      </c>
      <c r="AA16" s="13">
        <v>305.822</v>
      </c>
      <c r="AB16" s="14">
        <f t="shared" si="14"/>
        <v>189.69346023489931</v>
      </c>
      <c r="AC16" s="7">
        <f t="shared" si="18"/>
        <v>1.6334783905713639</v>
      </c>
      <c r="AD16" s="8">
        <v>0.28999999999999998</v>
      </c>
      <c r="AE16" s="8">
        <v>0.28999999999999998</v>
      </c>
      <c r="AF16" s="9">
        <f t="shared" si="11"/>
        <v>0</v>
      </c>
      <c r="AG16" s="8"/>
    </row>
    <row r="17" spans="1:60" x14ac:dyDescent="0.25">
      <c r="A17" s="11">
        <v>16</v>
      </c>
      <c r="B17" s="12">
        <v>108.21490322580649</v>
      </c>
      <c r="C17" s="13">
        <v>109.1613</v>
      </c>
      <c r="D17" s="10">
        <f t="shared" si="3"/>
        <v>0.94639677419350221</v>
      </c>
      <c r="E17" s="7">
        <f t="shared" si="15"/>
        <v>8.7455308463262639E-3</v>
      </c>
      <c r="F17" s="8">
        <v>0.28999999999999998</v>
      </c>
      <c r="G17" s="8">
        <v>0.28999999999999998</v>
      </c>
      <c r="H17" s="9">
        <f t="shared" si="5"/>
        <v>0</v>
      </c>
      <c r="I17" s="8"/>
      <c r="J17" s="12">
        <v>92.355822580645196</v>
      </c>
      <c r="K17" s="13">
        <v>83.420199999999994</v>
      </c>
      <c r="L17" s="18">
        <f>K17-J17</f>
        <v>-8.9356225806452017</v>
      </c>
      <c r="M17" s="7">
        <f t="shared" si="16"/>
        <v>-9.6752130303886436E-2</v>
      </c>
      <c r="N17" s="8">
        <v>0.28999999999999998</v>
      </c>
      <c r="O17" s="8">
        <v>0.28999999999999998</v>
      </c>
      <c r="P17" s="9">
        <f t="shared" si="7"/>
        <v>0</v>
      </c>
      <c r="Q17" s="8"/>
      <c r="R17" s="12">
        <v>120.49335541242692</v>
      </c>
      <c r="S17" s="13">
        <v>100.10469999999999</v>
      </c>
      <c r="T17" s="18">
        <f>S17-R17</f>
        <v>-20.388655412426928</v>
      </c>
      <c r="U17" s="7">
        <f t="shared" si="17"/>
        <v>-0.16920979038753012</v>
      </c>
      <c r="V17" s="8">
        <v>0.28999999999999998</v>
      </c>
      <c r="W17" s="8">
        <v>0.28999999999999998</v>
      </c>
      <c r="X17" s="9">
        <f t="shared" si="9"/>
        <v>0</v>
      </c>
      <c r="Y17" s="8"/>
      <c r="Z17" s="12">
        <v>115.76418966442951</v>
      </c>
      <c r="AA17" s="13">
        <v>145.828</v>
      </c>
      <c r="AB17" s="14">
        <f>AA17-Z17</f>
        <v>30.063810335570494</v>
      </c>
      <c r="AC17" s="7">
        <f t="shared" si="18"/>
        <v>0.25969870667879003</v>
      </c>
      <c r="AD17" s="8">
        <v>0.28999999999999998</v>
      </c>
      <c r="AE17" s="8">
        <v>0.28999999999999998</v>
      </c>
      <c r="AF17" s="9">
        <f t="shared" si="11"/>
        <v>0</v>
      </c>
      <c r="AG17" s="8"/>
    </row>
    <row r="18" spans="1:60" x14ac:dyDescent="0.25">
      <c r="A18" s="15">
        <v>17</v>
      </c>
      <c r="B18" s="16">
        <v>96.115168997618554</v>
      </c>
      <c r="C18" s="16">
        <v>102.56159999999998</v>
      </c>
      <c r="D18" s="18">
        <f t="shared" si="3"/>
        <v>6.4464310023814306</v>
      </c>
      <c r="E18" s="7">
        <f>D18/B18</f>
        <v>6.7069860768191061E-2</v>
      </c>
      <c r="F18" s="17">
        <v>0.28999999999999998</v>
      </c>
      <c r="G18" s="17">
        <f>F18-0.1</f>
        <v>0.18999999999999997</v>
      </c>
      <c r="H18" s="9">
        <f t="shared" si="5"/>
        <v>-0.34482758620689657</v>
      </c>
      <c r="I18" s="8">
        <f>E18/H18</f>
        <v>-0.19450259622775407</v>
      </c>
      <c r="J18" s="16">
        <v>82.029325265208939</v>
      </c>
      <c r="K18" s="16">
        <v>93.309799999999996</v>
      </c>
      <c r="L18" s="18">
        <f t="shared" ref="L18:L25" si="19">K18-J18</f>
        <v>11.280474734791056</v>
      </c>
      <c r="M18" s="7">
        <f t="shared" si="16"/>
        <v>0.13751758530647623</v>
      </c>
      <c r="N18" s="17">
        <v>0.28999999999999998</v>
      </c>
      <c r="O18" s="17">
        <f>N18-0.1</f>
        <v>0.18999999999999997</v>
      </c>
      <c r="P18" s="9">
        <f t="shared" si="7"/>
        <v>-0.34482758620689657</v>
      </c>
      <c r="Q18" s="8">
        <f>M18/P18</f>
        <v>-0.39880099738878105</v>
      </c>
      <c r="R18" s="16">
        <v>102.63474205455729</v>
      </c>
      <c r="S18" s="16">
        <v>72.033799999999999</v>
      </c>
      <c r="T18" s="14">
        <f t="shared" ref="T18:T25" si="20">S18-R18</f>
        <v>-30.600942054557294</v>
      </c>
      <c r="U18" s="7">
        <f t="shared" si="17"/>
        <v>-0.29815383604014739</v>
      </c>
      <c r="V18" s="17">
        <v>0.28999999999999998</v>
      </c>
      <c r="W18" s="17">
        <f>V18-0.1</f>
        <v>0.18999999999999997</v>
      </c>
      <c r="X18" s="9">
        <f t="shared" si="9"/>
        <v>-0.34482758620689657</v>
      </c>
      <c r="Y18" s="8">
        <f>U18/X18</f>
        <v>0.86464612451642742</v>
      </c>
      <c r="Z18" s="16">
        <v>101.1971273154363</v>
      </c>
      <c r="AA18" s="16">
        <v>106.992</v>
      </c>
      <c r="AB18" s="18">
        <f t="shared" ref="AB18:AB25" si="21">AA18-Z18</f>
        <v>5.7948726845636997</v>
      </c>
      <c r="AC18" s="7">
        <f t="shared" si="18"/>
        <v>5.7263213277791998E-2</v>
      </c>
      <c r="AD18" s="17">
        <v>0.28999999999999998</v>
      </c>
      <c r="AE18" s="17">
        <f>AD18-0.1</f>
        <v>0.18999999999999997</v>
      </c>
      <c r="AF18" s="9">
        <f t="shared" si="11"/>
        <v>-0.34482758620689657</v>
      </c>
      <c r="AG18" s="8">
        <f>AC18/AF18</f>
        <v>-0.16606331850559677</v>
      </c>
    </row>
    <row r="19" spans="1:60" x14ac:dyDescent="0.25">
      <c r="A19" s="15">
        <v>18</v>
      </c>
      <c r="B19" s="16">
        <v>39.216822429097206</v>
      </c>
      <c r="C19" s="16">
        <v>67.168899999999979</v>
      </c>
      <c r="D19" s="18">
        <f t="shared" si="3"/>
        <v>27.952077570902773</v>
      </c>
      <c r="E19" s="7">
        <f t="shared" si="15"/>
        <v>0.71275732809406622</v>
      </c>
      <c r="F19" s="17">
        <v>0.28999999999999998</v>
      </c>
      <c r="G19" s="17">
        <f t="shared" ref="G19:G22" si="22">F19-0.1</f>
        <v>0.18999999999999997</v>
      </c>
      <c r="H19" s="9">
        <f t="shared" si="5"/>
        <v>-0.34482758620689657</v>
      </c>
      <c r="I19" s="8">
        <f t="shared" ref="I19:I22" si="23">E19/H19</f>
        <v>-2.066996251472792</v>
      </c>
      <c r="J19" s="16">
        <v>33.469529486901926</v>
      </c>
      <c r="K19" s="16">
        <v>85.97590000000001</v>
      </c>
      <c r="L19" s="18">
        <f t="shared" si="19"/>
        <v>52.506370513098084</v>
      </c>
      <c r="M19" s="7">
        <f t="shared" si="16"/>
        <v>1.5687812562063681</v>
      </c>
      <c r="N19" s="17">
        <v>0.28999999999999998</v>
      </c>
      <c r="O19" s="17">
        <f t="shared" ref="O19:O22" si="24">N19-0.1</f>
        <v>0.18999999999999997</v>
      </c>
      <c r="P19" s="9">
        <f t="shared" si="7"/>
        <v>-0.34482758620689657</v>
      </c>
      <c r="Q19" s="8">
        <f t="shared" ref="Q19:Q22" si="25">M19/P19</f>
        <v>-4.5494656429984675</v>
      </c>
      <c r="R19" s="16">
        <v>40.889346795843252</v>
      </c>
      <c r="S19" s="16">
        <v>40.090700000000005</v>
      </c>
      <c r="T19" s="14">
        <f t="shared" si="20"/>
        <v>-0.79864679584324705</v>
      </c>
      <c r="U19" s="7">
        <f t="shared" si="17"/>
        <v>-1.9531903990318483E-2</v>
      </c>
      <c r="V19" s="17">
        <v>0.28999999999999998</v>
      </c>
      <c r="W19" s="17">
        <f t="shared" ref="W19:W22" si="26">V19-0.1</f>
        <v>0.18999999999999997</v>
      </c>
      <c r="X19" s="9">
        <f t="shared" si="9"/>
        <v>-0.34482758620689657</v>
      </c>
      <c r="Y19" s="8">
        <f t="shared" ref="Y19:Y22" si="27">U19/X19</f>
        <v>5.66425215719236E-2</v>
      </c>
      <c r="Z19" s="16">
        <v>40.517723859060411</v>
      </c>
      <c r="AA19" s="16">
        <v>74.468000000000004</v>
      </c>
      <c r="AB19" s="18">
        <f t="shared" si="21"/>
        <v>33.950276140939593</v>
      </c>
      <c r="AC19" s="7">
        <f t="shared" si="18"/>
        <v>0.83791173114843587</v>
      </c>
      <c r="AD19" s="17">
        <v>0.28999999999999998</v>
      </c>
      <c r="AE19" s="17">
        <f t="shared" ref="AE19:AE22" si="28">AD19-0.1</f>
        <v>0.18999999999999997</v>
      </c>
      <c r="AF19" s="9">
        <f t="shared" si="11"/>
        <v>-0.34482758620689657</v>
      </c>
      <c r="AG19" s="8">
        <f t="shared" ref="AG19:AG22" si="29">AC19/AF19</f>
        <v>-2.4299440203304639</v>
      </c>
    </row>
    <row r="20" spans="1:60" x14ac:dyDescent="0.25">
      <c r="A20" s="15">
        <v>19</v>
      </c>
      <c r="B20" s="16">
        <v>39.039926823987862</v>
      </c>
      <c r="C20" s="16">
        <v>60.263700000000007</v>
      </c>
      <c r="D20" s="18">
        <f t="shared" si="3"/>
        <v>21.223773176012145</v>
      </c>
      <c r="E20" s="7">
        <f t="shared" si="15"/>
        <v>0.54364274993905259</v>
      </c>
      <c r="F20" s="17">
        <v>0.12</v>
      </c>
      <c r="G20" s="17">
        <f t="shared" si="22"/>
        <v>1.999999999999999E-2</v>
      </c>
      <c r="H20" s="9">
        <f t="shared" si="5"/>
        <v>-0.83333333333333337</v>
      </c>
      <c r="I20" s="8">
        <f t="shared" si="23"/>
        <v>-0.65237129992686305</v>
      </c>
      <c r="J20" s="16">
        <v>33.318558237713781</v>
      </c>
      <c r="K20" s="16">
        <v>50.039699999999996</v>
      </c>
      <c r="L20" s="18">
        <f t="shared" si="19"/>
        <v>16.721141762286216</v>
      </c>
      <c r="M20" s="7">
        <f t="shared" si="16"/>
        <v>0.50185670229149659</v>
      </c>
      <c r="N20" s="17">
        <v>0.12</v>
      </c>
      <c r="O20" s="17">
        <f t="shared" si="24"/>
        <v>1.999999999999999E-2</v>
      </c>
      <c r="P20" s="9">
        <f t="shared" si="7"/>
        <v>-0.83333333333333337</v>
      </c>
      <c r="Q20" s="8">
        <f t="shared" si="25"/>
        <v>-0.60222804274979591</v>
      </c>
      <c r="R20" s="16">
        <v>41.91462124918813</v>
      </c>
      <c r="S20" s="16">
        <v>25.505800000000001</v>
      </c>
      <c r="T20" s="14">
        <f t="shared" si="20"/>
        <v>-16.408821249188129</v>
      </c>
      <c r="U20" s="7">
        <f t="shared" si="17"/>
        <v>-0.391482035627507</v>
      </c>
      <c r="V20" s="17">
        <v>0.12</v>
      </c>
      <c r="W20" s="17">
        <f t="shared" si="26"/>
        <v>1.999999999999999E-2</v>
      </c>
      <c r="X20" s="9">
        <f t="shared" si="9"/>
        <v>-0.83333333333333337</v>
      </c>
      <c r="Y20" s="8">
        <f t="shared" si="27"/>
        <v>0.4697784427530084</v>
      </c>
      <c r="Z20" s="16">
        <v>39.99909392617451</v>
      </c>
      <c r="AA20" s="16">
        <v>45.147999999999989</v>
      </c>
      <c r="AB20" s="18">
        <f t="shared" si="21"/>
        <v>5.1489060738254793</v>
      </c>
      <c r="AC20" s="7">
        <f t="shared" si="18"/>
        <v>0.12872556771732649</v>
      </c>
      <c r="AD20" s="17">
        <v>0.12</v>
      </c>
      <c r="AE20" s="17">
        <f t="shared" si="28"/>
        <v>1.999999999999999E-2</v>
      </c>
      <c r="AF20" s="9">
        <f t="shared" si="11"/>
        <v>-0.83333333333333337</v>
      </c>
      <c r="AG20" s="8">
        <f t="shared" si="29"/>
        <v>-0.15447068126079178</v>
      </c>
    </row>
    <row r="21" spans="1:60" x14ac:dyDescent="0.25">
      <c r="A21" s="15">
        <v>20</v>
      </c>
      <c r="B21" s="16">
        <v>40.393420047629363</v>
      </c>
      <c r="C21" s="16">
        <v>48.460299999999997</v>
      </c>
      <c r="D21" s="18">
        <f t="shared" si="3"/>
        <v>8.066879952370634</v>
      </c>
      <c r="E21" s="7">
        <f t="shared" si="15"/>
        <v>0.1997077727723644</v>
      </c>
      <c r="F21" s="17">
        <v>0.12</v>
      </c>
      <c r="G21" s="17">
        <f t="shared" si="22"/>
        <v>1.999999999999999E-2</v>
      </c>
      <c r="H21" s="9">
        <f t="shared" si="5"/>
        <v>-0.83333333333333337</v>
      </c>
      <c r="I21" s="8">
        <f t="shared" si="23"/>
        <v>-0.23964932732683727</v>
      </c>
      <c r="J21" s="16">
        <v>34.473694695821614</v>
      </c>
      <c r="K21" s="16">
        <v>28.639300000000002</v>
      </c>
      <c r="L21" s="14">
        <f t="shared" si="19"/>
        <v>-5.8343946958216115</v>
      </c>
      <c r="M21" s="7">
        <f t="shared" si="16"/>
        <v>-0.16924193206737337</v>
      </c>
      <c r="N21" s="17">
        <v>0.12</v>
      </c>
      <c r="O21" s="17">
        <f t="shared" si="24"/>
        <v>1.999999999999999E-2</v>
      </c>
      <c r="P21" s="9">
        <f t="shared" si="7"/>
        <v>-0.83333333333333337</v>
      </c>
      <c r="Q21" s="8">
        <f t="shared" si="25"/>
        <v>0.20309031848084802</v>
      </c>
      <c r="R21" s="16">
        <v>40.814231197228843</v>
      </c>
      <c r="S21" s="16">
        <v>36.117100000000001</v>
      </c>
      <c r="T21" s="14">
        <f t="shared" si="20"/>
        <v>-4.6971311972288419</v>
      </c>
      <c r="U21" s="7">
        <f t="shared" si="17"/>
        <v>-0.11508562232939383</v>
      </c>
      <c r="V21" s="17">
        <v>0.12</v>
      </c>
      <c r="W21" s="17">
        <f t="shared" si="26"/>
        <v>1.999999999999999E-2</v>
      </c>
      <c r="X21" s="9">
        <f t="shared" si="9"/>
        <v>-0.83333333333333337</v>
      </c>
      <c r="Y21" s="8">
        <f t="shared" si="27"/>
        <v>0.1381027467952726</v>
      </c>
      <c r="Z21" s="16">
        <v>36.439464966442962</v>
      </c>
      <c r="AA21" s="16">
        <v>28.692</v>
      </c>
      <c r="AB21" s="14">
        <f t="shared" si="21"/>
        <v>-7.747464966442962</v>
      </c>
      <c r="AC21" s="7">
        <f t="shared" si="18"/>
        <v>-0.21261192977387536</v>
      </c>
      <c r="AD21" s="17">
        <v>0.12</v>
      </c>
      <c r="AE21" s="17">
        <f t="shared" si="28"/>
        <v>1.999999999999999E-2</v>
      </c>
      <c r="AF21" s="9">
        <f t="shared" si="11"/>
        <v>-0.83333333333333337</v>
      </c>
      <c r="AG21" s="8">
        <f t="shared" si="29"/>
        <v>0.25513431572865042</v>
      </c>
    </row>
    <row r="22" spans="1:60" x14ac:dyDescent="0.25">
      <c r="A22" s="15">
        <v>21</v>
      </c>
      <c r="B22" s="4">
        <v>18.871826282745182</v>
      </c>
      <c r="C22" s="5">
        <v>36.054100000000005</v>
      </c>
      <c r="D22" s="10">
        <f t="shared" si="3"/>
        <v>17.182273717254823</v>
      </c>
      <c r="E22" s="7">
        <f t="shared" si="15"/>
        <v>0.91047222774432035</v>
      </c>
      <c r="F22" s="17">
        <v>0.12</v>
      </c>
      <c r="G22" s="17">
        <f t="shared" si="22"/>
        <v>1.999999999999999E-2</v>
      </c>
      <c r="H22" s="9">
        <f t="shared" si="5"/>
        <v>-0.83333333333333337</v>
      </c>
      <c r="I22" s="8">
        <f t="shared" si="23"/>
        <v>-1.0925666732931845</v>
      </c>
      <c r="J22" s="4">
        <v>16.106127603377352</v>
      </c>
      <c r="K22" s="5">
        <v>34.079499999999996</v>
      </c>
      <c r="L22" s="10">
        <f t="shared" si="19"/>
        <v>17.973372396622644</v>
      </c>
      <c r="M22" s="7">
        <f t="shared" si="16"/>
        <v>1.1159338134669778</v>
      </c>
      <c r="N22" s="17">
        <v>0.12</v>
      </c>
      <c r="O22" s="17">
        <f t="shared" si="24"/>
        <v>1.999999999999999E-2</v>
      </c>
      <c r="P22" s="9">
        <f t="shared" si="7"/>
        <v>-0.83333333333333337</v>
      </c>
      <c r="Q22" s="8">
        <f t="shared" si="25"/>
        <v>-1.3391205761603733</v>
      </c>
      <c r="R22" s="4">
        <v>17.402716529551846</v>
      </c>
      <c r="S22" s="5">
        <v>27.383099999999995</v>
      </c>
      <c r="T22" s="10">
        <f t="shared" si="20"/>
        <v>9.9803834704481496</v>
      </c>
      <c r="U22" s="7">
        <f t="shared" si="17"/>
        <v>0.57349572140075333</v>
      </c>
      <c r="V22" s="17">
        <v>0.12</v>
      </c>
      <c r="W22" s="17">
        <f t="shared" si="26"/>
        <v>1.999999999999999E-2</v>
      </c>
      <c r="X22" s="9">
        <f t="shared" si="9"/>
        <v>-0.83333333333333337</v>
      </c>
      <c r="Y22" s="8">
        <f t="shared" si="27"/>
        <v>-0.68819486568090393</v>
      </c>
      <c r="Z22" s="4">
        <v>15.842749630872477</v>
      </c>
      <c r="AA22" s="5">
        <v>30.492000000000001</v>
      </c>
      <c r="AB22" s="10">
        <f t="shared" si="21"/>
        <v>14.649250369127524</v>
      </c>
      <c r="AC22" s="7">
        <f t="shared" si="18"/>
        <v>0.92466590146579075</v>
      </c>
      <c r="AD22" s="17">
        <v>0.12</v>
      </c>
      <c r="AE22" s="17">
        <f t="shared" si="28"/>
        <v>1.999999999999999E-2</v>
      </c>
      <c r="AF22" s="9">
        <f t="shared" si="11"/>
        <v>-0.83333333333333337</v>
      </c>
      <c r="AG22" s="8">
        <f t="shared" si="29"/>
        <v>-1.1095990817589489</v>
      </c>
    </row>
    <row r="23" spans="1:60" x14ac:dyDescent="0.25">
      <c r="A23">
        <v>22</v>
      </c>
      <c r="B23" s="4">
        <v>20.332843645810772</v>
      </c>
      <c r="C23" s="5">
        <v>26.548099999999998</v>
      </c>
      <c r="D23" s="10">
        <f t="shared" si="3"/>
        <v>6.2152563541892256</v>
      </c>
      <c r="E23" s="7">
        <f t="shared" si="15"/>
        <v>0.30567570687387696</v>
      </c>
      <c r="F23" s="8">
        <v>0.12</v>
      </c>
      <c r="G23" s="8">
        <v>0.12</v>
      </c>
      <c r="H23" s="9">
        <f t="shared" si="5"/>
        <v>0</v>
      </c>
      <c r="I23" s="8"/>
      <c r="J23" s="4">
        <v>17.353030352890229</v>
      </c>
      <c r="K23" s="5">
        <v>28.030200000000004</v>
      </c>
      <c r="L23" s="10">
        <f t="shared" si="19"/>
        <v>10.677169647109775</v>
      </c>
      <c r="M23" s="7">
        <f t="shared" si="16"/>
        <v>0.61529136006677021</v>
      </c>
      <c r="N23" s="8">
        <v>0.12</v>
      </c>
      <c r="O23" s="8">
        <v>0.12</v>
      </c>
      <c r="P23" s="9">
        <f t="shared" si="7"/>
        <v>0</v>
      </c>
      <c r="Q23" s="8"/>
      <c r="R23" s="4">
        <v>20.010248592768988</v>
      </c>
      <c r="S23" s="5">
        <v>22.755300000000002</v>
      </c>
      <c r="T23" s="10">
        <f t="shared" si="20"/>
        <v>2.7450514072310135</v>
      </c>
      <c r="U23" s="7">
        <f t="shared" si="17"/>
        <v>0.13718227409843275</v>
      </c>
      <c r="V23" s="8">
        <v>0.12</v>
      </c>
      <c r="W23" s="8">
        <v>0.12</v>
      </c>
      <c r="X23" s="9">
        <f t="shared" si="9"/>
        <v>0</v>
      </c>
      <c r="Y23" s="8"/>
      <c r="Z23" s="4">
        <v>16.209385067114091</v>
      </c>
      <c r="AA23" s="5">
        <v>14.476000000000001</v>
      </c>
      <c r="AB23" s="10">
        <f t="shared" si="21"/>
        <v>-1.7333850671140905</v>
      </c>
      <c r="AC23" s="7">
        <f t="shared" si="18"/>
        <v>-0.10693712685195042</v>
      </c>
      <c r="AD23" s="8">
        <v>0.12</v>
      </c>
      <c r="AE23" s="8">
        <v>0.12</v>
      </c>
      <c r="AF23" s="9">
        <f t="shared" si="11"/>
        <v>0</v>
      </c>
      <c r="AG23" s="8"/>
    </row>
    <row r="24" spans="1:60" x14ac:dyDescent="0.25">
      <c r="A24">
        <v>23</v>
      </c>
      <c r="B24" s="4">
        <v>18.561024637367389</v>
      </c>
      <c r="C24" s="5">
        <v>32.1601</v>
      </c>
      <c r="D24" s="6">
        <f t="shared" si="3"/>
        <v>13.599075362632611</v>
      </c>
      <c r="E24" s="7">
        <f t="shared" si="15"/>
        <v>0.73266835362390004</v>
      </c>
      <c r="F24" s="8">
        <v>0.12</v>
      </c>
      <c r="G24" s="8">
        <v>0.12</v>
      </c>
      <c r="H24" s="9">
        <f t="shared" si="5"/>
        <v>0</v>
      </c>
      <c r="I24" s="8"/>
      <c r="J24" s="4">
        <v>15.840874474994584</v>
      </c>
      <c r="K24" s="5">
        <v>28.832599999999999</v>
      </c>
      <c r="L24" s="10">
        <f t="shared" si="19"/>
        <v>12.991725525005416</v>
      </c>
      <c r="M24" s="7">
        <f t="shared" si="16"/>
        <v>0.82013941499967968</v>
      </c>
      <c r="N24" s="8">
        <v>0.12</v>
      </c>
      <c r="O24" s="8">
        <v>0.12</v>
      </c>
      <c r="P24" s="9">
        <f t="shared" si="7"/>
        <v>0</v>
      </c>
      <c r="Q24" s="8"/>
      <c r="R24" s="4">
        <v>19.700673955401594</v>
      </c>
      <c r="S24" s="5">
        <v>21.302699999999994</v>
      </c>
      <c r="T24" s="10">
        <f t="shared" si="20"/>
        <v>1.6020260445984</v>
      </c>
      <c r="U24" s="7">
        <f t="shared" si="17"/>
        <v>8.1318337038878377E-2</v>
      </c>
      <c r="V24" s="8">
        <v>0.12</v>
      </c>
      <c r="W24" s="8">
        <v>0.12</v>
      </c>
      <c r="X24" s="9">
        <f t="shared" si="9"/>
        <v>0</v>
      </c>
      <c r="Y24" s="8"/>
      <c r="Z24" s="4">
        <v>15.360365536912742</v>
      </c>
      <c r="AA24" s="5">
        <v>17.722000000000001</v>
      </c>
      <c r="AB24" s="10">
        <f t="shared" si="21"/>
        <v>2.3616344630872597</v>
      </c>
      <c r="AC24" s="7">
        <f t="shared" si="18"/>
        <v>0.15374858478543221</v>
      </c>
      <c r="AD24" s="8">
        <v>0.12</v>
      </c>
      <c r="AE24" s="8">
        <v>0.12</v>
      </c>
      <c r="AF24" s="9">
        <f t="shared" si="11"/>
        <v>0</v>
      </c>
      <c r="AG24" s="8"/>
    </row>
    <row r="25" spans="1:60" ht="15.75" thickBot="1" x14ac:dyDescent="0.3">
      <c r="A25">
        <v>24</v>
      </c>
      <c r="B25" s="19">
        <v>8.8516287508118641</v>
      </c>
      <c r="C25" s="20">
        <v>13.193399999999999</v>
      </c>
      <c r="D25" s="6">
        <f t="shared" si="3"/>
        <v>4.3417712491881346</v>
      </c>
      <c r="E25" s="7">
        <f>D25/B25</f>
        <v>0.49050534894947001</v>
      </c>
      <c r="F25" s="8">
        <v>0.05</v>
      </c>
      <c r="G25" s="8">
        <v>0.05</v>
      </c>
      <c r="H25" s="9">
        <f t="shared" si="5"/>
        <v>0</v>
      </c>
      <c r="I25" s="8"/>
      <c r="J25" s="19">
        <v>7.5544072959515045</v>
      </c>
      <c r="K25" s="20">
        <v>10.646799999999999</v>
      </c>
      <c r="L25" s="10">
        <f t="shared" si="19"/>
        <v>3.0923927040484944</v>
      </c>
      <c r="M25" s="7">
        <f>L25/J25</f>
        <v>0.40934948076015759</v>
      </c>
      <c r="N25" s="8">
        <v>0.05</v>
      </c>
      <c r="O25" s="8">
        <v>0.05</v>
      </c>
      <c r="P25" s="9">
        <f t="shared" si="7"/>
        <v>0</v>
      </c>
      <c r="Q25" s="8"/>
      <c r="R25" s="19">
        <v>9.9982620047629354</v>
      </c>
      <c r="S25" s="20">
        <v>12.922400000000001</v>
      </c>
      <c r="T25" s="10">
        <f t="shared" si="20"/>
        <v>2.9241379952370661</v>
      </c>
      <c r="U25" s="7">
        <f>T25/R25</f>
        <v>0.29246462973705589</v>
      </c>
      <c r="V25" s="8">
        <v>0.05</v>
      </c>
      <c r="W25" s="8">
        <v>0.05</v>
      </c>
      <c r="X25" s="9">
        <f t="shared" si="9"/>
        <v>0</v>
      </c>
      <c r="Y25" s="8"/>
      <c r="Z25" s="19">
        <v>7.5475649999999979</v>
      </c>
      <c r="AA25" s="20">
        <v>11.33</v>
      </c>
      <c r="AB25" s="10">
        <f t="shared" si="21"/>
        <v>3.7824350000000022</v>
      </c>
      <c r="AC25" s="7">
        <f>AB25/Z25</f>
        <v>0.50114639622182822</v>
      </c>
      <c r="AD25" s="8">
        <v>0.05</v>
      </c>
      <c r="AE25" s="8">
        <v>0.05</v>
      </c>
      <c r="AF25" s="9">
        <f t="shared" si="11"/>
        <v>0</v>
      </c>
      <c r="AG25" s="8"/>
    </row>
    <row r="27" spans="1:60" x14ac:dyDescent="0.25">
      <c r="B27" t="s">
        <v>17</v>
      </c>
      <c r="J27" t="s">
        <v>17</v>
      </c>
      <c r="R27" t="s">
        <v>17</v>
      </c>
      <c r="Z27" t="s">
        <v>17</v>
      </c>
      <c r="AH27" t="s">
        <v>18</v>
      </c>
      <c r="AP27" t="s">
        <v>18</v>
      </c>
      <c r="AZ27" t="s">
        <v>18</v>
      </c>
      <c r="BH27" t="s">
        <v>18</v>
      </c>
    </row>
    <row r="28" spans="1:60" x14ac:dyDescent="0.25">
      <c r="B28" t="s">
        <v>19</v>
      </c>
      <c r="J28" t="s">
        <v>19</v>
      </c>
      <c r="R28" t="s">
        <v>19</v>
      </c>
      <c r="Z28" t="s">
        <v>19</v>
      </c>
      <c r="AH28" t="s">
        <v>20</v>
      </c>
      <c r="AP28" t="s">
        <v>20</v>
      </c>
      <c r="AZ28" t="s">
        <v>20</v>
      </c>
    </row>
    <row r="31" spans="1:60" x14ac:dyDescent="0.25">
      <c r="B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Julian</dc:creator>
  <cp:lastModifiedBy>Madeline Julian</cp:lastModifiedBy>
  <dcterms:created xsi:type="dcterms:W3CDTF">2019-01-29T22:50:40Z</dcterms:created>
  <dcterms:modified xsi:type="dcterms:W3CDTF">2019-01-29T23:22:24Z</dcterms:modified>
</cp:coreProperties>
</file>