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github\SmartCharge\Model_Map\"/>
    </mc:Choice>
  </mc:AlternateContent>
  <bookViews>
    <workbookView xWindow="0" yWindow="0" windowWidth="21270" windowHeight="122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M25" i="1" l="1"/>
  <c r="BI25" i="1"/>
  <c r="BJ25" i="1" s="1"/>
  <c r="BE25" i="1"/>
  <c r="BA25" i="1"/>
  <c r="BB25" i="1" s="1"/>
  <c r="AV25" i="1"/>
  <c r="AR25" i="1"/>
  <c r="AS25" i="1" s="1"/>
  <c r="AN25" i="1"/>
  <c r="AJ25" i="1"/>
  <c r="AK25" i="1" s="1"/>
  <c r="BM24" i="1"/>
  <c r="BI24" i="1"/>
  <c r="BJ24" i="1" s="1"/>
  <c r="BE24" i="1"/>
  <c r="BB24" i="1"/>
  <c r="BA24" i="1"/>
  <c r="AV24" i="1"/>
  <c r="AR24" i="1"/>
  <c r="AS24" i="1" s="1"/>
  <c r="AN24" i="1"/>
  <c r="AJ24" i="1"/>
  <c r="AK24" i="1" s="1"/>
  <c r="BM23" i="1"/>
  <c r="BI23" i="1"/>
  <c r="BJ23" i="1" s="1"/>
  <c r="BE23" i="1"/>
  <c r="BA23" i="1"/>
  <c r="BB23" i="1" s="1"/>
  <c r="AV23" i="1"/>
  <c r="AS23" i="1"/>
  <c r="AR23" i="1"/>
  <c r="AN23" i="1"/>
  <c r="AJ23" i="1"/>
  <c r="AK23" i="1" s="1"/>
  <c r="BM22" i="1"/>
  <c r="BJ22" i="1"/>
  <c r="BI22" i="1"/>
  <c r="BE22" i="1"/>
  <c r="BA22" i="1"/>
  <c r="BB22" i="1" s="1"/>
  <c r="AV22" i="1"/>
  <c r="AR22" i="1"/>
  <c r="AS22" i="1" s="1"/>
  <c r="AN22" i="1"/>
  <c r="AJ22" i="1"/>
  <c r="AK22" i="1" s="1"/>
  <c r="BM21" i="1"/>
  <c r="BI21" i="1"/>
  <c r="BJ21" i="1" s="1"/>
  <c r="BE21" i="1"/>
  <c r="BA21" i="1"/>
  <c r="BB21" i="1" s="1"/>
  <c r="AV21" i="1"/>
  <c r="AR21" i="1"/>
  <c r="AS21" i="1" s="1"/>
  <c r="AN21" i="1"/>
  <c r="AJ21" i="1"/>
  <c r="AK21" i="1" s="1"/>
  <c r="BM20" i="1"/>
  <c r="BI20" i="1"/>
  <c r="BJ20" i="1" s="1"/>
  <c r="BE20" i="1"/>
  <c r="BA20" i="1"/>
  <c r="BB20" i="1" s="1"/>
  <c r="AV20" i="1"/>
  <c r="AR20" i="1"/>
  <c r="AS20" i="1" s="1"/>
  <c r="AN20" i="1"/>
  <c r="AJ20" i="1"/>
  <c r="AK20" i="1" s="1"/>
  <c r="BM19" i="1"/>
  <c r="BI19" i="1"/>
  <c r="BJ19" i="1" s="1"/>
  <c r="BE19" i="1"/>
  <c r="BA19" i="1"/>
  <c r="BB19" i="1" s="1"/>
  <c r="AV19" i="1"/>
  <c r="AR19" i="1"/>
  <c r="AS19" i="1" s="1"/>
  <c r="AN19" i="1"/>
  <c r="AJ19" i="1"/>
  <c r="AK19" i="1" s="1"/>
  <c r="BM18" i="1"/>
  <c r="BI18" i="1"/>
  <c r="BJ18" i="1" s="1"/>
  <c r="BE18" i="1"/>
  <c r="BA18" i="1"/>
  <c r="BB18" i="1" s="1"/>
  <c r="AV18" i="1"/>
  <c r="AR18" i="1"/>
  <c r="AS18" i="1" s="1"/>
  <c r="AN18" i="1"/>
  <c r="AJ18" i="1"/>
  <c r="AK18" i="1" s="1"/>
  <c r="BM17" i="1"/>
  <c r="BI17" i="1"/>
  <c r="BJ17" i="1" s="1"/>
  <c r="BE17" i="1"/>
  <c r="BA17" i="1"/>
  <c r="BB17" i="1" s="1"/>
  <c r="AV17" i="1"/>
  <c r="AR17" i="1"/>
  <c r="AS17" i="1" s="1"/>
  <c r="AN17" i="1"/>
  <c r="AJ17" i="1"/>
  <c r="AK17" i="1" s="1"/>
  <c r="BM16" i="1"/>
  <c r="BL16" i="1"/>
  <c r="BJ16" i="1"/>
  <c r="BI16" i="1"/>
  <c r="BD16" i="1"/>
  <c r="BE16" i="1" s="1"/>
  <c r="BA16" i="1"/>
  <c r="BB16" i="1" s="1"/>
  <c r="BF16" i="1" s="1"/>
  <c r="AV16" i="1"/>
  <c r="AU16" i="1"/>
  <c r="AR16" i="1"/>
  <c r="AS16" i="1" s="1"/>
  <c r="AW16" i="1" s="1"/>
  <c r="AM16" i="1"/>
  <c r="AN16" i="1" s="1"/>
  <c r="AJ16" i="1"/>
  <c r="AK16" i="1" s="1"/>
  <c r="AO16" i="1" s="1"/>
  <c r="BL15" i="1"/>
  <c r="BM15" i="1" s="1"/>
  <c r="BI15" i="1"/>
  <c r="BJ15" i="1" s="1"/>
  <c r="BN15" i="1" s="1"/>
  <c r="BD15" i="1"/>
  <c r="BE15" i="1" s="1"/>
  <c r="BA15" i="1"/>
  <c r="BB15" i="1" s="1"/>
  <c r="AU15" i="1"/>
  <c r="AV15" i="1" s="1"/>
  <c r="AR15" i="1"/>
  <c r="AS15" i="1" s="1"/>
  <c r="AW15" i="1" s="1"/>
  <c r="AN15" i="1"/>
  <c r="AM15" i="1"/>
  <c r="AJ15" i="1"/>
  <c r="AK15" i="1" s="1"/>
  <c r="AO15" i="1" s="1"/>
  <c r="BM14" i="1"/>
  <c r="BL14" i="1"/>
  <c r="BJ14" i="1"/>
  <c r="BI14" i="1"/>
  <c r="BD14" i="1"/>
  <c r="BE14" i="1" s="1"/>
  <c r="BA14" i="1"/>
  <c r="BB14" i="1" s="1"/>
  <c r="BF14" i="1" s="1"/>
  <c r="AV14" i="1"/>
  <c r="AU14" i="1"/>
  <c r="AR14" i="1"/>
  <c r="AS14" i="1" s="1"/>
  <c r="AW14" i="1" s="1"/>
  <c r="AM14" i="1"/>
  <c r="AN14" i="1" s="1"/>
  <c r="AJ14" i="1"/>
  <c r="AK14" i="1" s="1"/>
  <c r="AO14" i="1" s="1"/>
  <c r="BL13" i="1"/>
  <c r="BM13" i="1" s="1"/>
  <c r="BI13" i="1"/>
  <c r="BJ13" i="1" s="1"/>
  <c r="BN13" i="1" s="1"/>
  <c r="BD13" i="1"/>
  <c r="BE13" i="1" s="1"/>
  <c r="BB13" i="1"/>
  <c r="BA13" i="1"/>
  <c r="AU13" i="1"/>
  <c r="AV13" i="1" s="1"/>
  <c r="AS13" i="1"/>
  <c r="AW13" i="1" s="1"/>
  <c r="AR13" i="1"/>
  <c r="AN13" i="1"/>
  <c r="AM13" i="1"/>
  <c r="AJ13" i="1"/>
  <c r="AK13" i="1" s="1"/>
  <c r="AO13" i="1" s="1"/>
  <c r="BM12" i="1"/>
  <c r="BI12" i="1"/>
  <c r="BJ12" i="1" s="1"/>
  <c r="BE12" i="1"/>
  <c r="BB12" i="1"/>
  <c r="BA12" i="1"/>
  <c r="AV12" i="1"/>
  <c r="AR12" i="1"/>
  <c r="AS12" i="1" s="1"/>
  <c r="AN12" i="1"/>
  <c r="AJ12" i="1"/>
  <c r="AK12" i="1" s="1"/>
  <c r="BM11" i="1"/>
  <c r="BI11" i="1"/>
  <c r="BJ11" i="1" s="1"/>
  <c r="BE11" i="1"/>
  <c r="BA11" i="1"/>
  <c r="BB11" i="1" s="1"/>
  <c r="AV11" i="1"/>
  <c r="AS11" i="1"/>
  <c r="AR11" i="1"/>
  <c r="AN11" i="1"/>
  <c r="AJ11" i="1"/>
  <c r="AK11" i="1" s="1"/>
  <c r="BM10" i="1"/>
  <c r="BJ10" i="1"/>
  <c r="BI10" i="1"/>
  <c r="BE10" i="1"/>
  <c r="BA10" i="1"/>
  <c r="BB10" i="1" s="1"/>
  <c r="AV10" i="1"/>
  <c r="AR10" i="1"/>
  <c r="AS10" i="1" s="1"/>
  <c r="AN10" i="1"/>
  <c r="AJ10" i="1"/>
  <c r="AK10" i="1" s="1"/>
  <c r="BM9" i="1"/>
  <c r="BI9" i="1"/>
  <c r="BJ9" i="1" s="1"/>
  <c r="BE9" i="1"/>
  <c r="BA9" i="1"/>
  <c r="BB9" i="1" s="1"/>
  <c r="AV9" i="1"/>
  <c r="AR9" i="1"/>
  <c r="AS9" i="1" s="1"/>
  <c r="AN9" i="1"/>
  <c r="AJ9" i="1"/>
  <c r="AK9" i="1" s="1"/>
  <c r="BM8" i="1"/>
  <c r="BI8" i="1"/>
  <c r="BJ8" i="1" s="1"/>
  <c r="BE8" i="1"/>
  <c r="BA8" i="1"/>
  <c r="BB8" i="1" s="1"/>
  <c r="AV8" i="1"/>
  <c r="AR8" i="1"/>
  <c r="AS8" i="1" s="1"/>
  <c r="AN8" i="1"/>
  <c r="AJ8" i="1"/>
  <c r="AK8" i="1" s="1"/>
  <c r="BM7" i="1"/>
  <c r="BI7" i="1"/>
  <c r="BJ7" i="1" s="1"/>
  <c r="BE7" i="1"/>
  <c r="BA7" i="1"/>
  <c r="BB7" i="1" s="1"/>
  <c r="AV7" i="1"/>
  <c r="AR7" i="1"/>
  <c r="AS7" i="1" s="1"/>
  <c r="AN7" i="1"/>
  <c r="AJ7" i="1"/>
  <c r="AK7" i="1" s="1"/>
  <c r="BM6" i="1"/>
  <c r="BI6" i="1"/>
  <c r="BJ6" i="1" s="1"/>
  <c r="BE6" i="1"/>
  <c r="BA6" i="1"/>
  <c r="BB6" i="1" s="1"/>
  <c r="AV6" i="1"/>
  <c r="AR6" i="1"/>
  <c r="AS6" i="1" s="1"/>
  <c r="AN6" i="1"/>
  <c r="AJ6" i="1"/>
  <c r="AK6" i="1" s="1"/>
  <c r="BM5" i="1"/>
  <c r="BI5" i="1"/>
  <c r="BJ5" i="1" s="1"/>
  <c r="BE5" i="1"/>
  <c r="BA5" i="1"/>
  <c r="BB5" i="1" s="1"/>
  <c r="AV5" i="1"/>
  <c r="AR5" i="1"/>
  <c r="AS5" i="1" s="1"/>
  <c r="AN5" i="1"/>
  <c r="AJ5" i="1"/>
  <c r="AK5" i="1" s="1"/>
  <c r="BM4" i="1"/>
  <c r="BI4" i="1"/>
  <c r="BJ4" i="1" s="1"/>
  <c r="BE4" i="1"/>
  <c r="BA4" i="1"/>
  <c r="BB4" i="1" s="1"/>
  <c r="AV4" i="1"/>
  <c r="AR4" i="1"/>
  <c r="AS4" i="1" s="1"/>
  <c r="AN4" i="1"/>
  <c r="AJ4" i="1"/>
  <c r="AK4" i="1" s="1"/>
  <c r="BM3" i="1"/>
  <c r="BI3" i="1"/>
  <c r="BJ3" i="1" s="1"/>
  <c r="BE3" i="1"/>
  <c r="BA3" i="1"/>
  <c r="BB3" i="1" s="1"/>
  <c r="AV3" i="1"/>
  <c r="AS3" i="1"/>
  <c r="AR3" i="1"/>
  <c r="AN3" i="1"/>
  <c r="AJ3" i="1"/>
  <c r="AK3" i="1" s="1"/>
  <c r="BM2" i="1"/>
  <c r="BI2" i="1"/>
  <c r="BJ2" i="1" s="1"/>
  <c r="BE2" i="1"/>
  <c r="BB2" i="1"/>
  <c r="BA2" i="1"/>
  <c r="AV2" i="1"/>
  <c r="AR2" i="1"/>
  <c r="AS2" i="1" s="1"/>
  <c r="AN2" i="1"/>
  <c r="AJ2" i="1"/>
  <c r="AK2" i="1" s="1"/>
  <c r="BN16" i="1" l="1"/>
  <c r="BN14" i="1"/>
  <c r="BF15" i="1"/>
  <c r="BF13" i="1"/>
  <c r="AF25" i="1" l="1"/>
  <c r="AB25" i="1"/>
  <c r="AC25" i="1" s="1"/>
  <c r="AF24" i="1"/>
  <c r="AB24" i="1"/>
  <c r="AC24" i="1" s="1"/>
  <c r="AF23" i="1"/>
  <c r="AB23" i="1"/>
  <c r="AC23" i="1" s="1"/>
  <c r="AE22" i="1"/>
  <c r="AF22" i="1" s="1"/>
  <c r="AB22" i="1"/>
  <c r="AC22" i="1" s="1"/>
  <c r="AF21" i="1"/>
  <c r="AE21" i="1"/>
  <c r="AB21" i="1"/>
  <c r="AC21" i="1" s="1"/>
  <c r="AG21" i="1" s="1"/>
  <c r="AE20" i="1"/>
  <c r="AF20" i="1" s="1"/>
  <c r="AB20" i="1"/>
  <c r="AC20" i="1" s="1"/>
  <c r="AG20" i="1" s="1"/>
  <c r="AE19" i="1"/>
  <c r="AF19" i="1" s="1"/>
  <c r="AB19" i="1"/>
  <c r="AC19" i="1" s="1"/>
  <c r="AG19" i="1" s="1"/>
  <c r="AE18" i="1"/>
  <c r="AF18" i="1" s="1"/>
  <c r="AB18" i="1"/>
  <c r="AC18" i="1" s="1"/>
  <c r="AF17" i="1"/>
  <c r="AB17" i="1"/>
  <c r="AC17" i="1" s="1"/>
  <c r="AF16" i="1"/>
  <c r="AB16" i="1"/>
  <c r="AC16" i="1" s="1"/>
  <c r="AF15" i="1"/>
  <c r="AB15" i="1"/>
  <c r="AC15" i="1" s="1"/>
  <c r="AF14" i="1"/>
  <c r="AB14" i="1"/>
  <c r="AC14" i="1" s="1"/>
  <c r="AF13" i="1"/>
  <c r="AB13" i="1"/>
  <c r="AC13" i="1" s="1"/>
  <c r="AF12" i="1"/>
  <c r="AB12" i="1"/>
  <c r="AC12" i="1" s="1"/>
  <c r="AF11" i="1"/>
  <c r="AB11" i="1"/>
  <c r="AC11" i="1" s="1"/>
  <c r="AF10" i="1"/>
  <c r="AB10" i="1"/>
  <c r="AC10" i="1" s="1"/>
  <c r="AF9" i="1"/>
  <c r="AB9" i="1"/>
  <c r="AC9" i="1" s="1"/>
  <c r="AF8" i="1"/>
  <c r="AB8" i="1"/>
  <c r="AC8" i="1" s="1"/>
  <c r="AF7" i="1"/>
  <c r="AB7" i="1"/>
  <c r="AC7" i="1" s="1"/>
  <c r="AF6" i="1"/>
  <c r="AB6" i="1"/>
  <c r="AC6" i="1" s="1"/>
  <c r="AF5" i="1"/>
  <c r="AB5" i="1"/>
  <c r="AC5" i="1" s="1"/>
  <c r="AF4" i="1"/>
  <c r="AB4" i="1"/>
  <c r="AC4" i="1" s="1"/>
  <c r="AF3" i="1"/>
  <c r="AB3" i="1"/>
  <c r="AC3" i="1" s="1"/>
  <c r="AF2" i="1"/>
  <c r="AB2" i="1"/>
  <c r="AC2" i="1" s="1"/>
  <c r="X25" i="1"/>
  <c r="T25" i="1"/>
  <c r="U25" i="1" s="1"/>
  <c r="X24" i="1"/>
  <c r="T24" i="1"/>
  <c r="U24" i="1" s="1"/>
  <c r="X23" i="1"/>
  <c r="T23" i="1"/>
  <c r="U23" i="1" s="1"/>
  <c r="W22" i="1"/>
  <c r="X22" i="1" s="1"/>
  <c r="T22" i="1"/>
  <c r="U22" i="1" s="1"/>
  <c r="X21" i="1"/>
  <c r="W21" i="1"/>
  <c r="T21" i="1"/>
  <c r="U21" i="1" s="1"/>
  <c r="W20" i="1"/>
  <c r="X20" i="1" s="1"/>
  <c r="T20" i="1"/>
  <c r="U20" i="1" s="1"/>
  <c r="Y20" i="1" s="1"/>
  <c r="X19" i="1"/>
  <c r="W19" i="1"/>
  <c r="T19" i="1"/>
  <c r="U19" i="1" s="1"/>
  <c r="Y19" i="1" s="1"/>
  <c r="W18" i="1"/>
  <c r="X18" i="1" s="1"/>
  <c r="T18" i="1"/>
  <c r="U18" i="1" s="1"/>
  <c r="Y18" i="1" s="1"/>
  <c r="X17" i="1"/>
  <c r="T17" i="1"/>
  <c r="U17" i="1" s="1"/>
  <c r="X16" i="1"/>
  <c r="T16" i="1"/>
  <c r="U16" i="1" s="1"/>
  <c r="X15" i="1"/>
  <c r="T15" i="1"/>
  <c r="U15" i="1" s="1"/>
  <c r="X14" i="1"/>
  <c r="T14" i="1"/>
  <c r="U14" i="1" s="1"/>
  <c r="X13" i="1"/>
  <c r="T13" i="1"/>
  <c r="U13" i="1" s="1"/>
  <c r="X12" i="1"/>
  <c r="T12" i="1"/>
  <c r="U12" i="1" s="1"/>
  <c r="X11" i="1"/>
  <c r="T11" i="1"/>
  <c r="U11" i="1" s="1"/>
  <c r="X10" i="1"/>
  <c r="T10" i="1"/>
  <c r="U10" i="1" s="1"/>
  <c r="X9" i="1"/>
  <c r="T9" i="1"/>
  <c r="U9" i="1" s="1"/>
  <c r="X8" i="1"/>
  <c r="T8" i="1"/>
  <c r="U8" i="1" s="1"/>
  <c r="X7" i="1"/>
  <c r="T7" i="1"/>
  <c r="U7" i="1" s="1"/>
  <c r="X6" i="1"/>
  <c r="T6" i="1"/>
  <c r="U6" i="1" s="1"/>
  <c r="X5" i="1"/>
  <c r="T5" i="1"/>
  <c r="U5" i="1" s="1"/>
  <c r="X4" i="1"/>
  <c r="T4" i="1"/>
  <c r="U4" i="1" s="1"/>
  <c r="X3" i="1"/>
  <c r="T3" i="1"/>
  <c r="U3" i="1" s="1"/>
  <c r="X2" i="1"/>
  <c r="T2" i="1"/>
  <c r="U2" i="1" s="1"/>
  <c r="L25" i="1"/>
  <c r="M25" i="1" s="1"/>
  <c r="L18" i="1"/>
  <c r="M18" i="1" s="1"/>
  <c r="Q18" i="1" s="1"/>
  <c r="L17" i="1"/>
  <c r="M17" i="1" s="1"/>
  <c r="L15" i="1"/>
  <c r="M15" i="1" s="1"/>
  <c r="L11" i="1"/>
  <c r="M11" i="1" s="1"/>
  <c r="L10" i="1"/>
  <c r="M10" i="1" s="1"/>
  <c r="L5" i="1"/>
  <c r="M5" i="1" s="1"/>
  <c r="L4" i="1"/>
  <c r="M4" i="1" s="1"/>
  <c r="L2" i="1"/>
  <c r="M2" i="1" s="1"/>
  <c r="P25" i="1"/>
  <c r="P24" i="1"/>
  <c r="L24" i="1"/>
  <c r="M24" i="1" s="1"/>
  <c r="P23" i="1"/>
  <c r="L23" i="1"/>
  <c r="M23" i="1" s="1"/>
  <c r="P22" i="1"/>
  <c r="O22" i="1"/>
  <c r="L22" i="1"/>
  <c r="M22" i="1" s="1"/>
  <c r="Q22" i="1" s="1"/>
  <c r="O21" i="1"/>
  <c r="P21" i="1" s="1"/>
  <c r="L21" i="1"/>
  <c r="M21" i="1" s="1"/>
  <c r="Q21" i="1" s="1"/>
  <c r="O20" i="1"/>
  <c r="P20" i="1" s="1"/>
  <c r="L20" i="1"/>
  <c r="M20" i="1" s="1"/>
  <c r="Q20" i="1" s="1"/>
  <c r="O19" i="1"/>
  <c r="P19" i="1" s="1"/>
  <c r="L19" i="1"/>
  <c r="M19" i="1" s="1"/>
  <c r="Q19" i="1" s="1"/>
  <c r="P18" i="1"/>
  <c r="O18" i="1"/>
  <c r="P17" i="1"/>
  <c r="P16" i="1"/>
  <c r="L16" i="1"/>
  <c r="M16" i="1" s="1"/>
  <c r="P15" i="1"/>
  <c r="P14" i="1"/>
  <c r="L14" i="1"/>
  <c r="M14" i="1" s="1"/>
  <c r="P13" i="1"/>
  <c r="L13" i="1"/>
  <c r="M13" i="1" s="1"/>
  <c r="P12" i="1"/>
  <c r="L12" i="1"/>
  <c r="M12" i="1" s="1"/>
  <c r="P11" i="1"/>
  <c r="P10" i="1"/>
  <c r="P9" i="1"/>
  <c r="L9" i="1"/>
  <c r="M9" i="1" s="1"/>
  <c r="P8" i="1"/>
  <c r="L8" i="1"/>
  <c r="M8" i="1" s="1"/>
  <c r="P7" i="1"/>
  <c r="L7" i="1"/>
  <c r="M7" i="1" s="1"/>
  <c r="P6" i="1"/>
  <c r="L6" i="1"/>
  <c r="M6" i="1" s="1"/>
  <c r="P5" i="1"/>
  <c r="P4" i="1"/>
  <c r="P3" i="1"/>
  <c r="L3" i="1"/>
  <c r="M3" i="1" s="1"/>
  <c r="P2" i="1"/>
  <c r="H7" i="1"/>
  <c r="H25" i="1"/>
  <c r="D25" i="1"/>
  <c r="E25" i="1" s="1"/>
  <c r="H24" i="1"/>
  <c r="D24" i="1"/>
  <c r="E24" i="1" s="1"/>
  <c r="H23" i="1"/>
  <c r="D23" i="1"/>
  <c r="E23" i="1" s="1"/>
  <c r="G22" i="1"/>
  <c r="H22" i="1" s="1"/>
  <c r="D22" i="1"/>
  <c r="E22" i="1" s="1"/>
  <c r="H21" i="1"/>
  <c r="G21" i="1"/>
  <c r="D21" i="1"/>
  <c r="E21" i="1" s="1"/>
  <c r="I21" i="1" s="1"/>
  <c r="G20" i="1"/>
  <c r="H20" i="1" s="1"/>
  <c r="D20" i="1"/>
  <c r="E20" i="1" s="1"/>
  <c r="G19" i="1"/>
  <c r="H19" i="1" s="1"/>
  <c r="D19" i="1"/>
  <c r="E19" i="1" s="1"/>
  <c r="I19" i="1" s="1"/>
  <c r="G18" i="1"/>
  <c r="H18" i="1" s="1"/>
  <c r="D18" i="1"/>
  <c r="E18" i="1" s="1"/>
  <c r="H17" i="1"/>
  <c r="D17" i="1"/>
  <c r="E17" i="1" s="1"/>
  <c r="H16" i="1"/>
  <c r="D16" i="1"/>
  <c r="E16" i="1" s="1"/>
  <c r="H15" i="1"/>
  <c r="D15" i="1"/>
  <c r="E15" i="1" s="1"/>
  <c r="H14" i="1"/>
  <c r="D14" i="1"/>
  <c r="E14" i="1" s="1"/>
  <c r="H13" i="1"/>
  <c r="D13" i="1"/>
  <c r="E13" i="1" s="1"/>
  <c r="H12" i="1"/>
  <c r="D12" i="1"/>
  <c r="E12" i="1" s="1"/>
  <c r="H11" i="1"/>
  <c r="D11" i="1"/>
  <c r="E11" i="1" s="1"/>
  <c r="H10" i="1"/>
  <c r="D10" i="1"/>
  <c r="E10" i="1" s="1"/>
  <c r="H9" i="1"/>
  <c r="D9" i="1"/>
  <c r="E9" i="1" s="1"/>
  <c r="H8" i="1"/>
  <c r="D8" i="1"/>
  <c r="E8" i="1" s="1"/>
  <c r="D7" i="1"/>
  <c r="E7" i="1" s="1"/>
  <c r="H6" i="1"/>
  <c r="D6" i="1"/>
  <c r="E6" i="1" s="1"/>
  <c r="H5" i="1"/>
  <c r="D5" i="1"/>
  <c r="E5" i="1" s="1"/>
  <c r="H4" i="1"/>
  <c r="D4" i="1"/>
  <c r="E4" i="1" s="1"/>
  <c r="H3" i="1"/>
  <c r="D3" i="1"/>
  <c r="E3" i="1" s="1"/>
  <c r="H2" i="1"/>
  <c r="D2" i="1"/>
  <c r="E2" i="1" s="1"/>
  <c r="AG18" i="1" l="1"/>
  <c r="AG22" i="1"/>
  <c r="Y21" i="1"/>
  <c r="Y22" i="1"/>
  <c r="I18" i="1"/>
  <c r="I20" i="1"/>
  <c r="I22" i="1"/>
</calcChain>
</file>

<file path=xl/sharedStrings.xml><?xml version="1.0" encoding="utf-8"?>
<sst xmlns="http://schemas.openxmlformats.org/spreadsheetml/2006/main" count="80" uniqueCount="29">
  <si>
    <t>Hr</t>
  </si>
  <si>
    <t>Jul_11_18 Event</t>
  </si>
  <si>
    <t>CHANGE</t>
  </si>
  <si>
    <t>% CHANGE kwh</t>
  </si>
  <si>
    <t>P0 (TOU EV4)</t>
  </si>
  <si>
    <t>P1</t>
  </si>
  <si>
    <t>% CHANGE price</t>
  </si>
  <si>
    <t>SELF elasticity</t>
  </si>
  <si>
    <t>*comparing event usage data to month hour which may include data from weekends and skew the total average month hours</t>
  </si>
  <si>
    <t>Jul_31_18 Event</t>
  </si>
  <si>
    <t>CHANGE (kwh)</t>
  </si>
  <si>
    <t>Jul_2018  SCALED to 396 ports</t>
  </si>
  <si>
    <t>Jul_2018 SCALED to 464 ports</t>
  </si>
  <si>
    <t>Aug_2018  SCALED to 396 ports</t>
  </si>
  <si>
    <t>Aug_30_18 Event</t>
  </si>
  <si>
    <t>Sep_2018  SCALED to 596 ports</t>
  </si>
  <si>
    <t>Sep_27_18 Event</t>
  </si>
  <si>
    <t>LOAD REDUCTION</t>
  </si>
  <si>
    <t>LOAD SHIFT</t>
  </si>
  <si>
    <t>5/10 throttle events 4pm-9pm</t>
  </si>
  <si>
    <t>5/10 throttle events 11am - 3pm</t>
  </si>
  <si>
    <t>Oct_2018 SCALED to 83 ports</t>
  </si>
  <si>
    <t>Oct_16_18</t>
  </si>
  <si>
    <t>Oct_2018 SCALED to 67 ports</t>
  </si>
  <si>
    <t>Oct_30_18</t>
  </si>
  <si>
    <t>Nov_2018 SCALED to 68 ports</t>
  </si>
  <si>
    <t>Nov_14_18</t>
  </si>
  <si>
    <t>Nov_2018 SCALED to 74 ports</t>
  </si>
  <si>
    <t>Nov_28_18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</si>
</sst>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9" fontId="0" fillId="0" borderId="0" xfId="1" applyFont="1" applyBorder="1"/>
    <xf numFmtId="0" fontId="0" fillId="0" borderId="0" xfId="0" applyAlignment="1">
      <alignment vertical="center" wrapText="1"/>
    </xf>
    <xf numFmtId="9" fontId="0" fillId="0" borderId="0" xfId="1" applyFont="1" applyAlignment="1">
      <alignment vertical="center" wrapText="1"/>
    </xf>
    <xf numFmtId="0" fontId="0" fillId="0" borderId="0" xfId="0" applyFill="1" applyBorder="1"/>
    <xf numFmtId="0" fontId="0" fillId="0" borderId="0" xfId="0" applyFill="1"/>
    <xf numFmtId="0" fontId="0" fillId="0" borderId="4" xfId="0" applyFill="1" applyBorder="1"/>
    <xf numFmtId="0" fontId="0" fillId="0" borderId="5" xfId="0" applyFill="1" applyBorder="1"/>
    <xf numFmtId="0" fontId="4" fillId="0" borderId="0" xfId="0" applyFont="1" applyFill="1" applyBorder="1"/>
    <xf numFmtId="0" fontId="3" fillId="0" borderId="0" xfId="0" applyFont="1" applyFill="1"/>
    <xf numFmtId="0" fontId="0" fillId="2" borderId="4" xfId="0" applyFill="1" applyBorder="1"/>
    <xf numFmtId="0" fontId="3" fillId="0" borderId="0" xfId="0" applyFont="1" applyAlignment="1">
      <alignment vertical="center" wrapText="1"/>
    </xf>
    <xf numFmtId="0" fontId="2" fillId="0" borderId="0" xfId="0" applyFont="1" applyFill="1" applyBorder="1"/>
    <xf numFmtId="0" fontId="0" fillId="0" borderId="6" xfId="0" applyBorder="1"/>
    <xf numFmtId="0" fontId="0" fillId="0" borderId="7" xfId="0" applyBorder="1"/>
    <xf numFmtId="9" fontId="4" fillId="0" borderId="0" xfId="1" applyFont="1" applyBorder="1"/>
    <xf numFmtId="0" fontId="0" fillId="0" borderId="1" xfId="0" applyFill="1" applyBorder="1"/>
    <xf numFmtId="0" fontId="0" fillId="0" borderId="2" xfId="0" applyFill="1" applyBorder="1"/>
    <xf numFmtId="0" fontId="0" fillId="0" borderId="3" xfId="0" applyFill="1" applyBorder="1"/>
    <xf numFmtId="0" fontId="4" fillId="0" borderId="0" xfId="0" applyFont="1" applyBorder="1"/>
    <xf numFmtId="0" fontId="2" fillId="0" borderId="0" xfId="0" applyFont="1" applyBorder="1"/>
    <xf numFmtId="9" fontId="2" fillId="0" borderId="0" xfId="1" applyFont="1" applyBorder="1"/>
    <xf numFmtId="0" fontId="0" fillId="3" borderId="4" xfId="0" applyFill="1" applyBorder="1"/>
    <xf numFmtId="0" fontId="0" fillId="3" borderId="5" xfId="0" applyFill="1" applyBorder="1"/>
    <xf numFmtId="0" fontId="5" fillId="0" borderId="5" xfId="0" applyFont="1" applyBorder="1"/>
    <xf numFmtId="0" fontId="5" fillId="0" borderId="0" xfId="0" applyFont="1" applyBorder="1"/>
    <xf numFmtId="0" fontId="0" fillId="0" borderId="0" xfId="0" applyFont="1" applyAlignment="1">
      <alignment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Jul_2018 SCALED to 464 ports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Sheet1!$B$2:$B$25</c:f>
              <c:numCache>
                <c:formatCode>General</c:formatCode>
                <c:ptCount val="24"/>
                <c:pt idx="0">
                  <c:v>10.19934080969907</c:v>
                </c:pt>
                <c:pt idx="1">
                  <c:v>9.1069342281879173</c:v>
                </c:pt>
                <c:pt idx="2">
                  <c:v>8.9383914267157429</c:v>
                </c:pt>
                <c:pt idx="3">
                  <c:v>18.678260229486899</c:v>
                </c:pt>
                <c:pt idx="4">
                  <c:v>57.893387486468953</c:v>
                </c:pt>
                <c:pt idx="5">
                  <c:v>57.592739294219541</c:v>
                </c:pt>
                <c:pt idx="6">
                  <c:v>145.74726953886127</c:v>
                </c:pt>
                <c:pt idx="7">
                  <c:v>403.21225806451599</c:v>
                </c:pt>
                <c:pt idx="8">
                  <c:v>336.02724295302011</c:v>
                </c:pt>
                <c:pt idx="9">
                  <c:v>400.20944524788899</c:v>
                </c:pt>
                <c:pt idx="10">
                  <c:v>354.71196995020563</c:v>
                </c:pt>
                <c:pt idx="11">
                  <c:v>161.45147711625896</c:v>
                </c:pt>
                <c:pt idx="12">
                  <c:v>218.23721402901063</c:v>
                </c:pt>
                <c:pt idx="13">
                  <c:v>227.24147607707303</c:v>
                </c:pt>
                <c:pt idx="14">
                  <c:v>107.45615925525009</c:v>
                </c:pt>
                <c:pt idx="15">
                  <c:v>108.21490322580649</c:v>
                </c:pt>
                <c:pt idx="16">
                  <c:v>96.115168997618554</c:v>
                </c:pt>
                <c:pt idx="17">
                  <c:v>39.216822429097206</c:v>
                </c:pt>
                <c:pt idx="18">
                  <c:v>39.039926823987862</c:v>
                </c:pt>
                <c:pt idx="19">
                  <c:v>40.393420047629363</c:v>
                </c:pt>
                <c:pt idx="20">
                  <c:v>18.871826282745182</c:v>
                </c:pt>
                <c:pt idx="21">
                  <c:v>20.332843645810772</c:v>
                </c:pt>
                <c:pt idx="22">
                  <c:v>18.561024637367389</c:v>
                </c:pt>
                <c:pt idx="23">
                  <c:v>8.8516287508118641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5F2-4F0A-B624-C3B6349286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4755088"/>
        <c:axId val="365283888"/>
      </c:scatterChart>
      <c:valAx>
        <c:axId val="494755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283888"/>
        <c:crosses val="autoZero"/>
        <c:crossBetween val="midCat"/>
      </c:valAx>
      <c:valAx>
        <c:axId val="36528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755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637430008748907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Jul_11_18 Event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Sheet1!$C$2:$C$25</c:f>
              <c:numCache>
                <c:formatCode>General</c:formatCode>
                <c:ptCount val="24"/>
                <c:pt idx="0">
                  <c:v>12.704500000000001</c:v>
                </c:pt>
                <c:pt idx="1">
                  <c:v>7.1082000000000001</c:v>
                </c:pt>
                <c:pt idx="2">
                  <c:v>8.0228999999999981</c:v>
                </c:pt>
                <c:pt idx="3">
                  <c:v>23.524100000000004</c:v>
                </c:pt>
                <c:pt idx="4">
                  <c:v>57.625699999999995</c:v>
                </c:pt>
                <c:pt idx="5">
                  <c:v>88.643900000000002</c:v>
                </c:pt>
                <c:pt idx="6">
                  <c:v>170.73639999999997</c:v>
                </c:pt>
                <c:pt idx="7">
                  <c:v>385.50959999999992</c:v>
                </c:pt>
                <c:pt idx="8">
                  <c:v>616.10749999999996</c:v>
                </c:pt>
                <c:pt idx="9">
                  <c:v>551.8895</c:v>
                </c:pt>
                <c:pt idx="10">
                  <c:v>391.46850000000006</c:v>
                </c:pt>
                <c:pt idx="11">
                  <c:v>260.00319999999999</c:v>
                </c:pt>
                <c:pt idx="12">
                  <c:v>276.80220000000003</c:v>
                </c:pt>
                <c:pt idx="13">
                  <c:v>224.53889999999996</c:v>
                </c:pt>
                <c:pt idx="14">
                  <c:v>184.96289999999999</c:v>
                </c:pt>
                <c:pt idx="15">
                  <c:v>109.1613</c:v>
                </c:pt>
                <c:pt idx="16">
                  <c:v>102.56159999999998</c:v>
                </c:pt>
                <c:pt idx="17">
                  <c:v>67.168899999999979</c:v>
                </c:pt>
                <c:pt idx="18">
                  <c:v>60.263700000000007</c:v>
                </c:pt>
                <c:pt idx="19">
                  <c:v>48.460299999999997</c:v>
                </c:pt>
                <c:pt idx="20">
                  <c:v>36.054100000000005</c:v>
                </c:pt>
                <c:pt idx="21">
                  <c:v>26.548099999999998</c:v>
                </c:pt>
                <c:pt idx="22">
                  <c:v>32.1601</c:v>
                </c:pt>
                <c:pt idx="23">
                  <c:v>13.193399999999999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8D9-407A-BB4C-9CFB0AFF12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2500000"/>
        <c:axId val="602499168"/>
      </c:scatterChart>
      <c:valAx>
        <c:axId val="602500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499168"/>
        <c:crosses val="autoZero"/>
        <c:crossBetween val="midCat"/>
      </c:valAx>
      <c:valAx>
        <c:axId val="60249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500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Jul_2018  SCALED to 396 ports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Sheet1!$J$2:$J$25</c:f>
              <c:numCache>
                <c:formatCode>General</c:formatCode>
                <c:ptCount val="24"/>
                <c:pt idx="0">
                  <c:v>8.7046098289673104</c:v>
                </c:pt>
                <c:pt idx="1">
                  <c:v>7.7722973154362407</c:v>
                </c:pt>
                <c:pt idx="2">
                  <c:v>7.6284547521108488</c:v>
                </c:pt>
                <c:pt idx="3">
                  <c:v>15.940928988958646</c:v>
                </c:pt>
                <c:pt idx="4">
                  <c:v>49.409011734141608</c:v>
                </c:pt>
                <c:pt idx="5">
                  <c:v>49.152424052825296</c:v>
                </c:pt>
                <c:pt idx="6">
                  <c:v>124.3877558995454</c:v>
                </c:pt>
                <c:pt idx="7">
                  <c:v>344.12080645161279</c:v>
                </c:pt>
                <c:pt idx="8">
                  <c:v>286.78187114093959</c:v>
                </c:pt>
                <c:pt idx="9">
                  <c:v>341.55806103052595</c:v>
                </c:pt>
                <c:pt idx="10">
                  <c:v>302.72831918164098</c:v>
                </c:pt>
                <c:pt idx="11">
                  <c:v>137.7904847802555</c:v>
                </c:pt>
                <c:pt idx="12">
                  <c:v>186.25417404200047</c:v>
                </c:pt>
                <c:pt idx="13">
                  <c:v>193.93884596232957</c:v>
                </c:pt>
                <c:pt idx="14">
                  <c:v>91.70827384715308</c:v>
                </c:pt>
                <c:pt idx="15">
                  <c:v>92.355822580645196</c:v>
                </c:pt>
                <c:pt idx="16">
                  <c:v>82.029325265208939</c:v>
                </c:pt>
                <c:pt idx="17">
                  <c:v>33.469529486901926</c:v>
                </c:pt>
                <c:pt idx="18">
                  <c:v>33.318558237713781</c:v>
                </c:pt>
                <c:pt idx="19">
                  <c:v>34.473694695821614</c:v>
                </c:pt>
                <c:pt idx="20">
                  <c:v>16.106127603377352</c:v>
                </c:pt>
                <c:pt idx="21">
                  <c:v>17.353030352890229</c:v>
                </c:pt>
                <c:pt idx="22">
                  <c:v>15.840874474994584</c:v>
                </c:pt>
                <c:pt idx="23">
                  <c:v>7.5544072959515045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99F-4168-9409-B352EC6E3E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218960"/>
        <c:axId val="488222288"/>
      </c:scatterChart>
      <c:valAx>
        <c:axId val="488218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222288"/>
        <c:crosses val="autoZero"/>
        <c:crossBetween val="midCat"/>
      </c:valAx>
      <c:valAx>
        <c:axId val="48822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218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Jul_31_18 Event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Sheet1!$K$2:$K$25</c:f>
              <c:numCache>
                <c:formatCode>General</c:formatCode>
                <c:ptCount val="24"/>
                <c:pt idx="0">
                  <c:v>10.426400000000001</c:v>
                </c:pt>
                <c:pt idx="1">
                  <c:v>10.6614</c:v>
                </c:pt>
                <c:pt idx="2">
                  <c:v>10.5334</c:v>
                </c:pt>
                <c:pt idx="3">
                  <c:v>27.068499999999997</c:v>
                </c:pt>
                <c:pt idx="4">
                  <c:v>71.930899999999994</c:v>
                </c:pt>
                <c:pt idx="5">
                  <c:v>125.25430000000001</c:v>
                </c:pt>
                <c:pt idx="6">
                  <c:v>234.68149999999997</c:v>
                </c:pt>
                <c:pt idx="7">
                  <c:v>475.97439999999995</c:v>
                </c:pt>
                <c:pt idx="8">
                  <c:v>652.61790000000008</c:v>
                </c:pt>
                <c:pt idx="9">
                  <c:v>579.17320000000018</c:v>
                </c:pt>
                <c:pt idx="10">
                  <c:v>417.70549999999992</c:v>
                </c:pt>
                <c:pt idx="11">
                  <c:v>294.67620000000005</c:v>
                </c:pt>
                <c:pt idx="12">
                  <c:v>308.05160000000001</c:v>
                </c:pt>
                <c:pt idx="13">
                  <c:v>261.84880000000004</c:v>
                </c:pt>
                <c:pt idx="14">
                  <c:v>175.52940000000001</c:v>
                </c:pt>
                <c:pt idx="15">
                  <c:v>83.420199999999994</c:v>
                </c:pt>
                <c:pt idx="16">
                  <c:v>93.309799999999996</c:v>
                </c:pt>
                <c:pt idx="17">
                  <c:v>85.97590000000001</c:v>
                </c:pt>
                <c:pt idx="18">
                  <c:v>50.039699999999996</c:v>
                </c:pt>
                <c:pt idx="19">
                  <c:v>28.639300000000002</c:v>
                </c:pt>
                <c:pt idx="20">
                  <c:v>34.079499999999996</c:v>
                </c:pt>
                <c:pt idx="21">
                  <c:v>28.030200000000004</c:v>
                </c:pt>
                <c:pt idx="22">
                  <c:v>28.832599999999999</c:v>
                </c:pt>
                <c:pt idx="23">
                  <c:v>10.646799999999999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3F6-4F97-8E91-5C99C5CEDE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2492928"/>
        <c:axId val="602498752"/>
      </c:scatterChart>
      <c:valAx>
        <c:axId val="602492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498752"/>
        <c:crosses val="autoZero"/>
        <c:crossBetween val="midCat"/>
      </c:valAx>
      <c:valAx>
        <c:axId val="60249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492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Sheet1!$R$1</c:f>
              <c:strCache>
                <c:ptCount val="1"/>
                <c:pt idx="0">
                  <c:v>Aug_2018  SCALED to 396 ports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Sheet1!$R$2:$R$25</c:f>
              <c:numCache>
                <c:formatCode>General</c:formatCode>
                <c:ptCount val="24"/>
                <c:pt idx="0">
                  <c:v>12.344816464602726</c:v>
                </c:pt>
                <c:pt idx="1">
                  <c:v>10.639724193548389</c:v>
                </c:pt>
                <c:pt idx="2">
                  <c:v>10.59711506819658</c:v>
                </c:pt>
                <c:pt idx="3">
                  <c:v>22.024365273868799</c:v>
                </c:pt>
                <c:pt idx="4">
                  <c:v>70.880087443169558</c:v>
                </c:pt>
                <c:pt idx="5">
                  <c:v>71.960882225589984</c:v>
                </c:pt>
                <c:pt idx="6">
                  <c:v>172.09058042866428</c:v>
                </c:pt>
                <c:pt idx="7">
                  <c:v>458.88595499025746</c:v>
                </c:pt>
                <c:pt idx="8">
                  <c:v>368.52293528902339</c:v>
                </c:pt>
                <c:pt idx="9">
                  <c:v>427.03367569820318</c:v>
                </c:pt>
                <c:pt idx="10">
                  <c:v>370.4262122645593</c:v>
                </c:pt>
                <c:pt idx="11">
                  <c:v>169.88318085083353</c:v>
                </c:pt>
                <c:pt idx="12">
                  <c:v>238.93604708811429</c:v>
                </c:pt>
                <c:pt idx="13">
                  <c:v>255.25103357869659</c:v>
                </c:pt>
                <c:pt idx="14">
                  <c:v>118.9608598830916</c:v>
                </c:pt>
                <c:pt idx="15">
                  <c:v>120.49335541242692</c:v>
                </c:pt>
                <c:pt idx="16">
                  <c:v>102.63474205455729</c:v>
                </c:pt>
                <c:pt idx="17">
                  <c:v>40.889346795843252</c:v>
                </c:pt>
                <c:pt idx="18">
                  <c:v>41.91462124918813</c:v>
                </c:pt>
                <c:pt idx="19">
                  <c:v>40.814231197228843</c:v>
                </c:pt>
                <c:pt idx="20">
                  <c:v>17.402716529551846</c:v>
                </c:pt>
                <c:pt idx="21">
                  <c:v>20.010248592768988</c:v>
                </c:pt>
                <c:pt idx="22">
                  <c:v>19.700673955401594</c:v>
                </c:pt>
                <c:pt idx="23">
                  <c:v>9.9982620047629354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41F-416D-B41D-71CC3047D9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0574704"/>
        <c:axId val="550573872"/>
      </c:scatterChart>
      <c:valAx>
        <c:axId val="550574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573872"/>
        <c:crosses val="autoZero"/>
        <c:crossBetween val="midCat"/>
      </c:valAx>
      <c:valAx>
        <c:axId val="55057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574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Sheet1!$S$1</c:f>
              <c:strCache>
                <c:ptCount val="1"/>
                <c:pt idx="0">
                  <c:v>Aug_30_18 Event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Sheet1!$S$2:$S$25</c:f>
              <c:numCache>
                <c:formatCode>General</c:formatCode>
                <c:ptCount val="24"/>
                <c:pt idx="0">
                  <c:v>8.9593000000000007</c:v>
                </c:pt>
                <c:pt idx="1">
                  <c:v>6.9587000000000003</c:v>
                </c:pt>
                <c:pt idx="2">
                  <c:v>7.3553000000000006</c:v>
                </c:pt>
                <c:pt idx="3">
                  <c:v>28.025799999999997</c:v>
                </c:pt>
                <c:pt idx="4">
                  <c:v>79.827300000000022</c:v>
                </c:pt>
                <c:pt idx="5">
                  <c:v>123.5217</c:v>
                </c:pt>
                <c:pt idx="6">
                  <c:v>222.36839999999998</c:v>
                </c:pt>
                <c:pt idx="7">
                  <c:v>394.09649999999999</c:v>
                </c:pt>
                <c:pt idx="8">
                  <c:v>557.54070000000002</c:v>
                </c:pt>
                <c:pt idx="9">
                  <c:v>558.99800000000005</c:v>
                </c:pt>
                <c:pt idx="10">
                  <c:v>440.21200000000005</c:v>
                </c:pt>
                <c:pt idx="11">
                  <c:v>304.9855</c:v>
                </c:pt>
                <c:pt idx="12">
                  <c:v>279.65120000000002</c:v>
                </c:pt>
                <c:pt idx="13">
                  <c:v>266.97450000000003</c:v>
                </c:pt>
                <c:pt idx="14">
                  <c:v>203.58060000000003</c:v>
                </c:pt>
                <c:pt idx="15">
                  <c:v>100.10469999999999</c:v>
                </c:pt>
                <c:pt idx="16">
                  <c:v>72.033799999999999</c:v>
                </c:pt>
                <c:pt idx="17">
                  <c:v>40.090700000000005</c:v>
                </c:pt>
                <c:pt idx="18">
                  <c:v>25.505800000000001</c:v>
                </c:pt>
                <c:pt idx="19">
                  <c:v>36.117100000000001</c:v>
                </c:pt>
                <c:pt idx="20">
                  <c:v>27.383099999999995</c:v>
                </c:pt>
                <c:pt idx="21">
                  <c:v>22.755300000000002</c:v>
                </c:pt>
                <c:pt idx="22">
                  <c:v>21.302699999999994</c:v>
                </c:pt>
                <c:pt idx="23">
                  <c:v>12.922400000000001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EF7-4905-8D38-7E43DFF2B2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0577616"/>
        <c:axId val="550577200"/>
      </c:scatterChart>
      <c:valAx>
        <c:axId val="550577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577200"/>
        <c:crosses val="autoZero"/>
        <c:crossBetween val="midCat"/>
      </c:valAx>
      <c:valAx>
        <c:axId val="55057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577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Sheet1!$Z$1</c:f>
              <c:strCache>
                <c:ptCount val="1"/>
                <c:pt idx="0">
                  <c:v>Sep_2018  SCALED to 596 ports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Sheet1!$Z$2:$Z$25</c:f>
              <c:numCache>
                <c:formatCode>General</c:formatCode>
                <c:ptCount val="24"/>
                <c:pt idx="0">
                  <c:v>8.9219315436241615</c:v>
                </c:pt>
                <c:pt idx="1">
                  <c:v>8.5514663758389258</c:v>
                </c:pt>
                <c:pt idx="2">
                  <c:v>8.779712818791948</c:v>
                </c:pt>
                <c:pt idx="3">
                  <c:v>17.417172181208048</c:v>
                </c:pt>
                <c:pt idx="4">
                  <c:v>56.225233489932897</c:v>
                </c:pt>
                <c:pt idx="5">
                  <c:v>64.040097080536924</c:v>
                </c:pt>
                <c:pt idx="6">
                  <c:v>158.37108533557043</c:v>
                </c:pt>
                <c:pt idx="7">
                  <c:v>400.39448043624151</c:v>
                </c:pt>
                <c:pt idx="8">
                  <c:v>314.19798553691271</c:v>
                </c:pt>
                <c:pt idx="9">
                  <c:v>358.77129322147641</c:v>
                </c:pt>
                <c:pt idx="10">
                  <c:v>321.87916510067106</c:v>
                </c:pt>
                <c:pt idx="11">
                  <c:v>156.04214083892617</c:v>
                </c:pt>
                <c:pt idx="12">
                  <c:v>221.07108895973164</c:v>
                </c:pt>
                <c:pt idx="13">
                  <c:v>242.30161791946301</c:v>
                </c:pt>
                <c:pt idx="14">
                  <c:v>116.12853976510068</c:v>
                </c:pt>
                <c:pt idx="15">
                  <c:v>115.76418966442951</c:v>
                </c:pt>
                <c:pt idx="16">
                  <c:v>101.1971273154363</c:v>
                </c:pt>
                <c:pt idx="17">
                  <c:v>40.517723859060411</c:v>
                </c:pt>
                <c:pt idx="18">
                  <c:v>39.99909392617451</c:v>
                </c:pt>
                <c:pt idx="19">
                  <c:v>36.439464966442962</c:v>
                </c:pt>
                <c:pt idx="20">
                  <c:v>15.842749630872477</c:v>
                </c:pt>
                <c:pt idx="21">
                  <c:v>16.209385067114091</c:v>
                </c:pt>
                <c:pt idx="22">
                  <c:v>15.360365536912742</c:v>
                </c:pt>
                <c:pt idx="23">
                  <c:v>7.5475649999999979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AFF-47E9-A209-8481AE278C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2497504"/>
        <c:axId val="550573456"/>
      </c:scatterChart>
      <c:valAx>
        <c:axId val="602497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573456"/>
        <c:crosses val="autoZero"/>
        <c:crossBetween val="midCat"/>
      </c:valAx>
      <c:valAx>
        <c:axId val="55057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497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Sheet1!$AA$1</c:f>
              <c:strCache>
                <c:ptCount val="1"/>
                <c:pt idx="0">
                  <c:v>Sep_27_18 Event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Sheet1!$AA$2:$AA$25</c:f>
              <c:numCache>
                <c:formatCode>General</c:formatCode>
                <c:ptCount val="24"/>
                <c:pt idx="0">
                  <c:v>7.3920000000000003</c:v>
                </c:pt>
                <c:pt idx="1">
                  <c:v>7.1280000000000001</c:v>
                </c:pt>
                <c:pt idx="2">
                  <c:v>7.7519999999999998</c:v>
                </c:pt>
                <c:pt idx="3">
                  <c:v>29.299999999999997</c:v>
                </c:pt>
                <c:pt idx="4">
                  <c:v>83.135999999999996</c:v>
                </c:pt>
                <c:pt idx="5">
                  <c:v>130.02199999999999</c:v>
                </c:pt>
                <c:pt idx="6">
                  <c:v>237.75600000000006</c:v>
                </c:pt>
                <c:pt idx="7">
                  <c:v>518.52400000000011</c:v>
                </c:pt>
                <c:pt idx="8">
                  <c:v>762.32400000000018</c:v>
                </c:pt>
                <c:pt idx="9">
                  <c:v>650.07599999999991</c:v>
                </c:pt>
                <c:pt idx="10">
                  <c:v>493.71600000000001</c:v>
                </c:pt>
                <c:pt idx="11">
                  <c:v>373.02999999999992</c:v>
                </c:pt>
                <c:pt idx="12">
                  <c:v>359.36799999999999</c:v>
                </c:pt>
                <c:pt idx="13">
                  <c:v>337.40600000000001</c:v>
                </c:pt>
                <c:pt idx="14">
                  <c:v>305.822</c:v>
                </c:pt>
                <c:pt idx="15">
                  <c:v>145.828</c:v>
                </c:pt>
                <c:pt idx="16">
                  <c:v>106.992</c:v>
                </c:pt>
                <c:pt idx="17">
                  <c:v>74.468000000000004</c:v>
                </c:pt>
                <c:pt idx="18">
                  <c:v>45.147999999999989</c:v>
                </c:pt>
                <c:pt idx="19">
                  <c:v>28.692</c:v>
                </c:pt>
                <c:pt idx="20">
                  <c:v>30.492000000000001</c:v>
                </c:pt>
                <c:pt idx="21">
                  <c:v>14.476000000000001</c:v>
                </c:pt>
                <c:pt idx="22">
                  <c:v>17.722000000000001</c:v>
                </c:pt>
                <c:pt idx="23">
                  <c:v>11.33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347-4B9C-9F88-93644013A1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2499584"/>
        <c:axId val="602493760"/>
      </c:scatterChart>
      <c:valAx>
        <c:axId val="602499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493760"/>
        <c:crosses val="autoZero"/>
        <c:crossBetween val="midCat"/>
      </c:valAx>
      <c:valAx>
        <c:axId val="60249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499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369794</xdr:colOff>
      <xdr:row>33</xdr:row>
      <xdr:rowOff>101973</xdr:rowOff>
    </xdr:from>
    <xdr:to>
      <xdr:col>6</xdr:col>
      <xdr:colOff>190500</xdr:colOff>
      <xdr:row>47</xdr:row>
      <xdr:rowOff>178173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336176</xdr:colOff>
      <xdr:row>49</xdr:row>
      <xdr:rowOff>23531</xdr:rowOff>
    </xdr:from>
    <xdr:to>
      <xdr:col>6</xdr:col>
      <xdr:colOff>156882</xdr:colOff>
      <xdr:row>63</xdr:row>
      <xdr:rowOff>99731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459441</xdr:colOff>
      <xdr:row>33</xdr:row>
      <xdr:rowOff>45944</xdr:rowOff>
    </xdr:from>
    <xdr:to>
      <xdr:col>13</xdr:col>
      <xdr:colOff>403411</xdr:colOff>
      <xdr:row>47</xdr:row>
      <xdr:rowOff>122144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515471</xdr:colOff>
      <xdr:row>50</xdr:row>
      <xdr:rowOff>12326</xdr:rowOff>
    </xdr:from>
    <xdr:to>
      <xdr:col>13</xdr:col>
      <xdr:colOff>459441</xdr:colOff>
      <xdr:row>64</xdr:row>
      <xdr:rowOff>88526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134471</xdr:colOff>
      <xdr:row>33</xdr:row>
      <xdr:rowOff>1120</xdr:rowOff>
    </xdr:from>
    <xdr:to>
      <xdr:col>24</xdr:col>
      <xdr:colOff>470647</xdr:colOff>
      <xdr:row>47</xdr:row>
      <xdr:rowOff>77320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201706</xdr:colOff>
      <xdr:row>49</xdr:row>
      <xdr:rowOff>57149</xdr:rowOff>
    </xdr:from>
    <xdr:to>
      <xdr:col>24</xdr:col>
      <xdr:colOff>537882</xdr:colOff>
      <xdr:row>63</xdr:row>
      <xdr:rowOff>133349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481852</xdr:colOff>
      <xdr:row>31</xdr:row>
      <xdr:rowOff>68355</xdr:rowOff>
    </xdr:from>
    <xdr:to>
      <xdr:col>33</xdr:col>
      <xdr:colOff>212911</xdr:colOff>
      <xdr:row>45</xdr:row>
      <xdr:rowOff>144555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470647</xdr:colOff>
      <xdr:row>47</xdr:row>
      <xdr:rowOff>12326</xdr:rowOff>
    </xdr:from>
    <xdr:to>
      <xdr:col>33</xdr:col>
      <xdr:colOff>201706</xdr:colOff>
      <xdr:row>61</xdr:row>
      <xdr:rowOff>88526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31"/>
  <sheetViews>
    <sheetView tabSelected="1" topLeftCell="P4" zoomScale="85" zoomScaleNormal="85" workbookViewId="0">
      <selection activeCell="AB12" sqref="AB12"/>
    </sheetView>
  </sheetViews>
  <sheetFormatPr defaultRowHeight="15" x14ac:dyDescent="0.25"/>
  <cols>
    <col min="2" max="2" width="25.85546875" customWidth="1"/>
    <col min="10" max="10" width="27.140625" bestFit="1" customWidth="1"/>
    <col min="11" max="11" width="15" bestFit="1" customWidth="1"/>
  </cols>
  <sheetData>
    <row r="1" spans="1:66" x14ac:dyDescent="0.25">
      <c r="A1" t="s">
        <v>0</v>
      </c>
      <c r="B1" s="1" t="s">
        <v>12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1" t="s">
        <v>11</v>
      </c>
      <c r="K1" s="2" t="s">
        <v>9</v>
      </c>
      <c r="L1" s="3" t="s">
        <v>10</v>
      </c>
      <c r="M1" s="3" t="s">
        <v>3</v>
      </c>
      <c r="N1" s="3" t="s">
        <v>4</v>
      </c>
      <c r="O1" s="3" t="s">
        <v>5</v>
      </c>
      <c r="P1" s="3" t="s">
        <v>6</v>
      </c>
      <c r="Q1" s="3" t="s">
        <v>7</v>
      </c>
      <c r="R1" s="1" t="s">
        <v>13</v>
      </c>
      <c r="S1" s="2" t="s">
        <v>14</v>
      </c>
      <c r="T1" s="3" t="s">
        <v>10</v>
      </c>
      <c r="U1" s="3" t="s">
        <v>3</v>
      </c>
      <c r="V1" s="3" t="s">
        <v>4</v>
      </c>
      <c r="W1" s="3" t="s">
        <v>5</v>
      </c>
      <c r="X1" s="3" t="s">
        <v>6</v>
      </c>
      <c r="Y1" s="3" t="s">
        <v>7</v>
      </c>
      <c r="Z1" s="1" t="s">
        <v>15</v>
      </c>
      <c r="AA1" s="2" t="s">
        <v>16</v>
      </c>
      <c r="AB1" s="3" t="s">
        <v>10</v>
      </c>
      <c r="AC1" s="3" t="s">
        <v>3</v>
      </c>
      <c r="AD1" s="3" t="s">
        <v>4</v>
      </c>
      <c r="AE1" s="3" t="s">
        <v>5</v>
      </c>
      <c r="AF1" s="3" t="s">
        <v>6</v>
      </c>
      <c r="AG1" s="3" t="s">
        <v>7</v>
      </c>
      <c r="AH1" s="22" t="s">
        <v>21</v>
      </c>
      <c r="AI1" s="23" t="s">
        <v>22</v>
      </c>
      <c r="AJ1" s="24"/>
      <c r="AK1" s="3" t="s">
        <v>3</v>
      </c>
      <c r="AL1" s="3" t="s">
        <v>4</v>
      </c>
      <c r="AM1" s="3" t="s">
        <v>5</v>
      </c>
      <c r="AN1" s="3" t="s">
        <v>6</v>
      </c>
      <c r="AO1" s="3" t="s">
        <v>7</v>
      </c>
      <c r="AP1" s="22" t="s">
        <v>23</v>
      </c>
      <c r="AQ1" s="23" t="s">
        <v>24</v>
      </c>
      <c r="AR1" s="3" t="s">
        <v>2</v>
      </c>
      <c r="AS1" s="3" t="s">
        <v>3</v>
      </c>
      <c r="AT1" s="3" t="s">
        <v>4</v>
      </c>
      <c r="AU1" s="3" t="s">
        <v>5</v>
      </c>
      <c r="AV1" s="3" t="s">
        <v>6</v>
      </c>
      <c r="AW1" s="3" t="s">
        <v>7</v>
      </c>
      <c r="AX1" s="3"/>
      <c r="AY1" s="22" t="s">
        <v>25</v>
      </c>
      <c r="AZ1" s="23" t="s">
        <v>26</v>
      </c>
      <c r="BA1" s="3" t="s">
        <v>2</v>
      </c>
      <c r="BB1" s="3" t="s">
        <v>3</v>
      </c>
      <c r="BC1" s="3" t="s">
        <v>4</v>
      </c>
      <c r="BD1" s="3" t="s">
        <v>5</v>
      </c>
      <c r="BE1" s="3" t="s">
        <v>6</v>
      </c>
      <c r="BF1" s="3" t="s">
        <v>7</v>
      </c>
      <c r="BG1" s="22" t="s">
        <v>27</v>
      </c>
      <c r="BH1" s="23" t="s">
        <v>28</v>
      </c>
      <c r="BI1" s="3" t="s">
        <v>2</v>
      </c>
      <c r="BJ1" s="3" t="s">
        <v>3</v>
      </c>
      <c r="BK1" s="3" t="s">
        <v>4</v>
      </c>
      <c r="BL1" s="3" t="s">
        <v>5</v>
      </c>
      <c r="BM1" s="3" t="s">
        <v>6</v>
      </c>
      <c r="BN1" s="3" t="s">
        <v>7</v>
      </c>
    </row>
    <row r="2" spans="1:66" x14ac:dyDescent="0.25">
      <c r="A2">
        <v>1</v>
      </c>
      <c r="B2" s="4">
        <v>10.19934080969907</v>
      </c>
      <c r="C2" s="5">
        <v>12.704500000000001</v>
      </c>
      <c r="D2" s="6">
        <f>C2-B2</f>
        <v>2.5051591903009314</v>
      </c>
      <c r="E2" s="7">
        <f>D2/B2</f>
        <v>0.24561971572894678</v>
      </c>
      <c r="F2" s="8">
        <v>0.05</v>
      </c>
      <c r="G2" s="8">
        <v>0.05</v>
      </c>
      <c r="H2" s="9">
        <f>(G2-F2)/F2</f>
        <v>0</v>
      </c>
      <c r="I2" s="8"/>
      <c r="J2" s="4">
        <v>8.7046098289673104</v>
      </c>
      <c r="K2" s="5">
        <v>10.426400000000001</v>
      </c>
      <c r="L2" s="5">
        <f t="shared" ref="L2:L12" si="0">K2-J2</f>
        <v>1.7217901710326906</v>
      </c>
      <c r="M2" s="7">
        <f>L2/J2</f>
        <v>0.19780210771801576</v>
      </c>
      <c r="N2" s="8">
        <v>0.05</v>
      </c>
      <c r="O2" s="8">
        <v>0.05</v>
      </c>
      <c r="P2" s="9">
        <f>(O2-N2)/N2</f>
        <v>0</v>
      </c>
      <c r="Q2" s="8"/>
      <c r="R2" s="4">
        <v>12.344816464602726</v>
      </c>
      <c r="S2" s="5">
        <v>8.9593000000000007</v>
      </c>
      <c r="T2" s="5">
        <f t="shared" ref="T2:T12" si="1">S2-R2</f>
        <v>-3.3855164646027252</v>
      </c>
      <c r="U2" s="7">
        <f>T2/R2</f>
        <v>-0.27424599420414925</v>
      </c>
      <c r="V2" s="8">
        <v>0.05</v>
      </c>
      <c r="W2" s="8">
        <v>0.05</v>
      </c>
      <c r="X2" s="9">
        <f>(W2-V2)/V2</f>
        <v>0</v>
      </c>
      <c r="Y2" s="8"/>
      <c r="Z2" s="4">
        <v>8.9219315436241615</v>
      </c>
      <c r="AA2" s="5">
        <v>7.3920000000000003</v>
      </c>
      <c r="AB2" s="5">
        <f t="shared" ref="AB2:AB12" si="2">AA2-Z2</f>
        <v>-1.5299315436241612</v>
      </c>
      <c r="AC2" s="7">
        <f>AB2/Z2</f>
        <v>-0.17147985681614974</v>
      </c>
      <c r="AD2" s="8">
        <v>0.05</v>
      </c>
      <c r="AE2" s="8">
        <v>0.05</v>
      </c>
      <c r="AF2" s="9">
        <f>(AE2-AD2)/AD2</f>
        <v>0</v>
      </c>
      <c r="AG2" s="8"/>
      <c r="AH2" s="4"/>
      <c r="AI2" s="5"/>
      <c r="AJ2" s="6">
        <f>AI2-AH2</f>
        <v>0</v>
      </c>
      <c r="AK2" s="7" t="e">
        <f>AJ2/AH2</f>
        <v>#DIV/0!</v>
      </c>
      <c r="AL2" s="8">
        <v>0.05</v>
      </c>
      <c r="AM2" s="8">
        <v>0.05</v>
      </c>
      <c r="AN2" s="9">
        <f>(AM2-AL2)/AL2</f>
        <v>0</v>
      </c>
      <c r="AO2" s="8"/>
      <c r="AP2" s="4"/>
      <c r="AQ2" s="5"/>
      <c r="AR2" s="6">
        <f>AQ2-AP2</f>
        <v>0</v>
      </c>
      <c r="AS2" s="7" t="e">
        <f>AR2/AP2</f>
        <v>#DIV/0!</v>
      </c>
      <c r="AT2" s="8">
        <v>0.05</v>
      </c>
      <c r="AU2" s="8">
        <v>0.05</v>
      </c>
      <c r="AV2" s="9">
        <f>(AU2-AT2)/AT2</f>
        <v>0</v>
      </c>
      <c r="AW2" s="8"/>
      <c r="AX2" s="8"/>
      <c r="AY2" s="4"/>
      <c r="AZ2" s="5"/>
      <c r="BA2" s="6">
        <f>AZ2-AY2</f>
        <v>0</v>
      </c>
      <c r="BB2" s="7" t="e">
        <f>BA2/AY2</f>
        <v>#DIV/0!</v>
      </c>
      <c r="BC2" s="8">
        <v>0.05</v>
      </c>
      <c r="BD2" s="8">
        <v>0.05</v>
      </c>
      <c r="BE2" s="9">
        <f>(BD2-BC2)/BC2</f>
        <v>0</v>
      </c>
      <c r="BF2" s="8"/>
      <c r="BG2" s="4"/>
      <c r="BH2" s="5"/>
      <c r="BI2" s="6">
        <f>BH2-BG2</f>
        <v>0</v>
      </c>
      <c r="BJ2" s="7" t="e">
        <f>BI2/BG2</f>
        <v>#DIV/0!</v>
      </c>
      <c r="BK2" s="8">
        <v>0.05</v>
      </c>
      <c r="BL2" s="8">
        <v>0.05</v>
      </c>
      <c r="BM2" s="9">
        <f>(BL2-BK2)/BK2</f>
        <v>0</v>
      </c>
      <c r="BN2" s="8"/>
    </row>
    <row r="3" spans="1:66" x14ac:dyDescent="0.25">
      <c r="A3">
        <v>2</v>
      </c>
      <c r="B3" s="4">
        <v>9.1069342281879173</v>
      </c>
      <c r="C3" s="5">
        <v>7.1082000000000001</v>
      </c>
      <c r="D3" s="6">
        <f t="shared" ref="D3:D25" si="3">C3-B3</f>
        <v>-1.9987342281879172</v>
      </c>
      <c r="E3" s="7">
        <f t="shared" ref="E3:E12" si="4">D3/B3</f>
        <v>-0.21947388419709957</v>
      </c>
      <c r="F3" s="8">
        <v>0.05</v>
      </c>
      <c r="G3" s="8">
        <v>0.05</v>
      </c>
      <c r="H3" s="9">
        <f t="shared" ref="H3:H25" si="5">(G3-F3)/F3</f>
        <v>0</v>
      </c>
      <c r="I3" s="8"/>
      <c r="J3" s="4">
        <v>7.7722973154362407</v>
      </c>
      <c r="K3" s="5">
        <v>10.6614</v>
      </c>
      <c r="L3" s="5">
        <f t="shared" si="0"/>
        <v>2.8891026845637597</v>
      </c>
      <c r="M3" s="7">
        <f t="shared" ref="M3:M12" si="6">L3/J3</f>
        <v>0.37171798341088053</v>
      </c>
      <c r="N3" s="8">
        <v>0.05</v>
      </c>
      <c r="O3" s="8">
        <v>0.05</v>
      </c>
      <c r="P3" s="9">
        <f t="shared" ref="P3:P25" si="7">(O3-N3)/N3</f>
        <v>0</v>
      </c>
      <c r="Q3" s="8"/>
      <c r="R3" s="4">
        <v>10.639724193548389</v>
      </c>
      <c r="S3" s="5">
        <v>6.9587000000000003</v>
      </c>
      <c r="T3" s="5">
        <f t="shared" si="1"/>
        <v>-3.6810241935483887</v>
      </c>
      <c r="U3" s="7">
        <f t="shared" ref="U3:U12" si="8">T3/R3</f>
        <v>-0.34596988855974781</v>
      </c>
      <c r="V3" s="8">
        <v>0.05</v>
      </c>
      <c r="W3" s="8">
        <v>0.05</v>
      </c>
      <c r="X3" s="9">
        <f t="shared" ref="X3:X25" si="9">(W3-V3)/V3</f>
        <v>0</v>
      </c>
      <c r="Y3" s="8"/>
      <c r="Z3" s="4">
        <v>8.5514663758389258</v>
      </c>
      <c r="AA3" s="5">
        <v>7.1280000000000001</v>
      </c>
      <c r="AB3" s="5">
        <f t="shared" si="2"/>
        <v>-1.4234663758389257</v>
      </c>
      <c r="AC3" s="7">
        <f t="shared" ref="AC3:AC12" si="10">AB3/Z3</f>
        <v>-0.16645874675491304</v>
      </c>
      <c r="AD3" s="8">
        <v>0.05</v>
      </c>
      <c r="AE3" s="8">
        <v>0.05</v>
      </c>
      <c r="AF3" s="9">
        <f t="shared" ref="AF3:AF25" si="11">(AE3-AD3)/AD3</f>
        <v>0</v>
      </c>
      <c r="AG3" s="8"/>
      <c r="AH3" s="4"/>
      <c r="AI3" s="5"/>
      <c r="AJ3" s="6">
        <f t="shared" ref="AJ3:AJ25" si="12">AI3-AH3</f>
        <v>0</v>
      </c>
      <c r="AK3" s="7" t="e">
        <f t="shared" ref="AK3:AK12" si="13">AJ3/AH3</f>
        <v>#DIV/0!</v>
      </c>
      <c r="AL3" s="8">
        <v>0.05</v>
      </c>
      <c r="AM3" s="8">
        <v>0.05</v>
      </c>
      <c r="AN3" s="9">
        <f t="shared" ref="AN3:AN25" si="14">(AM3-AL3)/AL3</f>
        <v>0</v>
      </c>
      <c r="AO3" s="8"/>
      <c r="AP3" s="4"/>
      <c r="AQ3" s="5"/>
      <c r="AR3" s="6">
        <f t="shared" ref="AR3:AR25" si="15">AQ3-AP3</f>
        <v>0</v>
      </c>
      <c r="AS3" s="7" t="e">
        <f t="shared" ref="AS3:AS12" si="16">AR3/AP3</f>
        <v>#DIV/0!</v>
      </c>
      <c r="AT3" s="8">
        <v>0.05</v>
      </c>
      <c r="AU3" s="8">
        <v>0.05</v>
      </c>
      <c r="AV3" s="9">
        <f t="shared" ref="AV3:AV25" si="17">(AU3-AT3)/AT3</f>
        <v>0</v>
      </c>
      <c r="AW3" s="8"/>
      <c r="AX3" s="8"/>
      <c r="AY3" s="4"/>
      <c r="AZ3" s="5"/>
      <c r="BA3" s="6">
        <f t="shared" ref="BA3:BA25" si="18">AZ3-AY3</f>
        <v>0</v>
      </c>
      <c r="BB3" s="7" t="e">
        <f t="shared" ref="BB3:BB12" si="19">BA3/AY3</f>
        <v>#DIV/0!</v>
      </c>
      <c r="BC3" s="8">
        <v>0.05</v>
      </c>
      <c r="BD3" s="8">
        <v>0.05</v>
      </c>
      <c r="BE3" s="9">
        <f t="shared" ref="BE3:BE12" si="20">(BD3-BC3)/BC3</f>
        <v>0</v>
      </c>
      <c r="BF3" s="8"/>
      <c r="BG3" s="4"/>
      <c r="BH3" s="5"/>
      <c r="BI3" s="6">
        <f t="shared" ref="BI3:BI25" si="21">BH3-BG3</f>
        <v>0</v>
      </c>
      <c r="BJ3" s="7" t="e">
        <f t="shared" ref="BJ3:BJ12" si="22">BI3/BG3</f>
        <v>#DIV/0!</v>
      </c>
      <c r="BK3" s="8">
        <v>0.05</v>
      </c>
      <c r="BL3" s="8">
        <v>0.05</v>
      </c>
      <c r="BM3" s="9">
        <f t="shared" ref="BM3:BM12" si="23">(BL3-BK3)/BK3</f>
        <v>0</v>
      </c>
      <c r="BN3" s="8"/>
    </row>
    <row r="4" spans="1:66" x14ac:dyDescent="0.25">
      <c r="A4">
        <v>3</v>
      </c>
      <c r="B4" s="4">
        <v>8.9383914267157429</v>
      </c>
      <c r="C4" s="5">
        <v>8.0228999999999981</v>
      </c>
      <c r="D4" s="6">
        <f t="shared" si="3"/>
        <v>-0.91549142671574479</v>
      </c>
      <c r="E4" s="7">
        <f t="shared" si="4"/>
        <v>-0.10242239157030587</v>
      </c>
      <c r="F4" s="8">
        <v>0.05</v>
      </c>
      <c r="G4" s="8">
        <v>0.05</v>
      </c>
      <c r="H4" s="9">
        <f t="shared" si="5"/>
        <v>0</v>
      </c>
      <c r="I4" s="8"/>
      <c r="J4" s="4">
        <v>7.6284547521108488</v>
      </c>
      <c r="K4" s="5">
        <v>10.5334</v>
      </c>
      <c r="L4" s="5">
        <f t="shared" si="0"/>
        <v>2.9049452478891515</v>
      </c>
      <c r="M4" s="7">
        <f t="shared" si="6"/>
        <v>0.38080389047143948</v>
      </c>
      <c r="N4" s="8">
        <v>0.05</v>
      </c>
      <c r="O4" s="8">
        <v>0.05</v>
      </c>
      <c r="P4" s="9">
        <f t="shared" si="7"/>
        <v>0</v>
      </c>
      <c r="Q4" s="8"/>
      <c r="R4" s="4">
        <v>10.59711506819658</v>
      </c>
      <c r="S4" s="5">
        <v>7.3553000000000006</v>
      </c>
      <c r="T4" s="5">
        <f t="shared" si="1"/>
        <v>-3.2418150681965789</v>
      </c>
      <c r="U4" s="7">
        <f t="shared" si="8"/>
        <v>-0.30591486903126286</v>
      </c>
      <c r="V4" s="8">
        <v>0.05</v>
      </c>
      <c r="W4" s="8">
        <v>0.05</v>
      </c>
      <c r="X4" s="9">
        <f t="shared" si="9"/>
        <v>0</v>
      </c>
      <c r="Y4" s="8"/>
      <c r="Z4" s="4">
        <v>8.779712818791948</v>
      </c>
      <c r="AA4" s="5">
        <v>7.7519999999999998</v>
      </c>
      <c r="AB4" s="5">
        <f t="shared" si="2"/>
        <v>-1.0277128187919482</v>
      </c>
      <c r="AC4" s="7">
        <f t="shared" si="10"/>
        <v>-0.11705540260864218</v>
      </c>
      <c r="AD4" s="8">
        <v>0.05</v>
      </c>
      <c r="AE4" s="8">
        <v>0.05</v>
      </c>
      <c r="AF4" s="9">
        <f t="shared" si="11"/>
        <v>0</v>
      </c>
      <c r="AG4" s="8"/>
      <c r="AH4" s="4"/>
      <c r="AI4" s="5"/>
      <c r="AJ4" s="6">
        <f t="shared" si="12"/>
        <v>0</v>
      </c>
      <c r="AK4" s="7" t="e">
        <f t="shared" si="13"/>
        <v>#DIV/0!</v>
      </c>
      <c r="AL4" s="8">
        <v>0.05</v>
      </c>
      <c r="AM4" s="8">
        <v>0.05</v>
      </c>
      <c r="AN4" s="9">
        <f t="shared" si="14"/>
        <v>0</v>
      </c>
      <c r="AO4" s="8"/>
      <c r="AP4" s="4"/>
      <c r="AQ4" s="5"/>
      <c r="AR4" s="6">
        <f t="shared" si="15"/>
        <v>0</v>
      </c>
      <c r="AS4" s="7" t="e">
        <f t="shared" si="16"/>
        <v>#DIV/0!</v>
      </c>
      <c r="AT4" s="8">
        <v>0.05</v>
      </c>
      <c r="AU4" s="8">
        <v>0.05</v>
      </c>
      <c r="AV4" s="9">
        <f t="shared" si="17"/>
        <v>0</v>
      </c>
      <c r="AW4" s="8"/>
      <c r="AX4" s="8"/>
      <c r="AY4" s="4"/>
      <c r="AZ4" s="5"/>
      <c r="BA4" s="6">
        <f t="shared" si="18"/>
        <v>0</v>
      </c>
      <c r="BB4" s="7" t="e">
        <f t="shared" si="19"/>
        <v>#DIV/0!</v>
      </c>
      <c r="BC4" s="8">
        <v>0.05</v>
      </c>
      <c r="BD4" s="8">
        <v>0.05</v>
      </c>
      <c r="BE4" s="9">
        <f t="shared" si="20"/>
        <v>0</v>
      </c>
      <c r="BF4" s="8"/>
      <c r="BG4" s="4"/>
      <c r="BH4" s="5"/>
      <c r="BI4" s="6">
        <f t="shared" si="21"/>
        <v>0</v>
      </c>
      <c r="BJ4" s="7" t="e">
        <f t="shared" si="22"/>
        <v>#DIV/0!</v>
      </c>
      <c r="BK4" s="8">
        <v>0.05</v>
      </c>
      <c r="BL4" s="8">
        <v>0.05</v>
      </c>
      <c r="BM4" s="9">
        <f t="shared" si="23"/>
        <v>0</v>
      </c>
      <c r="BN4" s="8"/>
    </row>
    <row r="5" spans="1:66" x14ac:dyDescent="0.25">
      <c r="A5">
        <v>4</v>
      </c>
      <c r="B5" s="4">
        <v>18.678260229486899</v>
      </c>
      <c r="C5" s="5">
        <v>23.524100000000004</v>
      </c>
      <c r="D5" s="6">
        <f t="shared" si="3"/>
        <v>4.8458397705131055</v>
      </c>
      <c r="E5" s="7">
        <f t="shared" si="4"/>
        <v>0.25943742677185216</v>
      </c>
      <c r="F5" s="8">
        <v>0.05</v>
      </c>
      <c r="G5" s="8">
        <v>0.05</v>
      </c>
      <c r="H5" s="9">
        <f t="shared" si="5"/>
        <v>0</v>
      </c>
      <c r="I5" s="8"/>
      <c r="J5" s="4">
        <v>15.940928988958646</v>
      </c>
      <c r="K5" s="5">
        <v>27.068499999999997</v>
      </c>
      <c r="L5" s="5">
        <f t="shared" si="0"/>
        <v>11.127571011041351</v>
      </c>
      <c r="M5" s="7">
        <f t="shared" si="6"/>
        <v>0.69805034692449675</v>
      </c>
      <c r="N5" s="8">
        <v>0.05</v>
      </c>
      <c r="O5" s="8">
        <v>0.05</v>
      </c>
      <c r="P5" s="9">
        <f t="shared" si="7"/>
        <v>0</v>
      </c>
      <c r="Q5" s="8"/>
      <c r="R5" s="4">
        <v>22.024365273868799</v>
      </c>
      <c r="S5" s="5">
        <v>28.025799999999997</v>
      </c>
      <c r="T5" s="5">
        <f t="shared" si="1"/>
        <v>6.0014347261311976</v>
      </c>
      <c r="U5" s="7">
        <f t="shared" si="8"/>
        <v>0.27249070070826092</v>
      </c>
      <c r="V5" s="8">
        <v>0.05</v>
      </c>
      <c r="W5" s="8">
        <v>0.05</v>
      </c>
      <c r="X5" s="9">
        <f t="shared" si="9"/>
        <v>0</v>
      </c>
      <c r="Y5" s="8"/>
      <c r="Z5" s="4">
        <v>17.417172181208048</v>
      </c>
      <c r="AA5" s="5">
        <v>29.299999999999997</v>
      </c>
      <c r="AB5" s="5">
        <f t="shared" si="2"/>
        <v>11.882827818791949</v>
      </c>
      <c r="AC5" s="7">
        <f t="shared" si="10"/>
        <v>0.68224782388111871</v>
      </c>
      <c r="AD5" s="8">
        <v>0.05</v>
      </c>
      <c r="AE5" s="8">
        <v>0.05</v>
      </c>
      <c r="AF5" s="9">
        <f t="shared" si="11"/>
        <v>0</v>
      </c>
      <c r="AG5" s="8"/>
      <c r="AH5" s="4"/>
      <c r="AI5" s="5"/>
      <c r="AJ5" s="6">
        <f t="shared" si="12"/>
        <v>0</v>
      </c>
      <c r="AK5" s="7" t="e">
        <f t="shared" si="13"/>
        <v>#DIV/0!</v>
      </c>
      <c r="AL5" s="8">
        <v>0.05</v>
      </c>
      <c r="AM5" s="8">
        <v>0.05</v>
      </c>
      <c r="AN5" s="9">
        <f t="shared" si="14"/>
        <v>0</v>
      </c>
      <c r="AO5" s="8"/>
      <c r="AP5" s="4"/>
      <c r="AQ5" s="5"/>
      <c r="AR5" s="6">
        <f t="shared" si="15"/>
        <v>0</v>
      </c>
      <c r="AS5" s="7" t="e">
        <f t="shared" si="16"/>
        <v>#DIV/0!</v>
      </c>
      <c r="AT5" s="8">
        <v>0.05</v>
      </c>
      <c r="AU5" s="8">
        <v>0.05</v>
      </c>
      <c r="AV5" s="9">
        <f t="shared" si="17"/>
        <v>0</v>
      </c>
      <c r="AW5" s="8"/>
      <c r="AX5" s="8"/>
      <c r="AY5" s="4"/>
      <c r="AZ5" s="5"/>
      <c r="BA5" s="6">
        <f t="shared" si="18"/>
        <v>0</v>
      </c>
      <c r="BB5" s="7" t="e">
        <f t="shared" si="19"/>
        <v>#DIV/0!</v>
      </c>
      <c r="BC5" s="8">
        <v>0.05</v>
      </c>
      <c r="BD5" s="8">
        <v>0.05</v>
      </c>
      <c r="BE5" s="9">
        <f t="shared" si="20"/>
        <v>0</v>
      </c>
      <c r="BF5" s="8"/>
      <c r="BG5" s="4"/>
      <c r="BH5" s="5"/>
      <c r="BI5" s="6">
        <f t="shared" si="21"/>
        <v>0</v>
      </c>
      <c r="BJ5" s="7" t="e">
        <f t="shared" si="22"/>
        <v>#DIV/0!</v>
      </c>
      <c r="BK5" s="8">
        <v>0.05</v>
      </c>
      <c r="BL5" s="8">
        <v>0.05</v>
      </c>
      <c r="BM5" s="9">
        <f t="shared" si="23"/>
        <v>0</v>
      </c>
      <c r="BN5" s="8"/>
    </row>
    <row r="6" spans="1:66" x14ac:dyDescent="0.25">
      <c r="A6">
        <v>5</v>
      </c>
      <c r="B6" s="4">
        <v>57.893387486468953</v>
      </c>
      <c r="C6" s="5">
        <v>57.625699999999995</v>
      </c>
      <c r="D6" s="6">
        <f t="shared" si="3"/>
        <v>-0.26768748646895801</v>
      </c>
      <c r="E6" s="7">
        <f t="shared" si="4"/>
        <v>-4.6238007152634292E-3</v>
      </c>
      <c r="F6" s="8">
        <v>0.05</v>
      </c>
      <c r="G6" s="8">
        <v>0.05</v>
      </c>
      <c r="H6" s="9">
        <f t="shared" si="5"/>
        <v>0</v>
      </c>
      <c r="I6" s="8"/>
      <c r="J6" s="4">
        <v>49.409011734141608</v>
      </c>
      <c r="K6" s="5">
        <v>71.930899999999994</v>
      </c>
      <c r="L6" s="5">
        <f t="shared" si="0"/>
        <v>22.521888265858387</v>
      </c>
      <c r="M6" s="7">
        <f t="shared" si="6"/>
        <v>0.45582551594116932</v>
      </c>
      <c r="N6" s="8">
        <v>0.05</v>
      </c>
      <c r="O6" s="8">
        <v>0.05</v>
      </c>
      <c r="P6" s="9">
        <f t="shared" si="7"/>
        <v>0</v>
      </c>
      <c r="Q6" s="8"/>
      <c r="R6" s="4">
        <v>70.880087443169558</v>
      </c>
      <c r="S6" s="5">
        <v>79.827300000000022</v>
      </c>
      <c r="T6" s="5">
        <f t="shared" si="1"/>
        <v>8.9472125568304648</v>
      </c>
      <c r="U6" s="7">
        <f t="shared" si="8"/>
        <v>0.12623026973554718</v>
      </c>
      <c r="V6" s="8">
        <v>0.05</v>
      </c>
      <c r="W6" s="8">
        <v>0.05</v>
      </c>
      <c r="X6" s="9">
        <f t="shared" si="9"/>
        <v>0</v>
      </c>
      <c r="Y6" s="8"/>
      <c r="Z6" s="4">
        <v>56.225233489932897</v>
      </c>
      <c r="AA6" s="5">
        <v>83.135999999999996</v>
      </c>
      <c r="AB6" s="5">
        <f t="shared" si="2"/>
        <v>26.910766510067099</v>
      </c>
      <c r="AC6" s="7">
        <f t="shared" si="10"/>
        <v>0.47862436204707731</v>
      </c>
      <c r="AD6" s="8">
        <v>0.05</v>
      </c>
      <c r="AE6" s="8">
        <v>0.05</v>
      </c>
      <c r="AF6" s="9">
        <f t="shared" si="11"/>
        <v>0</v>
      </c>
      <c r="AG6" s="8"/>
      <c r="AH6" s="4"/>
      <c r="AI6" s="5"/>
      <c r="AJ6" s="6">
        <f t="shared" si="12"/>
        <v>0</v>
      </c>
      <c r="AK6" s="7" t="e">
        <f t="shared" si="13"/>
        <v>#DIV/0!</v>
      </c>
      <c r="AL6" s="8">
        <v>0.05</v>
      </c>
      <c r="AM6" s="8">
        <v>0.05</v>
      </c>
      <c r="AN6" s="9">
        <f t="shared" si="14"/>
        <v>0</v>
      </c>
      <c r="AO6" s="8"/>
      <c r="AP6" s="4"/>
      <c r="AQ6" s="5"/>
      <c r="AR6" s="6">
        <f t="shared" si="15"/>
        <v>0</v>
      </c>
      <c r="AS6" s="7" t="e">
        <f t="shared" si="16"/>
        <v>#DIV/0!</v>
      </c>
      <c r="AT6" s="8">
        <v>0.05</v>
      </c>
      <c r="AU6" s="8">
        <v>0.05</v>
      </c>
      <c r="AV6" s="9">
        <f t="shared" si="17"/>
        <v>0</v>
      </c>
      <c r="AW6" s="8"/>
      <c r="AX6" s="8"/>
      <c r="AY6" s="4"/>
      <c r="AZ6" s="5"/>
      <c r="BA6" s="6">
        <f t="shared" si="18"/>
        <v>0</v>
      </c>
      <c r="BB6" s="7" t="e">
        <f t="shared" si="19"/>
        <v>#DIV/0!</v>
      </c>
      <c r="BC6" s="8">
        <v>0.05</v>
      </c>
      <c r="BD6" s="8">
        <v>0.05</v>
      </c>
      <c r="BE6" s="9">
        <f t="shared" si="20"/>
        <v>0</v>
      </c>
      <c r="BF6" s="8"/>
      <c r="BG6" s="4"/>
      <c r="BH6" s="5"/>
      <c r="BI6" s="6">
        <f t="shared" si="21"/>
        <v>0</v>
      </c>
      <c r="BJ6" s="7" t="e">
        <f t="shared" si="22"/>
        <v>#DIV/0!</v>
      </c>
      <c r="BK6" s="8">
        <v>0.05</v>
      </c>
      <c r="BL6" s="8">
        <v>0.05</v>
      </c>
      <c r="BM6" s="9">
        <f t="shared" si="23"/>
        <v>0</v>
      </c>
      <c r="BN6" s="8"/>
    </row>
    <row r="7" spans="1:66" x14ac:dyDescent="0.25">
      <c r="A7">
        <v>6</v>
      </c>
      <c r="B7" s="4">
        <v>57.592739294219541</v>
      </c>
      <c r="C7" s="5">
        <v>88.643900000000002</v>
      </c>
      <c r="D7" s="6">
        <f t="shared" si="3"/>
        <v>31.051160705780461</v>
      </c>
      <c r="E7" s="7">
        <f t="shared" si="4"/>
        <v>0.53915061319017688</v>
      </c>
      <c r="F7" s="8">
        <v>0.05</v>
      </c>
      <c r="G7" s="8">
        <v>0.05</v>
      </c>
      <c r="H7" s="9">
        <f>(G7-F7)/F7</f>
        <v>0</v>
      </c>
      <c r="I7" s="8"/>
      <c r="J7" s="4">
        <v>49.152424052825296</v>
      </c>
      <c r="K7" s="5">
        <v>125.25430000000001</v>
      </c>
      <c r="L7" s="5">
        <f t="shared" si="0"/>
        <v>76.101875947174719</v>
      </c>
      <c r="M7" s="7">
        <f t="shared" si="6"/>
        <v>1.5482832721614339</v>
      </c>
      <c r="N7" s="8">
        <v>0.05</v>
      </c>
      <c r="O7" s="8">
        <v>0.05</v>
      </c>
      <c r="P7" s="9">
        <f t="shared" si="7"/>
        <v>0</v>
      </c>
      <c r="Q7" s="8"/>
      <c r="R7" s="4">
        <v>71.960882225589984</v>
      </c>
      <c r="S7" s="5">
        <v>123.5217</v>
      </c>
      <c r="T7" s="5">
        <f t="shared" si="1"/>
        <v>51.560817774410012</v>
      </c>
      <c r="U7" s="7">
        <f t="shared" si="8"/>
        <v>0.71651175165935488</v>
      </c>
      <c r="V7" s="8">
        <v>0.05</v>
      </c>
      <c r="W7" s="8">
        <v>0.05</v>
      </c>
      <c r="X7" s="9">
        <f t="shared" si="9"/>
        <v>0</v>
      </c>
      <c r="Y7" s="8"/>
      <c r="Z7" s="4">
        <v>64.040097080536924</v>
      </c>
      <c r="AA7" s="5">
        <v>130.02199999999999</v>
      </c>
      <c r="AB7" s="5">
        <f t="shared" si="2"/>
        <v>65.981902919463067</v>
      </c>
      <c r="AC7" s="7">
        <f t="shared" si="10"/>
        <v>1.0303217191642311</v>
      </c>
      <c r="AD7" s="8">
        <v>0.05</v>
      </c>
      <c r="AE7" s="8">
        <v>0.05</v>
      </c>
      <c r="AF7" s="9">
        <f t="shared" si="11"/>
        <v>0</v>
      </c>
      <c r="AG7" s="8"/>
      <c r="AH7" s="4"/>
      <c r="AI7" s="5"/>
      <c r="AJ7" s="6">
        <f t="shared" si="12"/>
        <v>0</v>
      </c>
      <c r="AK7" s="7" t="e">
        <f t="shared" si="13"/>
        <v>#DIV/0!</v>
      </c>
      <c r="AL7" s="8">
        <v>0.05</v>
      </c>
      <c r="AM7" s="8">
        <v>0.05</v>
      </c>
      <c r="AN7" s="9">
        <f t="shared" si="14"/>
        <v>0</v>
      </c>
      <c r="AO7" s="8"/>
      <c r="AP7" s="4"/>
      <c r="AQ7" s="5"/>
      <c r="AR7" s="6">
        <f t="shared" si="15"/>
        <v>0</v>
      </c>
      <c r="AS7" s="7" t="e">
        <f t="shared" si="16"/>
        <v>#DIV/0!</v>
      </c>
      <c r="AT7" s="8">
        <v>0.05</v>
      </c>
      <c r="AU7" s="8">
        <v>0.05</v>
      </c>
      <c r="AV7" s="9">
        <f t="shared" si="17"/>
        <v>0</v>
      </c>
      <c r="AW7" s="8"/>
      <c r="AX7" s="8"/>
      <c r="AY7" s="4"/>
      <c r="AZ7" s="5"/>
      <c r="BA7" s="6">
        <f t="shared" si="18"/>
        <v>0</v>
      </c>
      <c r="BB7" s="7" t="e">
        <f t="shared" si="19"/>
        <v>#DIV/0!</v>
      </c>
      <c r="BC7" s="8">
        <v>0.05</v>
      </c>
      <c r="BD7" s="8">
        <v>0.05</v>
      </c>
      <c r="BE7" s="9">
        <f t="shared" si="20"/>
        <v>0</v>
      </c>
      <c r="BF7" s="8"/>
      <c r="BG7" s="4"/>
      <c r="BH7" s="5"/>
      <c r="BI7" s="6">
        <f t="shared" si="21"/>
        <v>0</v>
      </c>
      <c r="BJ7" s="7" t="e">
        <f t="shared" si="22"/>
        <v>#DIV/0!</v>
      </c>
      <c r="BK7" s="8">
        <v>0.05</v>
      </c>
      <c r="BL7" s="8">
        <v>0.05</v>
      </c>
      <c r="BM7" s="9">
        <f t="shared" si="23"/>
        <v>0</v>
      </c>
      <c r="BN7" s="8"/>
    </row>
    <row r="8" spans="1:66" x14ac:dyDescent="0.25">
      <c r="A8">
        <v>7</v>
      </c>
      <c r="B8" s="4">
        <v>145.74726953886127</v>
      </c>
      <c r="C8" s="5">
        <v>170.73639999999997</v>
      </c>
      <c r="D8" s="6">
        <f t="shared" si="3"/>
        <v>24.9891304611387</v>
      </c>
      <c r="E8" s="7">
        <f t="shared" si="4"/>
        <v>0.17145522204431921</v>
      </c>
      <c r="F8" s="8">
        <v>0.05</v>
      </c>
      <c r="G8" s="8">
        <v>0.05</v>
      </c>
      <c r="H8" s="9">
        <f t="shared" si="5"/>
        <v>0</v>
      </c>
      <c r="I8" s="8"/>
      <c r="J8" s="4">
        <v>124.3877558995454</v>
      </c>
      <c r="K8" s="5">
        <v>234.68149999999997</v>
      </c>
      <c r="L8" s="5">
        <f t="shared" si="0"/>
        <v>110.29374410045457</v>
      </c>
      <c r="M8" s="7">
        <f t="shared" si="6"/>
        <v>0.88669293294049745</v>
      </c>
      <c r="N8" s="8">
        <v>0.05</v>
      </c>
      <c r="O8" s="8">
        <v>0.05</v>
      </c>
      <c r="P8" s="9">
        <f t="shared" si="7"/>
        <v>0</v>
      </c>
      <c r="Q8" s="8"/>
      <c r="R8" s="4">
        <v>172.09058042866428</v>
      </c>
      <c r="S8" s="5">
        <v>222.36839999999998</v>
      </c>
      <c r="T8" s="5">
        <f t="shared" si="1"/>
        <v>50.277819571335698</v>
      </c>
      <c r="U8" s="7">
        <f t="shared" si="8"/>
        <v>0.29215904465019266</v>
      </c>
      <c r="V8" s="8">
        <v>0.05</v>
      </c>
      <c r="W8" s="8">
        <v>0.05</v>
      </c>
      <c r="X8" s="9">
        <f t="shared" si="9"/>
        <v>0</v>
      </c>
      <c r="Y8" s="8"/>
      <c r="Z8" s="4">
        <v>158.37108533557043</v>
      </c>
      <c r="AA8" s="5">
        <v>237.75600000000006</v>
      </c>
      <c r="AB8" s="5">
        <f t="shared" si="2"/>
        <v>79.38491466442963</v>
      </c>
      <c r="AC8" s="7">
        <f t="shared" si="10"/>
        <v>0.50125889139562296</v>
      </c>
      <c r="AD8" s="8">
        <v>0.05</v>
      </c>
      <c r="AE8" s="8">
        <v>0.05</v>
      </c>
      <c r="AF8" s="9">
        <f t="shared" si="11"/>
        <v>0</v>
      </c>
      <c r="AG8" s="8"/>
      <c r="AH8" s="4"/>
      <c r="AI8" s="5"/>
      <c r="AJ8" s="25">
        <f t="shared" si="12"/>
        <v>0</v>
      </c>
      <c r="AK8" s="21" t="e">
        <f t="shared" si="13"/>
        <v>#DIV/0!</v>
      </c>
      <c r="AL8" s="8">
        <v>0.05</v>
      </c>
      <c r="AM8" s="8">
        <v>0.05</v>
      </c>
      <c r="AN8" s="9">
        <f t="shared" si="14"/>
        <v>0</v>
      </c>
      <c r="AO8" s="8"/>
      <c r="AP8" s="4"/>
      <c r="AQ8" s="5"/>
      <c r="AR8" s="25">
        <f t="shared" si="15"/>
        <v>0</v>
      </c>
      <c r="AS8" s="21" t="e">
        <f t="shared" si="16"/>
        <v>#DIV/0!</v>
      </c>
      <c r="AT8" s="8">
        <v>0.05</v>
      </c>
      <c r="AU8" s="8">
        <v>0.05</v>
      </c>
      <c r="AV8" s="9">
        <f t="shared" si="17"/>
        <v>0</v>
      </c>
      <c r="AW8" s="8"/>
      <c r="AX8" s="8"/>
      <c r="AY8" s="4"/>
      <c r="AZ8" s="5"/>
      <c r="BA8" s="6">
        <f t="shared" si="18"/>
        <v>0</v>
      </c>
      <c r="BB8" s="7" t="e">
        <f t="shared" si="19"/>
        <v>#DIV/0!</v>
      </c>
      <c r="BC8" s="8">
        <v>0.05</v>
      </c>
      <c r="BD8" s="8">
        <v>0.05</v>
      </c>
      <c r="BE8" s="9">
        <f t="shared" si="20"/>
        <v>0</v>
      </c>
      <c r="BF8" s="8"/>
      <c r="BG8" s="4"/>
      <c r="BH8" s="5"/>
      <c r="BI8" s="6">
        <f t="shared" si="21"/>
        <v>0</v>
      </c>
      <c r="BJ8" s="7" t="e">
        <f t="shared" si="22"/>
        <v>#DIV/0!</v>
      </c>
      <c r="BK8" s="8">
        <v>0.05</v>
      </c>
      <c r="BL8" s="8">
        <v>0.05</v>
      </c>
      <c r="BM8" s="9">
        <f t="shared" si="23"/>
        <v>0</v>
      </c>
      <c r="BN8" s="8"/>
    </row>
    <row r="9" spans="1:66" x14ac:dyDescent="0.25">
      <c r="A9">
        <v>8</v>
      </c>
      <c r="B9" s="4">
        <v>403.21225806451599</v>
      </c>
      <c r="C9" s="5">
        <v>385.50959999999992</v>
      </c>
      <c r="D9" s="6">
        <f t="shared" si="3"/>
        <v>-17.702658064516072</v>
      </c>
      <c r="E9" s="7">
        <f t="shared" si="4"/>
        <v>-4.3904067176657006E-2</v>
      </c>
      <c r="F9" s="8">
        <v>0.05</v>
      </c>
      <c r="G9" s="8">
        <v>0.05</v>
      </c>
      <c r="H9" s="9">
        <f t="shared" si="5"/>
        <v>0</v>
      </c>
      <c r="I9" s="8"/>
      <c r="J9" s="4">
        <v>344.12080645161279</v>
      </c>
      <c r="K9" s="5">
        <v>475.97439999999995</v>
      </c>
      <c r="L9" s="5">
        <f t="shared" si="0"/>
        <v>131.85359354838715</v>
      </c>
      <c r="M9" s="7">
        <f t="shared" si="6"/>
        <v>0.38316077109079782</v>
      </c>
      <c r="N9" s="8">
        <v>0.05</v>
      </c>
      <c r="O9" s="8">
        <v>0.05</v>
      </c>
      <c r="P9" s="9">
        <f t="shared" si="7"/>
        <v>0</v>
      </c>
      <c r="Q9" s="8"/>
      <c r="R9" s="4">
        <v>458.88595499025746</v>
      </c>
      <c r="S9" s="5">
        <v>394.09649999999999</v>
      </c>
      <c r="T9" s="5">
        <f t="shared" si="1"/>
        <v>-64.789454990257468</v>
      </c>
      <c r="U9" s="7">
        <f t="shared" si="8"/>
        <v>-0.14118857699977547</v>
      </c>
      <c r="V9" s="8">
        <v>0.05</v>
      </c>
      <c r="W9" s="8">
        <v>0.05</v>
      </c>
      <c r="X9" s="9">
        <f t="shared" si="9"/>
        <v>0</v>
      </c>
      <c r="Y9" s="8"/>
      <c r="Z9" s="4">
        <v>400.39448043624151</v>
      </c>
      <c r="AA9" s="5">
        <v>518.52400000000011</v>
      </c>
      <c r="AB9" s="5">
        <f t="shared" si="2"/>
        <v>118.12951956375861</v>
      </c>
      <c r="AC9" s="7">
        <f t="shared" si="10"/>
        <v>0.29503283720358242</v>
      </c>
      <c r="AD9" s="8">
        <v>0.05</v>
      </c>
      <c r="AE9" s="8">
        <v>0.05</v>
      </c>
      <c r="AF9" s="9">
        <f t="shared" si="11"/>
        <v>0</v>
      </c>
      <c r="AG9" s="8"/>
      <c r="AH9" s="4"/>
      <c r="AI9" s="5"/>
      <c r="AJ9" s="25">
        <f t="shared" si="12"/>
        <v>0</v>
      </c>
      <c r="AK9" s="21" t="e">
        <f t="shared" si="13"/>
        <v>#DIV/0!</v>
      </c>
      <c r="AL9" s="8">
        <v>0.05</v>
      </c>
      <c r="AM9" s="8">
        <v>0.05</v>
      </c>
      <c r="AN9" s="9">
        <f t="shared" si="14"/>
        <v>0</v>
      </c>
      <c r="AO9" s="8"/>
      <c r="AP9" s="4"/>
      <c r="AQ9" s="5"/>
      <c r="AR9" s="25">
        <f t="shared" si="15"/>
        <v>0</v>
      </c>
      <c r="AS9" s="21" t="e">
        <f t="shared" si="16"/>
        <v>#DIV/0!</v>
      </c>
      <c r="AT9" s="8">
        <v>0.05</v>
      </c>
      <c r="AU9" s="8">
        <v>0.05</v>
      </c>
      <c r="AV9" s="9">
        <f t="shared" si="17"/>
        <v>0</v>
      </c>
      <c r="AW9" s="8"/>
      <c r="AX9" s="8"/>
      <c r="AY9" s="4"/>
      <c r="AZ9" s="5"/>
      <c r="BA9" s="6">
        <f t="shared" si="18"/>
        <v>0</v>
      </c>
      <c r="BB9" s="7" t="e">
        <f t="shared" si="19"/>
        <v>#DIV/0!</v>
      </c>
      <c r="BC9" s="8">
        <v>0.05</v>
      </c>
      <c r="BD9" s="8">
        <v>0.05</v>
      </c>
      <c r="BE9" s="9">
        <f t="shared" si="20"/>
        <v>0</v>
      </c>
      <c r="BF9" s="8"/>
      <c r="BG9" s="4"/>
      <c r="BH9" s="5"/>
      <c r="BI9" s="6">
        <f t="shared" si="21"/>
        <v>0</v>
      </c>
      <c r="BJ9" s="7" t="e">
        <f t="shared" si="22"/>
        <v>#DIV/0!</v>
      </c>
      <c r="BK9" s="8">
        <v>0.05</v>
      </c>
      <c r="BL9" s="8">
        <v>0.05</v>
      </c>
      <c r="BM9" s="9">
        <f t="shared" si="23"/>
        <v>0</v>
      </c>
      <c r="BN9" s="8"/>
    </row>
    <row r="10" spans="1:66" x14ac:dyDescent="0.25">
      <c r="A10">
        <v>9</v>
      </c>
      <c r="B10" s="4">
        <v>336.02724295302011</v>
      </c>
      <c r="C10" s="5">
        <v>616.10749999999996</v>
      </c>
      <c r="D10" s="6">
        <f t="shared" si="3"/>
        <v>280.08025704697985</v>
      </c>
      <c r="E10" s="7">
        <f t="shared" si="4"/>
        <v>0.8335046128570528</v>
      </c>
      <c r="F10" s="8">
        <v>0.12</v>
      </c>
      <c r="G10" s="8">
        <v>0.12</v>
      </c>
      <c r="H10" s="9">
        <f t="shared" si="5"/>
        <v>0</v>
      </c>
      <c r="I10" s="8"/>
      <c r="J10" s="4">
        <v>286.78187114093959</v>
      </c>
      <c r="K10" s="5">
        <v>652.61790000000008</v>
      </c>
      <c r="L10" s="5">
        <f t="shared" si="0"/>
        <v>365.83602885906049</v>
      </c>
      <c r="M10" s="7">
        <f t="shared" si="6"/>
        <v>1.275659536649266</v>
      </c>
      <c r="N10" s="8">
        <v>0.12</v>
      </c>
      <c r="O10" s="8">
        <v>0.12</v>
      </c>
      <c r="P10" s="9">
        <f t="shared" si="7"/>
        <v>0</v>
      </c>
      <c r="Q10" s="8"/>
      <c r="R10" s="4">
        <v>368.52293528902339</v>
      </c>
      <c r="S10" s="5">
        <v>557.54070000000002</v>
      </c>
      <c r="T10" s="5">
        <f t="shared" si="1"/>
        <v>189.01776471097662</v>
      </c>
      <c r="U10" s="7">
        <f t="shared" si="8"/>
        <v>0.51290638006759248</v>
      </c>
      <c r="V10" s="8">
        <v>0.12</v>
      </c>
      <c r="W10" s="8">
        <v>0.12</v>
      </c>
      <c r="X10" s="9">
        <f t="shared" si="9"/>
        <v>0</v>
      </c>
      <c r="Y10" s="8"/>
      <c r="Z10" s="4">
        <v>314.19798553691271</v>
      </c>
      <c r="AA10" s="5">
        <v>762.32400000000018</v>
      </c>
      <c r="AB10" s="5">
        <f t="shared" si="2"/>
        <v>448.12601446308747</v>
      </c>
      <c r="AC10" s="7">
        <f t="shared" si="10"/>
        <v>1.4262536206185847</v>
      </c>
      <c r="AD10" s="8">
        <v>0.12</v>
      </c>
      <c r="AE10" s="8">
        <v>0.12</v>
      </c>
      <c r="AF10" s="9">
        <f t="shared" si="11"/>
        <v>0</v>
      </c>
      <c r="AG10" s="8"/>
      <c r="AH10" s="4"/>
      <c r="AI10" s="5"/>
      <c r="AJ10" s="25">
        <f t="shared" si="12"/>
        <v>0</v>
      </c>
      <c r="AK10" s="21" t="e">
        <f t="shared" si="13"/>
        <v>#DIV/0!</v>
      </c>
      <c r="AL10" s="8">
        <v>0.12</v>
      </c>
      <c r="AM10" s="8">
        <v>0.12</v>
      </c>
      <c r="AN10" s="9">
        <f t="shared" si="14"/>
        <v>0</v>
      </c>
      <c r="AO10" s="8"/>
      <c r="AP10" s="4"/>
      <c r="AQ10" s="5"/>
      <c r="AR10" s="25">
        <f t="shared" si="15"/>
        <v>0</v>
      </c>
      <c r="AS10" s="21" t="e">
        <f t="shared" si="16"/>
        <v>#DIV/0!</v>
      </c>
      <c r="AT10" s="8">
        <v>0.12</v>
      </c>
      <c r="AU10" s="8">
        <v>0.12</v>
      </c>
      <c r="AV10" s="9">
        <f t="shared" si="17"/>
        <v>0</v>
      </c>
      <c r="AW10" s="8"/>
      <c r="AX10" s="8"/>
      <c r="AY10" s="4"/>
      <c r="AZ10" s="5"/>
      <c r="BA10" s="6">
        <f t="shared" si="18"/>
        <v>0</v>
      </c>
      <c r="BB10" s="7" t="e">
        <f t="shared" si="19"/>
        <v>#DIV/0!</v>
      </c>
      <c r="BC10" s="8">
        <v>0.12</v>
      </c>
      <c r="BD10" s="8">
        <v>0.12</v>
      </c>
      <c r="BE10" s="9">
        <f t="shared" si="20"/>
        <v>0</v>
      </c>
      <c r="BF10" s="8"/>
      <c r="BG10" s="4"/>
      <c r="BH10" s="5"/>
      <c r="BI10" s="6">
        <f t="shared" si="21"/>
        <v>0</v>
      </c>
      <c r="BJ10" s="7" t="e">
        <f t="shared" si="22"/>
        <v>#DIV/0!</v>
      </c>
      <c r="BK10" s="8">
        <v>0.12</v>
      </c>
      <c r="BL10" s="8">
        <v>0.12</v>
      </c>
      <c r="BM10" s="9">
        <f t="shared" si="23"/>
        <v>0</v>
      </c>
      <c r="BN10" s="8"/>
    </row>
    <row r="11" spans="1:66" x14ac:dyDescent="0.25">
      <c r="A11">
        <v>10</v>
      </c>
      <c r="B11" s="4">
        <v>400.20944524788899</v>
      </c>
      <c r="C11" s="5">
        <v>551.8895</v>
      </c>
      <c r="D11" s="10">
        <f t="shared" si="3"/>
        <v>151.680054752111</v>
      </c>
      <c r="E11" s="7">
        <f t="shared" si="4"/>
        <v>0.37900168662476386</v>
      </c>
      <c r="F11" s="8">
        <v>0.12</v>
      </c>
      <c r="G11" s="8">
        <v>0.12</v>
      </c>
      <c r="H11" s="9">
        <f t="shared" si="5"/>
        <v>0</v>
      </c>
      <c r="I11" s="8"/>
      <c r="J11" s="4">
        <v>341.55806103052595</v>
      </c>
      <c r="K11" s="5">
        <v>579.17320000000018</v>
      </c>
      <c r="L11" s="13">
        <f t="shared" si="0"/>
        <v>237.61513896947423</v>
      </c>
      <c r="M11" s="7">
        <f t="shared" si="6"/>
        <v>0.69568007925960773</v>
      </c>
      <c r="N11" s="8">
        <v>0.12</v>
      </c>
      <c r="O11" s="8">
        <v>0.12</v>
      </c>
      <c r="P11" s="9">
        <f t="shared" si="7"/>
        <v>0</v>
      </c>
      <c r="Q11" s="8"/>
      <c r="R11" s="4">
        <v>427.03367569820318</v>
      </c>
      <c r="S11" s="5">
        <v>558.99800000000005</v>
      </c>
      <c r="T11" s="13">
        <f t="shared" si="1"/>
        <v>131.96432430179686</v>
      </c>
      <c r="U11" s="7">
        <f t="shared" si="8"/>
        <v>0.30902556826703242</v>
      </c>
      <c r="V11" s="8">
        <v>0.12</v>
      </c>
      <c r="W11" s="8">
        <v>0.12</v>
      </c>
      <c r="X11" s="9">
        <f t="shared" si="9"/>
        <v>0</v>
      </c>
      <c r="Y11" s="8"/>
      <c r="Z11" s="4">
        <v>358.77129322147641</v>
      </c>
      <c r="AA11" s="5">
        <v>650.07599999999991</v>
      </c>
      <c r="AB11" s="13">
        <f t="shared" si="2"/>
        <v>291.3047067785235</v>
      </c>
      <c r="AC11" s="7">
        <f t="shared" si="10"/>
        <v>0.81195099017773287</v>
      </c>
      <c r="AD11" s="8">
        <v>0.12</v>
      </c>
      <c r="AE11" s="8">
        <v>0.12</v>
      </c>
      <c r="AF11" s="9">
        <f t="shared" si="11"/>
        <v>0</v>
      </c>
      <c r="AG11" s="8"/>
      <c r="AH11" s="4"/>
      <c r="AI11" s="5"/>
      <c r="AJ11" s="25">
        <f t="shared" si="12"/>
        <v>0</v>
      </c>
      <c r="AK11" s="21" t="e">
        <f t="shared" si="13"/>
        <v>#DIV/0!</v>
      </c>
      <c r="AL11" s="8">
        <v>0.12</v>
      </c>
      <c r="AM11" s="8">
        <v>0.12</v>
      </c>
      <c r="AN11" s="9">
        <f t="shared" si="14"/>
        <v>0</v>
      </c>
      <c r="AO11" s="8"/>
      <c r="AP11" s="4"/>
      <c r="AQ11" s="5"/>
      <c r="AR11" s="25">
        <f t="shared" si="15"/>
        <v>0</v>
      </c>
      <c r="AS11" s="21" t="e">
        <f t="shared" si="16"/>
        <v>#DIV/0!</v>
      </c>
      <c r="AT11" s="8">
        <v>0.12</v>
      </c>
      <c r="AU11" s="8">
        <v>0.12</v>
      </c>
      <c r="AV11" s="9">
        <f t="shared" si="17"/>
        <v>0</v>
      </c>
      <c r="AW11" s="8"/>
      <c r="AX11" s="8"/>
      <c r="AY11" s="4"/>
      <c r="AZ11" s="5"/>
      <c r="BA11" s="6">
        <f t="shared" si="18"/>
        <v>0</v>
      </c>
      <c r="BB11" s="7" t="e">
        <f t="shared" si="19"/>
        <v>#DIV/0!</v>
      </c>
      <c r="BC11" s="8">
        <v>0.12</v>
      </c>
      <c r="BD11" s="8">
        <v>0.12</v>
      </c>
      <c r="BE11" s="9">
        <f t="shared" si="20"/>
        <v>0</v>
      </c>
      <c r="BF11" s="8"/>
      <c r="BG11" s="4"/>
      <c r="BH11" s="5"/>
      <c r="BI11" s="6">
        <f t="shared" si="21"/>
        <v>0</v>
      </c>
      <c r="BJ11" s="7" t="e">
        <f t="shared" si="22"/>
        <v>#DIV/0!</v>
      </c>
      <c r="BK11" s="8">
        <v>0.12</v>
      </c>
      <c r="BL11" s="8">
        <v>0.12</v>
      </c>
      <c r="BM11" s="9">
        <f t="shared" si="23"/>
        <v>0</v>
      </c>
      <c r="BN11" s="8"/>
    </row>
    <row r="12" spans="1:66" x14ac:dyDescent="0.25">
      <c r="A12">
        <v>11</v>
      </c>
      <c r="B12" s="4">
        <v>354.71196995020563</v>
      </c>
      <c r="C12" s="5">
        <v>391.46850000000006</v>
      </c>
      <c r="D12" s="10">
        <f t="shared" si="3"/>
        <v>36.756530049794435</v>
      </c>
      <c r="E12" s="7">
        <f t="shared" si="4"/>
        <v>0.10362359650550926</v>
      </c>
      <c r="F12" s="8">
        <v>0.12</v>
      </c>
      <c r="G12" s="8">
        <v>0.12</v>
      </c>
      <c r="H12" s="9">
        <f t="shared" si="5"/>
        <v>0</v>
      </c>
      <c r="I12" s="8"/>
      <c r="J12" s="4">
        <v>302.72831918164098</v>
      </c>
      <c r="K12" s="5">
        <v>417.70549999999992</v>
      </c>
      <c r="L12" s="13">
        <f t="shared" si="0"/>
        <v>114.97718081835893</v>
      </c>
      <c r="M12" s="7">
        <f t="shared" si="6"/>
        <v>0.37980318831477111</v>
      </c>
      <c r="N12" s="8">
        <v>0.12</v>
      </c>
      <c r="O12" s="8">
        <v>0.12</v>
      </c>
      <c r="P12" s="9">
        <f t="shared" si="7"/>
        <v>0</v>
      </c>
      <c r="Q12" s="8"/>
      <c r="R12" s="4">
        <v>370.4262122645593</v>
      </c>
      <c r="S12" s="5">
        <v>440.21200000000005</v>
      </c>
      <c r="T12" s="13">
        <f t="shared" si="1"/>
        <v>69.785787735440749</v>
      </c>
      <c r="U12" s="7">
        <f t="shared" si="8"/>
        <v>0.18839322225285604</v>
      </c>
      <c r="V12" s="8">
        <v>0.12</v>
      </c>
      <c r="W12" s="8">
        <v>0.12</v>
      </c>
      <c r="X12" s="9">
        <f t="shared" si="9"/>
        <v>0</v>
      </c>
      <c r="Y12" s="8"/>
      <c r="Z12" s="4">
        <v>321.87916510067106</v>
      </c>
      <c r="AA12" s="5">
        <v>493.71600000000001</v>
      </c>
      <c r="AB12" s="13">
        <f t="shared" si="2"/>
        <v>171.83683489932895</v>
      </c>
      <c r="AC12" s="7">
        <f t="shared" si="10"/>
        <v>0.53385510318937601</v>
      </c>
      <c r="AD12" s="8">
        <v>0.12</v>
      </c>
      <c r="AE12" s="8">
        <v>0.12</v>
      </c>
      <c r="AF12" s="9">
        <f t="shared" si="11"/>
        <v>0</v>
      </c>
      <c r="AG12" s="8"/>
      <c r="AH12" s="4"/>
      <c r="AI12" s="5"/>
      <c r="AJ12" s="25">
        <f t="shared" si="12"/>
        <v>0</v>
      </c>
      <c r="AK12" s="21" t="e">
        <f t="shared" si="13"/>
        <v>#DIV/0!</v>
      </c>
      <c r="AL12" s="8">
        <v>0.12</v>
      </c>
      <c r="AM12" s="8">
        <v>0.12</v>
      </c>
      <c r="AN12" s="9">
        <f t="shared" si="14"/>
        <v>0</v>
      </c>
      <c r="AO12" s="8"/>
      <c r="AP12" s="4"/>
      <c r="AQ12" s="5"/>
      <c r="AR12" s="26">
        <f t="shared" si="15"/>
        <v>0</v>
      </c>
      <c r="AS12" s="27" t="e">
        <f t="shared" si="16"/>
        <v>#DIV/0!</v>
      </c>
      <c r="AT12" s="8">
        <v>0.12</v>
      </c>
      <c r="AU12" s="8">
        <v>0.12</v>
      </c>
      <c r="AV12" s="9">
        <f t="shared" si="17"/>
        <v>0</v>
      </c>
      <c r="AW12" s="8"/>
      <c r="AX12" s="8"/>
      <c r="AY12" s="4"/>
      <c r="AZ12" s="5"/>
      <c r="BA12" s="6">
        <f t="shared" si="18"/>
        <v>0</v>
      </c>
      <c r="BB12" s="7" t="e">
        <f t="shared" si="19"/>
        <v>#DIV/0!</v>
      </c>
      <c r="BC12" s="8">
        <v>0.12</v>
      </c>
      <c r="BD12" s="8">
        <v>0.12</v>
      </c>
      <c r="BE12" s="9">
        <f t="shared" si="20"/>
        <v>0</v>
      </c>
      <c r="BF12" s="8"/>
      <c r="BG12" s="4"/>
      <c r="BH12" s="5"/>
      <c r="BI12" s="6">
        <f t="shared" si="21"/>
        <v>0</v>
      </c>
      <c r="BJ12" s="7" t="e">
        <f t="shared" si="22"/>
        <v>#DIV/0!</v>
      </c>
      <c r="BK12" s="8">
        <v>0.12</v>
      </c>
      <c r="BL12" s="8">
        <v>0.12</v>
      </c>
      <c r="BM12" s="9">
        <f t="shared" si="23"/>
        <v>0</v>
      </c>
      <c r="BN12" s="8"/>
    </row>
    <row r="13" spans="1:66" x14ac:dyDescent="0.25">
      <c r="A13" s="11">
        <v>12</v>
      </c>
      <c r="B13" s="12">
        <v>161.45147711625896</v>
      </c>
      <c r="C13" s="13">
        <v>260.00319999999999</v>
      </c>
      <c r="D13" s="14">
        <f t="shared" si="3"/>
        <v>98.551722883741036</v>
      </c>
      <c r="E13" s="7">
        <f>D13/B13</f>
        <v>0.61041078498634804</v>
      </c>
      <c r="F13" s="8">
        <v>0.12</v>
      </c>
      <c r="G13" s="8">
        <v>0.12</v>
      </c>
      <c r="H13" s="9">
        <f t="shared" si="5"/>
        <v>0</v>
      </c>
      <c r="I13" s="8"/>
      <c r="J13" s="12">
        <v>137.7904847802555</v>
      </c>
      <c r="K13" s="13">
        <v>294.67620000000005</v>
      </c>
      <c r="L13" s="14">
        <f>K13-J13</f>
        <v>156.88571521974455</v>
      </c>
      <c r="M13" s="21">
        <f>L13/J13</f>
        <v>1.138581633339498</v>
      </c>
      <c r="N13" s="8">
        <v>0.12</v>
      </c>
      <c r="O13" s="8">
        <v>0.12</v>
      </c>
      <c r="P13" s="9">
        <f t="shared" si="7"/>
        <v>0</v>
      </c>
      <c r="Q13" s="8"/>
      <c r="R13" s="12">
        <v>169.88318085083353</v>
      </c>
      <c r="S13" s="13">
        <v>304.9855</v>
      </c>
      <c r="T13" s="14">
        <f>S13-R13</f>
        <v>135.10231914916648</v>
      </c>
      <c r="U13" s="7">
        <f>T13/R13</f>
        <v>0.79526600851554285</v>
      </c>
      <c r="V13" s="8">
        <v>0.12</v>
      </c>
      <c r="W13" s="8">
        <v>0.12</v>
      </c>
      <c r="X13" s="9">
        <f t="shared" si="9"/>
        <v>0</v>
      </c>
      <c r="Y13" s="8"/>
      <c r="Z13" s="12">
        <v>156.04214083892617</v>
      </c>
      <c r="AA13" s="13">
        <v>373.02999999999992</v>
      </c>
      <c r="AB13" s="14">
        <f>AA13-Z13</f>
        <v>216.98785916107374</v>
      </c>
      <c r="AC13" s="7">
        <f>AB13/Z13</f>
        <v>1.3905721748912592</v>
      </c>
      <c r="AD13" s="8">
        <v>0.12</v>
      </c>
      <c r="AE13" s="8">
        <v>0.12</v>
      </c>
      <c r="AF13" s="9">
        <f t="shared" si="11"/>
        <v>0</v>
      </c>
      <c r="AG13" s="8"/>
      <c r="AH13" s="28"/>
      <c r="AI13" s="29"/>
      <c r="AJ13" s="26">
        <f t="shared" si="12"/>
        <v>0</v>
      </c>
      <c r="AK13" s="27" t="e">
        <f>AJ13/AH13</f>
        <v>#DIV/0!</v>
      </c>
      <c r="AL13" s="17">
        <v>0.12</v>
      </c>
      <c r="AM13" s="17">
        <f>AL13-0.05</f>
        <v>6.9999999999999993E-2</v>
      </c>
      <c r="AN13" s="9">
        <f t="shared" si="14"/>
        <v>-0.41666666666666669</v>
      </c>
      <c r="AO13" s="8" t="e">
        <f>AK13/AN13</f>
        <v>#DIV/0!</v>
      </c>
      <c r="AP13" s="28"/>
      <c r="AQ13" s="29"/>
      <c r="AR13" s="26">
        <f t="shared" si="15"/>
        <v>0</v>
      </c>
      <c r="AS13" s="27" t="e">
        <f>AR13/AP13</f>
        <v>#DIV/0!</v>
      </c>
      <c r="AT13" s="17">
        <v>0.12</v>
      </c>
      <c r="AU13" s="17">
        <f>AT13-0.05</f>
        <v>6.9999999999999993E-2</v>
      </c>
      <c r="AV13" s="9">
        <f>(AU13-AT13)/AT13</f>
        <v>-0.41666666666666669</v>
      </c>
      <c r="AW13" s="8" t="e">
        <f>AS13/AV13</f>
        <v>#DIV/0!</v>
      </c>
      <c r="AX13" s="8"/>
      <c r="AY13" s="28"/>
      <c r="AZ13" s="29"/>
      <c r="BA13" s="25">
        <f t="shared" si="18"/>
        <v>0</v>
      </c>
      <c r="BB13" s="21" t="e">
        <f>BA13/AY13</f>
        <v>#DIV/0!</v>
      </c>
      <c r="BC13" s="17">
        <v>0.12</v>
      </c>
      <c r="BD13" s="17">
        <f>BC13-0.05</f>
        <v>6.9999999999999993E-2</v>
      </c>
      <c r="BE13" s="9">
        <f>(BD13-BC13)/BC13</f>
        <v>-0.41666666666666669</v>
      </c>
      <c r="BF13" s="8" t="e">
        <f>BB13/BE13</f>
        <v>#DIV/0!</v>
      </c>
      <c r="BG13" s="28"/>
      <c r="BH13" s="28"/>
      <c r="BI13" s="25">
        <f t="shared" si="21"/>
        <v>0</v>
      </c>
      <c r="BJ13" s="7" t="e">
        <f>BI13/BG13</f>
        <v>#DIV/0!</v>
      </c>
      <c r="BK13" s="17">
        <v>0.12</v>
      </c>
      <c r="BL13" s="17">
        <f>BK13-0.05</f>
        <v>6.9999999999999993E-2</v>
      </c>
      <c r="BM13" s="9">
        <f>(BL13-BK13)/BK13</f>
        <v>-0.41666666666666669</v>
      </c>
      <c r="BN13" s="8" t="e">
        <f>BJ13/BM13</f>
        <v>#DIV/0!</v>
      </c>
    </row>
    <row r="14" spans="1:66" x14ac:dyDescent="0.25">
      <c r="A14" s="11">
        <v>13</v>
      </c>
      <c r="B14" s="12">
        <v>218.23721402901063</v>
      </c>
      <c r="C14" s="13">
        <v>276.80220000000003</v>
      </c>
      <c r="D14" s="14">
        <f t="shared" si="3"/>
        <v>58.564985970989397</v>
      </c>
      <c r="E14" s="7">
        <f>D14/B14</f>
        <v>0.26835471773940561</v>
      </c>
      <c r="F14" s="8">
        <v>0.28999999999999998</v>
      </c>
      <c r="G14" s="8">
        <v>0.28999999999999998</v>
      </c>
      <c r="H14" s="9">
        <f t="shared" si="5"/>
        <v>0</v>
      </c>
      <c r="I14" s="8"/>
      <c r="J14" s="12">
        <v>186.25417404200047</v>
      </c>
      <c r="K14" s="13">
        <v>308.05160000000001</v>
      </c>
      <c r="L14" s="14">
        <f t="shared" ref="L14:L16" si="24">K14-J14</f>
        <v>121.79742595799954</v>
      </c>
      <c r="M14" s="21">
        <f>L14/J14</f>
        <v>0.65393125595421076</v>
      </c>
      <c r="N14" s="8">
        <v>0.28999999999999998</v>
      </c>
      <c r="O14" s="8">
        <v>0.28999999999999998</v>
      </c>
      <c r="P14" s="9">
        <f t="shared" si="7"/>
        <v>0</v>
      </c>
      <c r="Q14" s="8"/>
      <c r="R14" s="12">
        <v>238.93604708811429</v>
      </c>
      <c r="S14" s="13">
        <v>279.65120000000002</v>
      </c>
      <c r="T14" s="14">
        <f t="shared" ref="T14:T16" si="25">S14-R14</f>
        <v>40.715152911885724</v>
      </c>
      <c r="U14" s="7">
        <f>T14/R14</f>
        <v>0.1704018853918299</v>
      </c>
      <c r="V14" s="8">
        <v>0.28999999999999998</v>
      </c>
      <c r="W14" s="8">
        <v>0.28999999999999998</v>
      </c>
      <c r="X14" s="9">
        <f t="shared" si="9"/>
        <v>0</v>
      </c>
      <c r="Y14" s="8"/>
      <c r="Z14" s="12">
        <v>221.07108895973164</v>
      </c>
      <c r="AA14" s="13">
        <v>359.36799999999999</v>
      </c>
      <c r="AB14" s="14">
        <f t="shared" ref="AB14:AB16" si="26">AA14-Z14</f>
        <v>138.29691104026836</v>
      </c>
      <c r="AC14" s="7">
        <f>AB14/Z14</f>
        <v>0.62557664908168653</v>
      </c>
      <c r="AD14" s="8">
        <v>0.28999999999999998</v>
      </c>
      <c r="AE14" s="8">
        <v>0.28999999999999998</v>
      </c>
      <c r="AF14" s="9">
        <f t="shared" si="11"/>
        <v>0</v>
      </c>
      <c r="AG14" s="8"/>
      <c r="AH14" s="28"/>
      <c r="AI14" s="29"/>
      <c r="AJ14" s="26">
        <f t="shared" si="12"/>
        <v>0</v>
      </c>
      <c r="AK14" s="27" t="e">
        <f>AJ14/AH14</f>
        <v>#DIV/0!</v>
      </c>
      <c r="AL14" s="17">
        <v>0.28999999999999998</v>
      </c>
      <c r="AM14" s="17">
        <f t="shared" ref="AM14:AM16" si="27">AL14-0.05</f>
        <v>0.24</v>
      </c>
      <c r="AN14" s="9">
        <f t="shared" si="14"/>
        <v>-0.17241379310344826</v>
      </c>
      <c r="AO14" s="8" t="e">
        <f t="shared" ref="AO14:AO16" si="28">AK14/AN14</f>
        <v>#DIV/0!</v>
      </c>
      <c r="AP14" s="28"/>
      <c r="AQ14" s="29"/>
      <c r="AR14" s="25">
        <f t="shared" si="15"/>
        <v>0</v>
      </c>
      <c r="AS14" s="21" t="e">
        <f>AR14/AP14</f>
        <v>#DIV/0!</v>
      </c>
      <c r="AT14" s="17">
        <v>0.28999999999999998</v>
      </c>
      <c r="AU14" s="17">
        <f t="shared" ref="AU14:AU16" si="29">AT14-0.05</f>
        <v>0.24</v>
      </c>
      <c r="AV14" s="9">
        <f t="shared" si="17"/>
        <v>-0.17241379310344826</v>
      </c>
      <c r="AW14" s="8" t="e">
        <f t="shared" ref="AW14:AW15" si="30">AS14/AV14</f>
        <v>#DIV/0!</v>
      </c>
      <c r="AX14" s="8"/>
      <c r="AY14" s="28"/>
      <c r="AZ14" s="29"/>
      <c r="BA14" s="25">
        <f t="shared" si="18"/>
        <v>0</v>
      </c>
      <c r="BB14" s="21" t="e">
        <f>BA14/AY14</f>
        <v>#DIV/0!</v>
      </c>
      <c r="BC14" s="17">
        <v>0.28999999999999998</v>
      </c>
      <c r="BD14" s="17">
        <f t="shared" ref="BD14:BD16" si="31">BC14-0.05</f>
        <v>0.24</v>
      </c>
      <c r="BE14" s="9">
        <f t="shared" ref="BE14:BE15" si="32">(BD14-BC14)/BC14</f>
        <v>-0.17241379310344826</v>
      </c>
      <c r="BF14" s="8" t="e">
        <f t="shared" ref="BF14:BF15" si="33">BB14/BE14</f>
        <v>#DIV/0!</v>
      </c>
      <c r="BG14" s="28"/>
      <c r="BH14" s="28"/>
      <c r="BI14" s="25">
        <f t="shared" si="21"/>
        <v>0</v>
      </c>
      <c r="BJ14" s="7" t="e">
        <f>BI14/BG14</f>
        <v>#DIV/0!</v>
      </c>
      <c r="BK14" s="17">
        <v>0.28999999999999998</v>
      </c>
      <c r="BL14" s="17">
        <f t="shared" ref="BL14:BL16" si="34">BK14-0.05</f>
        <v>0.24</v>
      </c>
      <c r="BM14" s="9">
        <f t="shared" ref="BM14:BM15" si="35">(BL14-BK14)/BK14</f>
        <v>-0.17241379310344826</v>
      </c>
      <c r="BN14" s="8" t="e">
        <f t="shared" ref="BN14:BN15" si="36">BJ14/BM14</f>
        <v>#DIV/0!</v>
      </c>
    </row>
    <row r="15" spans="1:66" x14ac:dyDescent="0.25">
      <c r="A15" s="11">
        <v>14</v>
      </c>
      <c r="B15" s="12">
        <v>227.24147607707303</v>
      </c>
      <c r="C15" s="13">
        <v>224.53889999999996</v>
      </c>
      <c r="D15" s="10">
        <f t="shared" si="3"/>
        <v>-2.7025760770730756</v>
      </c>
      <c r="E15" s="7">
        <f t="shared" ref="E15:E24" si="37">D15/B15</f>
        <v>-1.1892970085075703E-2</v>
      </c>
      <c r="F15" s="8">
        <v>0.28999999999999998</v>
      </c>
      <c r="G15" s="8">
        <v>0.28999999999999998</v>
      </c>
      <c r="H15" s="9">
        <f t="shared" si="5"/>
        <v>0</v>
      </c>
      <c r="I15" s="8"/>
      <c r="J15" s="12">
        <v>193.93884596232957</v>
      </c>
      <c r="K15" s="13">
        <v>261.84880000000004</v>
      </c>
      <c r="L15" s="14">
        <f t="shared" si="24"/>
        <v>67.909954037670474</v>
      </c>
      <c r="M15" s="21">
        <f t="shared" ref="M15:M24" si="38">L15/J15</f>
        <v>0.35016168989095264</v>
      </c>
      <c r="N15" s="8">
        <v>0.28999999999999998</v>
      </c>
      <c r="O15" s="8">
        <v>0.28999999999999998</v>
      </c>
      <c r="P15" s="9">
        <f t="shared" si="7"/>
        <v>0</v>
      </c>
      <c r="Q15" s="8"/>
      <c r="R15" s="12">
        <v>255.25103357869659</v>
      </c>
      <c r="S15" s="13">
        <v>266.97450000000003</v>
      </c>
      <c r="T15" s="14">
        <f t="shared" si="25"/>
        <v>11.723466421303442</v>
      </c>
      <c r="U15" s="7">
        <f t="shared" ref="U15:U24" si="39">T15/R15</f>
        <v>4.5929163368848704E-2</v>
      </c>
      <c r="V15" s="8">
        <v>0.28999999999999998</v>
      </c>
      <c r="W15" s="8">
        <v>0.28999999999999998</v>
      </c>
      <c r="X15" s="9">
        <f t="shared" si="9"/>
        <v>0</v>
      </c>
      <c r="Y15" s="8"/>
      <c r="Z15" s="12">
        <v>242.30161791946301</v>
      </c>
      <c r="AA15" s="13">
        <v>337.40600000000001</v>
      </c>
      <c r="AB15" s="14">
        <f t="shared" si="26"/>
        <v>95.104382080536993</v>
      </c>
      <c r="AC15" s="7">
        <f t="shared" ref="AC15:AC24" si="40">AB15/Z15</f>
        <v>0.3925041149009087</v>
      </c>
      <c r="AD15" s="8">
        <v>0.28999999999999998</v>
      </c>
      <c r="AE15" s="8">
        <v>0.28999999999999998</v>
      </c>
      <c r="AF15" s="9">
        <f t="shared" si="11"/>
        <v>0</v>
      </c>
      <c r="AG15" s="8"/>
      <c r="AH15" s="28"/>
      <c r="AI15" s="29"/>
      <c r="AJ15" s="26">
        <f t="shared" si="12"/>
        <v>0</v>
      </c>
      <c r="AK15" s="27" t="e">
        <f t="shared" ref="AK15:AK24" si="41">AJ15/AH15</f>
        <v>#DIV/0!</v>
      </c>
      <c r="AL15" s="17">
        <v>0.28999999999999998</v>
      </c>
      <c r="AM15" s="17">
        <f t="shared" si="27"/>
        <v>0.24</v>
      </c>
      <c r="AN15" s="9">
        <f t="shared" si="14"/>
        <v>-0.17241379310344826</v>
      </c>
      <c r="AO15" s="8" t="e">
        <f t="shared" si="28"/>
        <v>#DIV/0!</v>
      </c>
      <c r="AP15" s="28"/>
      <c r="AQ15" s="29"/>
      <c r="AR15" s="25">
        <f t="shared" si="15"/>
        <v>0</v>
      </c>
      <c r="AS15" s="21" t="e">
        <f t="shared" ref="AS15:AS24" si="42">AR15/AP15</f>
        <v>#DIV/0!</v>
      </c>
      <c r="AT15" s="17">
        <v>0.28999999999999998</v>
      </c>
      <c r="AU15" s="17">
        <f t="shared" si="29"/>
        <v>0.24</v>
      </c>
      <c r="AV15" s="9">
        <f t="shared" si="17"/>
        <v>-0.17241379310344826</v>
      </c>
      <c r="AW15" s="8" t="e">
        <f t="shared" si="30"/>
        <v>#DIV/0!</v>
      </c>
      <c r="AX15" s="8"/>
      <c r="AY15" s="28"/>
      <c r="AZ15" s="29"/>
      <c r="BA15" s="25">
        <f t="shared" si="18"/>
        <v>0</v>
      </c>
      <c r="BB15" s="21" t="e">
        <f t="shared" ref="BB15" si="43">BA15/AY15</f>
        <v>#DIV/0!</v>
      </c>
      <c r="BC15" s="17">
        <v>0.28999999999999998</v>
      </c>
      <c r="BD15" s="17">
        <f t="shared" si="31"/>
        <v>0.24</v>
      </c>
      <c r="BE15" s="9">
        <f t="shared" si="32"/>
        <v>-0.17241379310344826</v>
      </c>
      <c r="BF15" s="8" t="e">
        <f t="shared" si="33"/>
        <v>#DIV/0!</v>
      </c>
      <c r="BG15" s="28"/>
      <c r="BH15" s="28"/>
      <c r="BI15" s="25">
        <f t="shared" si="21"/>
        <v>0</v>
      </c>
      <c r="BJ15" s="7" t="e">
        <f t="shared" ref="BJ15" si="44">BI15/BG15</f>
        <v>#DIV/0!</v>
      </c>
      <c r="BK15" s="17">
        <v>0.28999999999999998</v>
      </c>
      <c r="BL15" s="17">
        <f t="shared" si="34"/>
        <v>0.24</v>
      </c>
      <c r="BM15" s="9">
        <f t="shared" si="35"/>
        <v>-0.17241379310344826</v>
      </c>
      <c r="BN15" s="8" t="e">
        <f t="shared" si="36"/>
        <v>#DIV/0!</v>
      </c>
    </row>
    <row r="16" spans="1:66" x14ac:dyDescent="0.25">
      <c r="A16" s="11">
        <v>15</v>
      </c>
      <c r="B16" s="12">
        <v>107.45615925525009</v>
      </c>
      <c r="C16" s="13">
        <v>184.96289999999999</v>
      </c>
      <c r="D16" s="14">
        <f t="shared" si="3"/>
        <v>77.506740744749905</v>
      </c>
      <c r="E16" s="7">
        <f t="shared" si="37"/>
        <v>0.72128709309851013</v>
      </c>
      <c r="F16" s="8">
        <v>0.28999999999999998</v>
      </c>
      <c r="G16" s="8">
        <v>0.28999999999999998</v>
      </c>
      <c r="H16" s="9">
        <f t="shared" si="5"/>
        <v>0</v>
      </c>
      <c r="I16" s="8"/>
      <c r="J16" s="12">
        <v>91.70827384715308</v>
      </c>
      <c r="K16" s="13">
        <v>175.52940000000001</v>
      </c>
      <c r="L16" s="14">
        <f t="shared" si="24"/>
        <v>83.821126152846929</v>
      </c>
      <c r="M16" s="21">
        <f t="shared" si="38"/>
        <v>0.91399742505838266</v>
      </c>
      <c r="N16" s="8">
        <v>0.28999999999999998</v>
      </c>
      <c r="O16" s="8">
        <v>0.28999999999999998</v>
      </c>
      <c r="P16" s="9">
        <f t="shared" si="7"/>
        <v>0</v>
      </c>
      <c r="Q16" s="8"/>
      <c r="R16" s="12">
        <v>118.9608598830916</v>
      </c>
      <c r="S16" s="13">
        <v>203.58060000000003</v>
      </c>
      <c r="T16" s="14">
        <f t="shared" si="25"/>
        <v>84.619740116908432</v>
      </c>
      <c r="U16" s="7">
        <f t="shared" si="39"/>
        <v>0.71132421369573329</v>
      </c>
      <c r="V16" s="8">
        <v>0.28999999999999998</v>
      </c>
      <c r="W16" s="8">
        <v>0.28999999999999998</v>
      </c>
      <c r="X16" s="9">
        <f t="shared" si="9"/>
        <v>0</v>
      </c>
      <c r="Y16" s="8"/>
      <c r="Z16" s="12">
        <v>116.12853976510068</v>
      </c>
      <c r="AA16" s="13">
        <v>305.822</v>
      </c>
      <c r="AB16" s="14">
        <f t="shared" si="26"/>
        <v>189.69346023489931</v>
      </c>
      <c r="AC16" s="7">
        <f t="shared" si="40"/>
        <v>1.6334783905713639</v>
      </c>
      <c r="AD16" s="8">
        <v>0.28999999999999998</v>
      </c>
      <c r="AE16" s="8">
        <v>0.28999999999999998</v>
      </c>
      <c r="AF16" s="9">
        <f t="shared" si="11"/>
        <v>0</v>
      </c>
      <c r="AG16" s="8"/>
      <c r="AH16" s="28"/>
      <c r="AI16" s="29"/>
      <c r="AJ16" s="25">
        <f t="shared" si="12"/>
        <v>0</v>
      </c>
      <c r="AK16" s="21" t="e">
        <f t="shared" si="41"/>
        <v>#DIV/0!</v>
      </c>
      <c r="AL16" s="17">
        <v>0.28999999999999998</v>
      </c>
      <c r="AM16" s="17">
        <f t="shared" si="27"/>
        <v>0.24</v>
      </c>
      <c r="AN16" s="9">
        <f t="shared" si="14"/>
        <v>-0.17241379310344826</v>
      </c>
      <c r="AO16" s="8" t="e">
        <f t="shared" si="28"/>
        <v>#DIV/0!</v>
      </c>
      <c r="AP16" s="28"/>
      <c r="AQ16" s="29"/>
      <c r="AR16" s="25">
        <f t="shared" si="15"/>
        <v>0</v>
      </c>
      <c r="AS16" s="21" t="e">
        <f>AR16/AP16</f>
        <v>#DIV/0!</v>
      </c>
      <c r="AT16" s="17">
        <v>0.28999999999999998</v>
      </c>
      <c r="AU16" s="17">
        <f t="shared" si="29"/>
        <v>0.24</v>
      </c>
      <c r="AV16" s="9">
        <f>(AU16-AT16)/AT16</f>
        <v>-0.17241379310344826</v>
      </c>
      <c r="AW16" s="8" t="e">
        <f>AS16/AV16</f>
        <v>#DIV/0!</v>
      </c>
      <c r="AX16" s="8"/>
      <c r="AY16" s="28"/>
      <c r="AZ16" s="29"/>
      <c r="BA16" s="25">
        <f t="shared" si="18"/>
        <v>0</v>
      </c>
      <c r="BB16" s="21" t="e">
        <f>BA16/AY16</f>
        <v>#DIV/0!</v>
      </c>
      <c r="BC16" s="17">
        <v>0.28999999999999998</v>
      </c>
      <c r="BD16" s="17">
        <f t="shared" si="31"/>
        <v>0.24</v>
      </c>
      <c r="BE16" s="9">
        <f>(BD16-BC16)/BC16</f>
        <v>-0.17241379310344826</v>
      </c>
      <c r="BF16" s="8" t="e">
        <f>BB16/BE16</f>
        <v>#DIV/0!</v>
      </c>
      <c r="BG16" s="28"/>
      <c r="BH16" s="28"/>
      <c r="BI16" s="25">
        <f t="shared" si="21"/>
        <v>0</v>
      </c>
      <c r="BJ16" s="7" t="e">
        <f>BI16/BG16</f>
        <v>#DIV/0!</v>
      </c>
      <c r="BK16" s="17">
        <v>0.28999999999999998</v>
      </c>
      <c r="BL16" s="17">
        <f t="shared" si="34"/>
        <v>0.24</v>
      </c>
      <c r="BM16" s="9">
        <f>(BL16-BK16)/BK16</f>
        <v>-0.17241379310344826</v>
      </c>
      <c r="BN16" s="8" t="e">
        <f>BJ16/BM16</f>
        <v>#DIV/0!</v>
      </c>
    </row>
    <row r="17" spans="1:66" x14ac:dyDescent="0.25">
      <c r="A17" s="11">
        <v>16</v>
      </c>
      <c r="B17" s="12">
        <v>108.21490322580649</v>
      </c>
      <c r="C17" s="13">
        <v>109.1613</v>
      </c>
      <c r="D17" s="10">
        <f t="shared" si="3"/>
        <v>0.94639677419350221</v>
      </c>
      <c r="E17" s="7">
        <f t="shared" si="37"/>
        <v>8.7455308463262639E-3</v>
      </c>
      <c r="F17" s="8">
        <v>0.28999999999999998</v>
      </c>
      <c r="G17" s="8">
        <v>0.28999999999999998</v>
      </c>
      <c r="H17" s="9">
        <f t="shared" si="5"/>
        <v>0</v>
      </c>
      <c r="I17" s="8"/>
      <c r="J17" s="12">
        <v>92.355822580645196</v>
      </c>
      <c r="K17" s="13">
        <v>83.420199999999994</v>
      </c>
      <c r="L17" s="18">
        <f>K17-J17</f>
        <v>-8.9356225806452017</v>
      </c>
      <c r="M17" s="7">
        <f t="shared" si="38"/>
        <v>-9.6752130303886436E-2</v>
      </c>
      <c r="N17" s="8">
        <v>0.28999999999999998</v>
      </c>
      <c r="O17" s="8">
        <v>0.28999999999999998</v>
      </c>
      <c r="P17" s="9">
        <f t="shared" si="7"/>
        <v>0</v>
      </c>
      <c r="Q17" s="8"/>
      <c r="R17" s="12">
        <v>120.49335541242692</v>
      </c>
      <c r="S17" s="13">
        <v>100.10469999999999</v>
      </c>
      <c r="T17" s="18">
        <f>S17-R17</f>
        <v>-20.388655412426928</v>
      </c>
      <c r="U17" s="7">
        <f t="shared" si="39"/>
        <v>-0.16920979038753012</v>
      </c>
      <c r="V17" s="8">
        <v>0.28999999999999998</v>
      </c>
      <c r="W17" s="8">
        <v>0.28999999999999998</v>
      </c>
      <c r="X17" s="9">
        <f t="shared" si="9"/>
        <v>0</v>
      </c>
      <c r="Y17" s="8"/>
      <c r="Z17" s="12">
        <v>115.76418966442951</v>
      </c>
      <c r="AA17" s="13">
        <v>145.828</v>
      </c>
      <c r="AB17" s="14">
        <f>AA17-Z17</f>
        <v>30.063810335570494</v>
      </c>
      <c r="AC17" s="7">
        <f t="shared" si="40"/>
        <v>0.25969870667879003</v>
      </c>
      <c r="AD17" s="8">
        <v>0.28999999999999998</v>
      </c>
      <c r="AE17" s="8">
        <v>0.28999999999999998</v>
      </c>
      <c r="AF17" s="9">
        <f t="shared" si="11"/>
        <v>0</v>
      </c>
      <c r="AG17" s="8"/>
      <c r="AH17" s="4"/>
      <c r="AI17" s="5"/>
      <c r="AJ17" s="6">
        <f t="shared" si="12"/>
        <v>0</v>
      </c>
      <c r="AK17" s="7" t="e">
        <f t="shared" si="41"/>
        <v>#DIV/0!</v>
      </c>
      <c r="AL17" s="8">
        <v>0.28999999999999998</v>
      </c>
      <c r="AM17" s="8">
        <v>0.28999999999999998</v>
      </c>
      <c r="AN17" s="9">
        <f t="shared" si="14"/>
        <v>0</v>
      </c>
      <c r="AO17" s="8"/>
      <c r="AP17" s="4"/>
      <c r="AQ17" s="5"/>
      <c r="AR17" s="6">
        <f t="shared" si="15"/>
        <v>0</v>
      </c>
      <c r="AS17" s="7" t="e">
        <f t="shared" si="42"/>
        <v>#DIV/0!</v>
      </c>
      <c r="AT17" s="8">
        <v>0.28999999999999998</v>
      </c>
      <c r="AU17" s="8">
        <v>0.28999999999999998</v>
      </c>
      <c r="AV17" s="9">
        <f t="shared" si="17"/>
        <v>0</v>
      </c>
      <c r="AW17" s="8"/>
      <c r="AX17" s="8"/>
      <c r="AY17" s="4"/>
      <c r="AZ17" s="5"/>
      <c r="BA17" s="6">
        <f t="shared" si="18"/>
        <v>0</v>
      </c>
      <c r="BB17" s="7" t="e">
        <f t="shared" ref="BB17:BB24" si="45">BA17/AY17</f>
        <v>#DIV/0!</v>
      </c>
      <c r="BC17" s="8">
        <v>0.28999999999999998</v>
      </c>
      <c r="BD17" s="8">
        <v>0.28999999999999998</v>
      </c>
      <c r="BE17" s="9">
        <f t="shared" ref="BE17:BE25" si="46">(BD17-BC17)/BC17</f>
        <v>0</v>
      </c>
      <c r="BF17" s="8"/>
      <c r="BG17" s="4"/>
      <c r="BH17" s="30"/>
      <c r="BI17" s="6">
        <f t="shared" si="21"/>
        <v>0</v>
      </c>
      <c r="BJ17" s="7" t="e">
        <f t="shared" ref="BJ17:BJ24" si="47">BI17/BG17</f>
        <v>#DIV/0!</v>
      </c>
      <c r="BK17" s="8">
        <v>0.28999999999999998</v>
      </c>
      <c r="BL17" s="8">
        <v>0.28999999999999998</v>
      </c>
      <c r="BM17" s="9">
        <f t="shared" ref="BM17:BM25" si="48">(BL17-BK17)/BK17</f>
        <v>0</v>
      </c>
      <c r="BN17" s="8"/>
    </row>
    <row r="18" spans="1:66" x14ac:dyDescent="0.25">
      <c r="A18" s="15">
        <v>17</v>
      </c>
      <c r="B18" s="16">
        <v>96.115168997618554</v>
      </c>
      <c r="C18" s="16">
        <v>102.56159999999998</v>
      </c>
      <c r="D18" s="18">
        <f t="shared" si="3"/>
        <v>6.4464310023814306</v>
      </c>
      <c r="E18" s="7">
        <f>D18/B18</f>
        <v>6.7069860768191061E-2</v>
      </c>
      <c r="F18" s="17">
        <v>0.28999999999999998</v>
      </c>
      <c r="G18" s="17">
        <f>F18-0.1</f>
        <v>0.18999999999999997</v>
      </c>
      <c r="H18" s="9">
        <f t="shared" si="5"/>
        <v>-0.34482758620689657</v>
      </c>
      <c r="I18" s="8">
        <f>E18/H18</f>
        <v>-0.19450259622775407</v>
      </c>
      <c r="J18" s="16">
        <v>82.029325265208939</v>
      </c>
      <c r="K18" s="16">
        <v>93.309799999999996</v>
      </c>
      <c r="L18" s="18">
        <f t="shared" ref="L18:L25" si="49">K18-J18</f>
        <v>11.280474734791056</v>
      </c>
      <c r="M18" s="7">
        <f t="shared" si="38"/>
        <v>0.13751758530647623</v>
      </c>
      <c r="N18" s="17">
        <v>0.28999999999999998</v>
      </c>
      <c r="O18" s="17">
        <f>N18-0.1</f>
        <v>0.18999999999999997</v>
      </c>
      <c r="P18" s="9">
        <f t="shared" si="7"/>
        <v>-0.34482758620689657</v>
      </c>
      <c r="Q18" s="8">
        <f>M18/P18</f>
        <v>-0.39880099738878105</v>
      </c>
      <c r="R18" s="16">
        <v>102.63474205455729</v>
      </c>
      <c r="S18" s="16">
        <v>72.033799999999999</v>
      </c>
      <c r="T18" s="14">
        <f t="shared" ref="T18:T25" si="50">S18-R18</f>
        <v>-30.600942054557294</v>
      </c>
      <c r="U18" s="7">
        <f t="shared" si="39"/>
        <v>-0.29815383604014739</v>
      </c>
      <c r="V18" s="17">
        <v>0.28999999999999998</v>
      </c>
      <c r="W18" s="17">
        <f>V18-0.1</f>
        <v>0.18999999999999997</v>
      </c>
      <c r="X18" s="9">
        <f t="shared" si="9"/>
        <v>-0.34482758620689657</v>
      </c>
      <c r="Y18" s="8">
        <f>U18/X18</f>
        <v>0.86464612451642742</v>
      </c>
      <c r="Z18" s="16">
        <v>101.1971273154363</v>
      </c>
      <c r="AA18" s="16">
        <v>106.992</v>
      </c>
      <c r="AB18" s="18">
        <f t="shared" ref="AB18:AB25" si="51">AA18-Z18</f>
        <v>5.7948726845636997</v>
      </c>
      <c r="AC18" s="7">
        <f t="shared" si="40"/>
        <v>5.7263213277791998E-2</v>
      </c>
      <c r="AD18" s="17">
        <v>0.28999999999999998</v>
      </c>
      <c r="AE18" s="17">
        <f>AD18-0.1</f>
        <v>0.18999999999999997</v>
      </c>
      <c r="AF18" s="9">
        <f t="shared" si="11"/>
        <v>-0.34482758620689657</v>
      </c>
      <c r="AG18" s="8">
        <f>AC18/AF18</f>
        <v>-0.16606331850559677</v>
      </c>
      <c r="AH18" s="4"/>
      <c r="AI18" s="5"/>
      <c r="AJ18" s="31">
        <f t="shared" si="12"/>
        <v>0</v>
      </c>
      <c r="AK18" s="7" t="e">
        <f t="shared" si="41"/>
        <v>#DIV/0!</v>
      </c>
      <c r="AL18" s="32">
        <v>0.28999999999999998</v>
      </c>
      <c r="AM18" s="32">
        <v>0.28999999999999998</v>
      </c>
      <c r="AN18" s="9">
        <f t="shared" si="14"/>
        <v>0</v>
      </c>
      <c r="AO18" s="8"/>
      <c r="AP18" s="4"/>
      <c r="AQ18" s="5"/>
      <c r="AR18" s="6">
        <f t="shared" si="15"/>
        <v>0</v>
      </c>
      <c r="AS18" s="7" t="e">
        <f t="shared" si="42"/>
        <v>#DIV/0!</v>
      </c>
      <c r="AT18" s="32">
        <v>0.28999999999999998</v>
      </c>
      <c r="AU18" s="32">
        <v>0.28999999999999998</v>
      </c>
      <c r="AV18" s="9">
        <f t="shared" si="17"/>
        <v>0</v>
      </c>
      <c r="AW18" s="8"/>
      <c r="AX18" s="8"/>
      <c r="AY18" s="4"/>
      <c r="AZ18" s="5"/>
      <c r="BA18" s="6">
        <f t="shared" si="18"/>
        <v>0</v>
      </c>
      <c r="BB18" s="7" t="e">
        <f t="shared" si="45"/>
        <v>#DIV/0!</v>
      </c>
      <c r="BC18" s="32">
        <v>0.28999999999999998</v>
      </c>
      <c r="BD18" s="32">
        <v>0.28999999999999998</v>
      </c>
      <c r="BE18" s="9">
        <f t="shared" si="46"/>
        <v>0</v>
      </c>
      <c r="BF18" s="8"/>
      <c r="BG18" s="4"/>
      <c r="BH18" s="5"/>
      <c r="BI18" s="6">
        <f t="shared" si="21"/>
        <v>0</v>
      </c>
      <c r="BJ18" s="7" t="e">
        <f t="shared" si="47"/>
        <v>#DIV/0!</v>
      </c>
      <c r="BK18" s="32">
        <v>0.28999999999999998</v>
      </c>
      <c r="BL18" s="32">
        <v>0.28999999999999998</v>
      </c>
      <c r="BM18" s="9">
        <f t="shared" si="48"/>
        <v>0</v>
      </c>
      <c r="BN18" s="8"/>
    </row>
    <row r="19" spans="1:66" x14ac:dyDescent="0.25">
      <c r="A19" s="15">
        <v>18</v>
      </c>
      <c r="B19" s="16">
        <v>39.216822429097206</v>
      </c>
      <c r="C19" s="16">
        <v>67.168899999999979</v>
      </c>
      <c r="D19" s="18">
        <f t="shared" si="3"/>
        <v>27.952077570902773</v>
      </c>
      <c r="E19" s="7">
        <f t="shared" si="37"/>
        <v>0.71275732809406622</v>
      </c>
      <c r="F19" s="17">
        <v>0.28999999999999998</v>
      </c>
      <c r="G19" s="17">
        <f t="shared" ref="G19:G22" si="52">F19-0.1</f>
        <v>0.18999999999999997</v>
      </c>
      <c r="H19" s="9">
        <f t="shared" si="5"/>
        <v>-0.34482758620689657</v>
      </c>
      <c r="I19" s="8">
        <f t="shared" ref="I19:I22" si="53">E19/H19</f>
        <v>-2.066996251472792</v>
      </c>
      <c r="J19" s="16">
        <v>33.469529486901926</v>
      </c>
      <c r="K19" s="16">
        <v>85.97590000000001</v>
      </c>
      <c r="L19" s="18">
        <f t="shared" si="49"/>
        <v>52.506370513098084</v>
      </c>
      <c r="M19" s="7">
        <f t="shared" si="38"/>
        <v>1.5687812562063681</v>
      </c>
      <c r="N19" s="17">
        <v>0.28999999999999998</v>
      </c>
      <c r="O19" s="17">
        <f t="shared" ref="O19:O22" si="54">N19-0.1</f>
        <v>0.18999999999999997</v>
      </c>
      <c r="P19" s="9">
        <f t="shared" si="7"/>
        <v>-0.34482758620689657</v>
      </c>
      <c r="Q19" s="8">
        <f t="shared" ref="Q19:Q22" si="55">M19/P19</f>
        <v>-4.5494656429984675</v>
      </c>
      <c r="R19" s="16">
        <v>40.889346795843252</v>
      </c>
      <c r="S19" s="16">
        <v>40.090700000000005</v>
      </c>
      <c r="T19" s="14">
        <f t="shared" si="50"/>
        <v>-0.79864679584324705</v>
      </c>
      <c r="U19" s="7">
        <f t="shared" si="39"/>
        <v>-1.9531903990318483E-2</v>
      </c>
      <c r="V19" s="17">
        <v>0.28999999999999998</v>
      </c>
      <c r="W19" s="17">
        <f t="shared" ref="W19:W22" si="56">V19-0.1</f>
        <v>0.18999999999999997</v>
      </c>
      <c r="X19" s="9">
        <f t="shared" si="9"/>
        <v>-0.34482758620689657</v>
      </c>
      <c r="Y19" s="8">
        <f t="shared" ref="Y19:Y22" si="57">U19/X19</f>
        <v>5.66425215719236E-2</v>
      </c>
      <c r="Z19" s="16">
        <v>40.517723859060411</v>
      </c>
      <c r="AA19" s="16">
        <v>74.468000000000004</v>
      </c>
      <c r="AB19" s="18">
        <f t="shared" si="51"/>
        <v>33.950276140939593</v>
      </c>
      <c r="AC19" s="7">
        <f t="shared" si="40"/>
        <v>0.83791173114843587</v>
      </c>
      <c r="AD19" s="17">
        <v>0.28999999999999998</v>
      </c>
      <c r="AE19" s="17">
        <f t="shared" ref="AE19:AE22" si="58">AD19-0.1</f>
        <v>0.18999999999999997</v>
      </c>
      <c r="AF19" s="9">
        <f t="shared" si="11"/>
        <v>-0.34482758620689657</v>
      </c>
      <c r="AG19" s="8">
        <f t="shared" ref="AG19:AG22" si="59">AC19/AF19</f>
        <v>-2.4299440203304639</v>
      </c>
      <c r="AH19" s="4"/>
      <c r="AI19" s="5"/>
      <c r="AJ19" s="31">
        <f t="shared" si="12"/>
        <v>0</v>
      </c>
      <c r="AK19" s="7" t="e">
        <f t="shared" si="41"/>
        <v>#DIV/0!</v>
      </c>
      <c r="AL19" s="32">
        <v>0.28999999999999998</v>
      </c>
      <c r="AM19" s="32">
        <v>0.28999999999999998</v>
      </c>
      <c r="AN19" s="9">
        <f t="shared" si="14"/>
        <v>0</v>
      </c>
      <c r="AO19" s="8"/>
      <c r="AP19" s="4"/>
      <c r="AQ19" s="5"/>
      <c r="AR19" s="6">
        <f t="shared" si="15"/>
        <v>0</v>
      </c>
      <c r="AS19" s="7" t="e">
        <f t="shared" si="42"/>
        <v>#DIV/0!</v>
      </c>
      <c r="AT19" s="32">
        <v>0.28999999999999998</v>
      </c>
      <c r="AU19" s="32">
        <v>0.28999999999999998</v>
      </c>
      <c r="AV19" s="9">
        <f t="shared" si="17"/>
        <v>0</v>
      </c>
      <c r="AW19" s="8"/>
      <c r="AX19" s="8"/>
      <c r="AY19" s="4"/>
      <c r="AZ19" s="5"/>
      <c r="BA19" s="6">
        <f t="shared" si="18"/>
        <v>0</v>
      </c>
      <c r="BB19" s="7" t="e">
        <f t="shared" si="45"/>
        <v>#DIV/0!</v>
      </c>
      <c r="BC19" s="32">
        <v>0.28999999999999998</v>
      </c>
      <c r="BD19" s="32">
        <v>0.28999999999999998</v>
      </c>
      <c r="BE19" s="9">
        <f t="shared" si="46"/>
        <v>0</v>
      </c>
      <c r="BF19" s="8"/>
      <c r="BG19" s="4"/>
      <c r="BH19" s="5"/>
      <c r="BI19" s="6">
        <f t="shared" si="21"/>
        <v>0</v>
      </c>
      <c r="BJ19" s="7" t="e">
        <f t="shared" si="47"/>
        <v>#DIV/0!</v>
      </c>
      <c r="BK19" s="32">
        <v>0.28999999999999998</v>
      </c>
      <c r="BL19" s="32">
        <v>0.28999999999999998</v>
      </c>
      <c r="BM19" s="9">
        <f t="shared" si="48"/>
        <v>0</v>
      </c>
      <c r="BN19" s="8"/>
    </row>
    <row r="20" spans="1:66" x14ac:dyDescent="0.25">
      <c r="A20" s="15">
        <v>19</v>
      </c>
      <c r="B20" s="16">
        <v>39.039926823987862</v>
      </c>
      <c r="C20" s="16">
        <v>60.263700000000007</v>
      </c>
      <c r="D20" s="18">
        <f t="shared" si="3"/>
        <v>21.223773176012145</v>
      </c>
      <c r="E20" s="7">
        <f t="shared" si="37"/>
        <v>0.54364274993905259</v>
      </c>
      <c r="F20" s="17">
        <v>0.12</v>
      </c>
      <c r="G20" s="17">
        <f t="shared" si="52"/>
        <v>1.999999999999999E-2</v>
      </c>
      <c r="H20" s="9">
        <f t="shared" si="5"/>
        <v>-0.83333333333333337</v>
      </c>
      <c r="I20" s="8">
        <f t="shared" si="53"/>
        <v>-0.65237129992686305</v>
      </c>
      <c r="J20" s="16">
        <v>33.318558237713781</v>
      </c>
      <c r="K20" s="16">
        <v>50.039699999999996</v>
      </c>
      <c r="L20" s="18">
        <f t="shared" si="49"/>
        <v>16.721141762286216</v>
      </c>
      <c r="M20" s="7">
        <f t="shared" si="38"/>
        <v>0.50185670229149659</v>
      </c>
      <c r="N20" s="17">
        <v>0.12</v>
      </c>
      <c r="O20" s="17">
        <f t="shared" si="54"/>
        <v>1.999999999999999E-2</v>
      </c>
      <c r="P20" s="9">
        <f t="shared" si="7"/>
        <v>-0.83333333333333337</v>
      </c>
      <c r="Q20" s="8">
        <f t="shared" si="55"/>
        <v>-0.60222804274979591</v>
      </c>
      <c r="R20" s="16">
        <v>41.91462124918813</v>
      </c>
      <c r="S20" s="16">
        <v>25.505800000000001</v>
      </c>
      <c r="T20" s="14">
        <f t="shared" si="50"/>
        <v>-16.408821249188129</v>
      </c>
      <c r="U20" s="7">
        <f t="shared" si="39"/>
        <v>-0.391482035627507</v>
      </c>
      <c r="V20" s="17">
        <v>0.12</v>
      </c>
      <c r="W20" s="17">
        <f t="shared" si="56"/>
        <v>1.999999999999999E-2</v>
      </c>
      <c r="X20" s="9">
        <f t="shared" si="9"/>
        <v>-0.83333333333333337</v>
      </c>
      <c r="Y20" s="8">
        <f t="shared" si="57"/>
        <v>0.4697784427530084</v>
      </c>
      <c r="Z20" s="16">
        <v>39.99909392617451</v>
      </c>
      <c r="AA20" s="16">
        <v>45.147999999999989</v>
      </c>
      <c r="AB20" s="18">
        <f t="shared" si="51"/>
        <v>5.1489060738254793</v>
      </c>
      <c r="AC20" s="7">
        <f t="shared" si="40"/>
        <v>0.12872556771732649</v>
      </c>
      <c r="AD20" s="17">
        <v>0.12</v>
      </c>
      <c r="AE20" s="17">
        <f t="shared" si="58"/>
        <v>1.999999999999999E-2</v>
      </c>
      <c r="AF20" s="9">
        <f t="shared" si="11"/>
        <v>-0.83333333333333337</v>
      </c>
      <c r="AG20" s="8">
        <f t="shared" si="59"/>
        <v>-0.15447068126079178</v>
      </c>
      <c r="AH20" s="4"/>
      <c r="AI20" s="5"/>
      <c r="AJ20" s="31">
        <f t="shared" si="12"/>
        <v>0</v>
      </c>
      <c r="AK20" s="7" t="e">
        <f t="shared" si="41"/>
        <v>#DIV/0!</v>
      </c>
      <c r="AL20" s="32">
        <v>0.12</v>
      </c>
      <c r="AM20" s="32">
        <v>0.12</v>
      </c>
      <c r="AN20" s="9">
        <f t="shared" si="14"/>
        <v>0</v>
      </c>
      <c r="AO20" s="8"/>
      <c r="AP20" s="4"/>
      <c r="AQ20" s="5"/>
      <c r="AR20" s="6">
        <f t="shared" si="15"/>
        <v>0</v>
      </c>
      <c r="AS20" s="7" t="e">
        <f t="shared" si="42"/>
        <v>#DIV/0!</v>
      </c>
      <c r="AT20" s="32">
        <v>0.12</v>
      </c>
      <c r="AU20" s="32">
        <v>0.12</v>
      </c>
      <c r="AV20" s="9">
        <f t="shared" si="17"/>
        <v>0</v>
      </c>
      <c r="AW20" s="8"/>
      <c r="AX20" s="8"/>
      <c r="AY20" s="4"/>
      <c r="AZ20" s="5"/>
      <c r="BA20" s="6">
        <f t="shared" si="18"/>
        <v>0</v>
      </c>
      <c r="BB20" s="7" t="e">
        <f t="shared" si="45"/>
        <v>#DIV/0!</v>
      </c>
      <c r="BC20" s="32">
        <v>0.12</v>
      </c>
      <c r="BD20" s="32">
        <v>0.12</v>
      </c>
      <c r="BE20" s="9">
        <f t="shared" si="46"/>
        <v>0</v>
      </c>
      <c r="BF20" s="8"/>
      <c r="BG20" s="4"/>
      <c r="BH20" s="5"/>
      <c r="BI20" s="6">
        <f t="shared" si="21"/>
        <v>0</v>
      </c>
      <c r="BJ20" s="7" t="e">
        <f t="shared" si="47"/>
        <v>#DIV/0!</v>
      </c>
      <c r="BK20" s="32">
        <v>0.12</v>
      </c>
      <c r="BL20" s="32">
        <v>0.12</v>
      </c>
      <c r="BM20" s="9">
        <f t="shared" si="48"/>
        <v>0</v>
      </c>
      <c r="BN20" s="8"/>
    </row>
    <row r="21" spans="1:66" x14ac:dyDescent="0.25">
      <c r="A21" s="15">
        <v>20</v>
      </c>
      <c r="B21" s="16">
        <v>40.393420047629363</v>
      </c>
      <c r="C21" s="16">
        <v>48.460299999999997</v>
      </c>
      <c r="D21" s="18">
        <f t="shared" si="3"/>
        <v>8.066879952370634</v>
      </c>
      <c r="E21" s="7">
        <f t="shared" si="37"/>
        <v>0.1997077727723644</v>
      </c>
      <c r="F21" s="17">
        <v>0.12</v>
      </c>
      <c r="G21" s="17">
        <f t="shared" si="52"/>
        <v>1.999999999999999E-2</v>
      </c>
      <c r="H21" s="9">
        <f t="shared" si="5"/>
        <v>-0.83333333333333337</v>
      </c>
      <c r="I21" s="8">
        <f t="shared" si="53"/>
        <v>-0.23964932732683727</v>
      </c>
      <c r="J21" s="16">
        <v>34.473694695821614</v>
      </c>
      <c r="K21" s="16">
        <v>28.639300000000002</v>
      </c>
      <c r="L21" s="14">
        <f t="shared" si="49"/>
        <v>-5.8343946958216115</v>
      </c>
      <c r="M21" s="7">
        <f t="shared" si="38"/>
        <v>-0.16924193206737337</v>
      </c>
      <c r="N21" s="17">
        <v>0.12</v>
      </c>
      <c r="O21" s="17">
        <f t="shared" si="54"/>
        <v>1.999999999999999E-2</v>
      </c>
      <c r="P21" s="9">
        <f t="shared" si="7"/>
        <v>-0.83333333333333337</v>
      </c>
      <c r="Q21" s="8">
        <f t="shared" si="55"/>
        <v>0.20309031848084802</v>
      </c>
      <c r="R21" s="16">
        <v>40.814231197228843</v>
      </c>
      <c r="S21" s="16">
        <v>36.117100000000001</v>
      </c>
      <c r="T21" s="14">
        <f t="shared" si="50"/>
        <v>-4.6971311972288419</v>
      </c>
      <c r="U21" s="7">
        <f t="shared" si="39"/>
        <v>-0.11508562232939383</v>
      </c>
      <c r="V21" s="17">
        <v>0.12</v>
      </c>
      <c r="W21" s="17">
        <f t="shared" si="56"/>
        <v>1.999999999999999E-2</v>
      </c>
      <c r="X21" s="9">
        <f t="shared" si="9"/>
        <v>-0.83333333333333337</v>
      </c>
      <c r="Y21" s="8">
        <f t="shared" si="57"/>
        <v>0.1381027467952726</v>
      </c>
      <c r="Z21" s="16">
        <v>36.439464966442962</v>
      </c>
      <c r="AA21" s="16">
        <v>28.692</v>
      </c>
      <c r="AB21" s="14">
        <f t="shared" si="51"/>
        <v>-7.747464966442962</v>
      </c>
      <c r="AC21" s="7">
        <f t="shared" si="40"/>
        <v>-0.21261192977387536</v>
      </c>
      <c r="AD21" s="17">
        <v>0.12</v>
      </c>
      <c r="AE21" s="17">
        <f t="shared" si="58"/>
        <v>1.999999999999999E-2</v>
      </c>
      <c r="AF21" s="9">
        <f t="shared" si="11"/>
        <v>-0.83333333333333337</v>
      </c>
      <c r="AG21" s="8">
        <f t="shared" si="59"/>
        <v>0.25513431572865042</v>
      </c>
      <c r="AH21" s="4"/>
      <c r="AI21" s="5"/>
      <c r="AJ21" s="31">
        <f t="shared" si="12"/>
        <v>0</v>
      </c>
      <c r="AK21" s="7" t="e">
        <f t="shared" si="41"/>
        <v>#DIV/0!</v>
      </c>
      <c r="AL21" s="32">
        <v>0.12</v>
      </c>
      <c r="AM21" s="32">
        <v>0.12</v>
      </c>
      <c r="AN21" s="9">
        <f t="shared" si="14"/>
        <v>0</v>
      </c>
      <c r="AO21" s="8"/>
      <c r="AP21" s="4"/>
      <c r="AQ21" s="5"/>
      <c r="AR21" s="26">
        <f t="shared" si="15"/>
        <v>0</v>
      </c>
      <c r="AS21" s="7" t="e">
        <f t="shared" si="42"/>
        <v>#DIV/0!</v>
      </c>
      <c r="AT21" s="32">
        <v>0.12</v>
      </c>
      <c r="AU21" s="32">
        <v>0.12</v>
      </c>
      <c r="AV21" s="9">
        <f t="shared" si="17"/>
        <v>0</v>
      </c>
      <c r="AW21" s="8"/>
      <c r="AX21" s="8"/>
      <c r="AY21" s="4"/>
      <c r="AZ21" s="5"/>
      <c r="BA21" s="6">
        <f t="shared" si="18"/>
        <v>0</v>
      </c>
      <c r="BB21" s="7" t="e">
        <f t="shared" si="45"/>
        <v>#DIV/0!</v>
      </c>
      <c r="BC21" s="32">
        <v>0.12</v>
      </c>
      <c r="BD21" s="32">
        <v>0.12</v>
      </c>
      <c r="BE21" s="9">
        <f t="shared" si="46"/>
        <v>0</v>
      </c>
      <c r="BF21" s="8"/>
      <c r="BG21" s="4"/>
      <c r="BH21" s="5"/>
      <c r="BI21" s="6">
        <f t="shared" si="21"/>
        <v>0</v>
      </c>
      <c r="BJ21" s="7" t="e">
        <f t="shared" si="47"/>
        <v>#DIV/0!</v>
      </c>
      <c r="BK21" s="32">
        <v>0.12</v>
      </c>
      <c r="BL21" s="32">
        <v>0.12</v>
      </c>
      <c r="BM21" s="9">
        <f t="shared" si="48"/>
        <v>0</v>
      </c>
      <c r="BN21" s="8"/>
    </row>
    <row r="22" spans="1:66" x14ac:dyDescent="0.25">
      <c r="A22" s="15">
        <v>21</v>
      </c>
      <c r="B22" s="4">
        <v>18.871826282745182</v>
      </c>
      <c r="C22" s="5">
        <v>36.054100000000005</v>
      </c>
      <c r="D22" s="10">
        <f t="shared" si="3"/>
        <v>17.182273717254823</v>
      </c>
      <c r="E22" s="7">
        <f t="shared" si="37"/>
        <v>0.91047222774432035</v>
      </c>
      <c r="F22" s="17">
        <v>0.12</v>
      </c>
      <c r="G22" s="17">
        <f t="shared" si="52"/>
        <v>1.999999999999999E-2</v>
      </c>
      <c r="H22" s="9">
        <f t="shared" si="5"/>
        <v>-0.83333333333333337</v>
      </c>
      <c r="I22" s="8">
        <f t="shared" si="53"/>
        <v>-1.0925666732931845</v>
      </c>
      <c r="J22" s="4">
        <v>16.106127603377352</v>
      </c>
      <c r="K22" s="5">
        <v>34.079499999999996</v>
      </c>
      <c r="L22" s="10">
        <f t="shared" si="49"/>
        <v>17.973372396622644</v>
      </c>
      <c r="M22" s="7">
        <f t="shared" si="38"/>
        <v>1.1159338134669778</v>
      </c>
      <c r="N22" s="17">
        <v>0.12</v>
      </c>
      <c r="O22" s="17">
        <f t="shared" si="54"/>
        <v>1.999999999999999E-2</v>
      </c>
      <c r="P22" s="9">
        <f t="shared" si="7"/>
        <v>-0.83333333333333337</v>
      </c>
      <c r="Q22" s="8">
        <f t="shared" si="55"/>
        <v>-1.3391205761603733</v>
      </c>
      <c r="R22" s="4">
        <v>17.402716529551846</v>
      </c>
      <c r="S22" s="5">
        <v>27.383099999999995</v>
      </c>
      <c r="T22" s="10">
        <f t="shared" si="50"/>
        <v>9.9803834704481496</v>
      </c>
      <c r="U22" s="7">
        <f t="shared" si="39"/>
        <v>0.57349572140075333</v>
      </c>
      <c r="V22" s="17">
        <v>0.12</v>
      </c>
      <c r="W22" s="17">
        <f t="shared" si="56"/>
        <v>1.999999999999999E-2</v>
      </c>
      <c r="X22" s="9">
        <f t="shared" si="9"/>
        <v>-0.83333333333333337</v>
      </c>
      <c r="Y22" s="8">
        <f t="shared" si="57"/>
        <v>-0.68819486568090393</v>
      </c>
      <c r="Z22" s="4">
        <v>15.842749630872477</v>
      </c>
      <c r="AA22" s="5">
        <v>30.492000000000001</v>
      </c>
      <c r="AB22" s="10">
        <f t="shared" si="51"/>
        <v>14.649250369127524</v>
      </c>
      <c r="AC22" s="7">
        <f t="shared" si="40"/>
        <v>0.92466590146579075</v>
      </c>
      <c r="AD22" s="17">
        <v>0.12</v>
      </c>
      <c r="AE22" s="17">
        <f t="shared" si="58"/>
        <v>1.999999999999999E-2</v>
      </c>
      <c r="AF22" s="9">
        <f t="shared" si="11"/>
        <v>-0.83333333333333337</v>
      </c>
      <c r="AG22" s="8">
        <f t="shared" si="59"/>
        <v>-1.1095990817589489</v>
      </c>
      <c r="AH22" s="4"/>
      <c r="AI22" s="5"/>
      <c r="AJ22" s="31">
        <f t="shared" si="12"/>
        <v>0</v>
      </c>
      <c r="AK22" s="7" t="e">
        <f t="shared" si="41"/>
        <v>#DIV/0!</v>
      </c>
      <c r="AL22" s="32">
        <v>0.12</v>
      </c>
      <c r="AM22" s="32">
        <v>0.12</v>
      </c>
      <c r="AN22" s="9">
        <f t="shared" si="14"/>
        <v>0</v>
      </c>
      <c r="AO22" s="8"/>
      <c r="AP22" s="4"/>
      <c r="AQ22" s="5"/>
      <c r="AR22" s="6">
        <f t="shared" si="15"/>
        <v>0</v>
      </c>
      <c r="AS22" s="7" t="e">
        <f t="shared" si="42"/>
        <v>#DIV/0!</v>
      </c>
      <c r="AT22" s="32">
        <v>0.12</v>
      </c>
      <c r="AU22" s="32">
        <v>0.12</v>
      </c>
      <c r="AV22" s="9">
        <f t="shared" si="17"/>
        <v>0</v>
      </c>
      <c r="AW22" s="8"/>
      <c r="AX22" s="8"/>
      <c r="AY22" s="4"/>
      <c r="AZ22" s="5"/>
      <c r="BA22" s="6">
        <f t="shared" si="18"/>
        <v>0</v>
      </c>
      <c r="BB22" s="7" t="e">
        <f t="shared" si="45"/>
        <v>#DIV/0!</v>
      </c>
      <c r="BC22" s="32">
        <v>0.12</v>
      </c>
      <c r="BD22" s="32">
        <v>0.12</v>
      </c>
      <c r="BE22" s="9">
        <f t="shared" si="46"/>
        <v>0</v>
      </c>
      <c r="BF22" s="8"/>
      <c r="BG22" s="4"/>
      <c r="BH22" s="5"/>
      <c r="BI22" s="6">
        <f t="shared" si="21"/>
        <v>0</v>
      </c>
      <c r="BJ22" s="7" t="e">
        <f t="shared" si="47"/>
        <v>#DIV/0!</v>
      </c>
      <c r="BK22" s="32">
        <v>0.12</v>
      </c>
      <c r="BL22" s="32">
        <v>0.12</v>
      </c>
      <c r="BM22" s="9">
        <f t="shared" si="48"/>
        <v>0</v>
      </c>
      <c r="BN22" s="8"/>
    </row>
    <row r="23" spans="1:66" x14ac:dyDescent="0.25">
      <c r="A23">
        <v>22</v>
      </c>
      <c r="B23" s="4">
        <v>20.332843645810772</v>
      </c>
      <c r="C23" s="5">
        <v>26.548099999999998</v>
      </c>
      <c r="D23" s="10">
        <f t="shared" si="3"/>
        <v>6.2152563541892256</v>
      </c>
      <c r="E23" s="7">
        <f t="shared" si="37"/>
        <v>0.30567570687387696</v>
      </c>
      <c r="F23" s="8">
        <v>0.12</v>
      </c>
      <c r="G23" s="8">
        <v>0.12</v>
      </c>
      <c r="H23" s="9">
        <f t="shared" si="5"/>
        <v>0</v>
      </c>
      <c r="I23" s="8"/>
      <c r="J23" s="4">
        <v>17.353030352890229</v>
      </c>
      <c r="K23" s="5">
        <v>28.030200000000004</v>
      </c>
      <c r="L23" s="10">
        <f t="shared" si="49"/>
        <v>10.677169647109775</v>
      </c>
      <c r="M23" s="7">
        <f t="shared" si="38"/>
        <v>0.61529136006677021</v>
      </c>
      <c r="N23" s="8">
        <v>0.12</v>
      </c>
      <c r="O23" s="8">
        <v>0.12</v>
      </c>
      <c r="P23" s="9">
        <f t="shared" si="7"/>
        <v>0</v>
      </c>
      <c r="Q23" s="8"/>
      <c r="R23" s="4">
        <v>20.010248592768988</v>
      </c>
      <c r="S23" s="5">
        <v>22.755300000000002</v>
      </c>
      <c r="T23" s="10">
        <f t="shared" si="50"/>
        <v>2.7450514072310135</v>
      </c>
      <c r="U23" s="7">
        <f t="shared" si="39"/>
        <v>0.13718227409843275</v>
      </c>
      <c r="V23" s="8">
        <v>0.12</v>
      </c>
      <c r="W23" s="8">
        <v>0.12</v>
      </c>
      <c r="X23" s="9">
        <f t="shared" si="9"/>
        <v>0</v>
      </c>
      <c r="Y23" s="8"/>
      <c r="Z23" s="4">
        <v>16.209385067114091</v>
      </c>
      <c r="AA23" s="5">
        <v>14.476000000000001</v>
      </c>
      <c r="AB23" s="10">
        <f t="shared" si="51"/>
        <v>-1.7333850671140905</v>
      </c>
      <c r="AC23" s="7">
        <f t="shared" si="40"/>
        <v>-0.10693712685195042</v>
      </c>
      <c r="AD23" s="8">
        <v>0.12</v>
      </c>
      <c r="AE23" s="8">
        <v>0.12</v>
      </c>
      <c r="AF23" s="9">
        <f t="shared" si="11"/>
        <v>0</v>
      </c>
      <c r="AG23" s="8"/>
      <c r="AH23" s="4"/>
      <c r="AI23" s="5"/>
      <c r="AJ23" s="6">
        <f t="shared" si="12"/>
        <v>0</v>
      </c>
      <c r="AK23" s="7" t="e">
        <f t="shared" si="41"/>
        <v>#DIV/0!</v>
      </c>
      <c r="AL23" s="8">
        <v>0.12</v>
      </c>
      <c r="AM23" s="8">
        <v>0.12</v>
      </c>
      <c r="AN23" s="9">
        <f t="shared" si="14"/>
        <v>0</v>
      </c>
      <c r="AO23" s="8"/>
      <c r="AP23" s="4"/>
      <c r="AQ23" s="5"/>
      <c r="AR23" s="6">
        <f t="shared" si="15"/>
        <v>0</v>
      </c>
      <c r="AS23" s="7" t="e">
        <f t="shared" si="42"/>
        <v>#DIV/0!</v>
      </c>
      <c r="AT23" s="8">
        <v>0.12</v>
      </c>
      <c r="AU23" s="8">
        <v>0.12</v>
      </c>
      <c r="AV23" s="9">
        <f t="shared" si="17"/>
        <v>0</v>
      </c>
      <c r="AW23" s="8"/>
      <c r="AX23" s="8"/>
      <c r="AY23" s="4"/>
      <c r="AZ23" s="5"/>
      <c r="BA23" s="6">
        <f t="shared" si="18"/>
        <v>0</v>
      </c>
      <c r="BB23" s="7" t="e">
        <f t="shared" si="45"/>
        <v>#DIV/0!</v>
      </c>
      <c r="BC23" s="8">
        <v>0.12</v>
      </c>
      <c r="BD23" s="8">
        <v>0.12</v>
      </c>
      <c r="BE23" s="9">
        <f t="shared" si="46"/>
        <v>0</v>
      </c>
      <c r="BF23" s="8"/>
      <c r="BG23" s="4"/>
      <c r="BH23" s="5"/>
      <c r="BI23" s="6">
        <f t="shared" si="21"/>
        <v>0</v>
      </c>
      <c r="BJ23" s="7" t="e">
        <f t="shared" si="47"/>
        <v>#DIV/0!</v>
      </c>
      <c r="BK23" s="8">
        <v>0.12</v>
      </c>
      <c r="BL23" s="8">
        <v>0.12</v>
      </c>
      <c r="BM23" s="9">
        <f t="shared" si="48"/>
        <v>0</v>
      </c>
      <c r="BN23" s="8"/>
    </row>
    <row r="24" spans="1:66" x14ac:dyDescent="0.25">
      <c r="A24">
        <v>23</v>
      </c>
      <c r="B24" s="4">
        <v>18.561024637367389</v>
      </c>
      <c r="C24" s="5">
        <v>32.1601</v>
      </c>
      <c r="D24" s="6">
        <f t="shared" si="3"/>
        <v>13.599075362632611</v>
      </c>
      <c r="E24" s="7">
        <f t="shared" si="37"/>
        <v>0.73266835362390004</v>
      </c>
      <c r="F24" s="8">
        <v>0.12</v>
      </c>
      <c r="G24" s="8">
        <v>0.12</v>
      </c>
      <c r="H24" s="9">
        <f t="shared" si="5"/>
        <v>0</v>
      </c>
      <c r="I24" s="8"/>
      <c r="J24" s="4">
        <v>15.840874474994584</v>
      </c>
      <c r="K24" s="5">
        <v>28.832599999999999</v>
      </c>
      <c r="L24" s="10">
        <f t="shared" si="49"/>
        <v>12.991725525005416</v>
      </c>
      <c r="M24" s="7">
        <f t="shared" si="38"/>
        <v>0.82013941499967968</v>
      </c>
      <c r="N24" s="8">
        <v>0.12</v>
      </c>
      <c r="O24" s="8">
        <v>0.12</v>
      </c>
      <c r="P24" s="9">
        <f t="shared" si="7"/>
        <v>0</v>
      </c>
      <c r="Q24" s="8"/>
      <c r="R24" s="4">
        <v>19.700673955401594</v>
      </c>
      <c r="S24" s="5">
        <v>21.302699999999994</v>
      </c>
      <c r="T24" s="10">
        <f t="shared" si="50"/>
        <v>1.6020260445984</v>
      </c>
      <c r="U24" s="7">
        <f t="shared" si="39"/>
        <v>8.1318337038878377E-2</v>
      </c>
      <c r="V24" s="8">
        <v>0.12</v>
      </c>
      <c r="W24" s="8">
        <v>0.12</v>
      </c>
      <c r="X24" s="9">
        <f t="shared" si="9"/>
        <v>0</v>
      </c>
      <c r="Y24" s="8"/>
      <c r="Z24" s="4">
        <v>15.360365536912742</v>
      </c>
      <c r="AA24" s="5">
        <v>17.722000000000001</v>
      </c>
      <c r="AB24" s="10">
        <f t="shared" si="51"/>
        <v>2.3616344630872597</v>
      </c>
      <c r="AC24" s="7">
        <f t="shared" si="40"/>
        <v>0.15374858478543221</v>
      </c>
      <c r="AD24" s="8">
        <v>0.12</v>
      </c>
      <c r="AE24" s="8">
        <v>0.12</v>
      </c>
      <c r="AF24" s="9">
        <f t="shared" si="11"/>
        <v>0</v>
      </c>
      <c r="AG24" s="8"/>
      <c r="AH24" s="4"/>
      <c r="AI24" s="5"/>
      <c r="AJ24" s="6">
        <f t="shared" si="12"/>
        <v>0</v>
      </c>
      <c r="AK24" s="7" t="e">
        <f t="shared" si="41"/>
        <v>#DIV/0!</v>
      </c>
      <c r="AL24" s="8">
        <v>0.12</v>
      </c>
      <c r="AM24" s="8">
        <v>0.12</v>
      </c>
      <c r="AN24" s="9">
        <f t="shared" si="14"/>
        <v>0</v>
      </c>
      <c r="AO24" s="8"/>
      <c r="AP24" s="4"/>
      <c r="AQ24" s="5"/>
      <c r="AR24" s="6">
        <f t="shared" si="15"/>
        <v>0</v>
      </c>
      <c r="AS24" s="7" t="e">
        <f t="shared" si="42"/>
        <v>#DIV/0!</v>
      </c>
      <c r="AT24" s="8">
        <v>0.12</v>
      </c>
      <c r="AU24" s="8">
        <v>0.12</v>
      </c>
      <c r="AV24" s="9">
        <f t="shared" si="17"/>
        <v>0</v>
      </c>
      <c r="AW24" s="8"/>
      <c r="AX24" s="8"/>
      <c r="AY24" s="4"/>
      <c r="AZ24" s="5"/>
      <c r="BA24" s="6">
        <f t="shared" si="18"/>
        <v>0</v>
      </c>
      <c r="BB24" s="7" t="e">
        <f t="shared" si="45"/>
        <v>#DIV/0!</v>
      </c>
      <c r="BC24" s="8">
        <v>0.12</v>
      </c>
      <c r="BD24" s="8">
        <v>0.12</v>
      </c>
      <c r="BE24" s="9">
        <f t="shared" si="46"/>
        <v>0</v>
      </c>
      <c r="BF24" s="8"/>
      <c r="BG24" s="4"/>
      <c r="BH24" s="5"/>
      <c r="BI24" s="6">
        <f t="shared" si="21"/>
        <v>0</v>
      </c>
      <c r="BJ24" s="7" t="e">
        <f t="shared" si="47"/>
        <v>#DIV/0!</v>
      </c>
      <c r="BK24" s="8">
        <v>0.12</v>
      </c>
      <c r="BL24" s="8">
        <v>0.12</v>
      </c>
      <c r="BM24" s="9">
        <f t="shared" si="48"/>
        <v>0</v>
      </c>
      <c r="BN24" s="8"/>
    </row>
    <row r="25" spans="1:66" ht="15.75" thickBot="1" x14ac:dyDescent="0.3">
      <c r="A25">
        <v>24</v>
      </c>
      <c r="B25" s="19">
        <v>8.8516287508118641</v>
      </c>
      <c r="C25" s="20">
        <v>13.193399999999999</v>
      </c>
      <c r="D25" s="6">
        <f t="shared" si="3"/>
        <v>4.3417712491881346</v>
      </c>
      <c r="E25" s="7">
        <f>D25/B25</f>
        <v>0.49050534894947001</v>
      </c>
      <c r="F25" s="8">
        <v>0.05</v>
      </c>
      <c r="G25" s="8">
        <v>0.05</v>
      </c>
      <c r="H25" s="9">
        <f t="shared" si="5"/>
        <v>0</v>
      </c>
      <c r="I25" s="8"/>
      <c r="J25" s="19">
        <v>7.5544072959515045</v>
      </c>
      <c r="K25" s="20">
        <v>10.646799999999999</v>
      </c>
      <c r="L25" s="10">
        <f t="shared" si="49"/>
        <v>3.0923927040484944</v>
      </c>
      <c r="M25" s="7">
        <f>L25/J25</f>
        <v>0.40934948076015759</v>
      </c>
      <c r="N25" s="8">
        <v>0.05</v>
      </c>
      <c r="O25" s="8">
        <v>0.05</v>
      </c>
      <c r="P25" s="9">
        <f t="shared" si="7"/>
        <v>0</v>
      </c>
      <c r="Q25" s="8"/>
      <c r="R25" s="19">
        <v>9.9982620047629354</v>
      </c>
      <c r="S25" s="20">
        <v>12.922400000000001</v>
      </c>
      <c r="T25" s="10">
        <f t="shared" si="50"/>
        <v>2.9241379952370661</v>
      </c>
      <c r="U25" s="7">
        <f>T25/R25</f>
        <v>0.29246462973705589</v>
      </c>
      <c r="V25" s="8">
        <v>0.05</v>
      </c>
      <c r="W25" s="8">
        <v>0.05</v>
      </c>
      <c r="X25" s="9">
        <f t="shared" si="9"/>
        <v>0</v>
      </c>
      <c r="Y25" s="8"/>
      <c r="Z25" s="19">
        <v>7.5475649999999979</v>
      </c>
      <c r="AA25" s="20">
        <v>11.33</v>
      </c>
      <c r="AB25" s="10">
        <f t="shared" si="51"/>
        <v>3.7824350000000022</v>
      </c>
      <c r="AC25" s="7">
        <f>AB25/Z25</f>
        <v>0.50114639622182822</v>
      </c>
      <c r="AD25" s="8">
        <v>0.05</v>
      </c>
      <c r="AE25" s="8">
        <v>0.05</v>
      </c>
      <c r="AF25" s="9">
        <f t="shared" si="11"/>
        <v>0</v>
      </c>
      <c r="AG25" s="8"/>
      <c r="AH25" s="19"/>
      <c r="AI25" s="20"/>
      <c r="AJ25" s="6">
        <f t="shared" si="12"/>
        <v>0</v>
      </c>
      <c r="AK25" s="7" t="e">
        <f>AJ25/AH25</f>
        <v>#DIV/0!</v>
      </c>
      <c r="AL25" s="8">
        <v>0.05</v>
      </c>
      <c r="AM25" s="8">
        <v>0.05</v>
      </c>
      <c r="AN25" s="9">
        <f t="shared" si="14"/>
        <v>0</v>
      </c>
      <c r="AO25" s="8"/>
      <c r="AP25" s="19"/>
      <c r="AQ25" s="20"/>
      <c r="AR25" s="6">
        <f t="shared" si="15"/>
        <v>0</v>
      </c>
      <c r="AS25" s="7" t="e">
        <f>AR25/AP25</f>
        <v>#DIV/0!</v>
      </c>
      <c r="AT25" s="8">
        <v>0.05</v>
      </c>
      <c r="AU25" s="8">
        <v>0.05</v>
      </c>
      <c r="AV25" s="9">
        <f t="shared" si="17"/>
        <v>0</v>
      </c>
      <c r="AW25" s="8"/>
      <c r="AX25" s="8"/>
      <c r="AY25" s="19"/>
      <c r="AZ25" s="20"/>
      <c r="BA25" s="6">
        <f t="shared" si="18"/>
        <v>0</v>
      </c>
      <c r="BB25" s="7" t="e">
        <f>BA25/AY25</f>
        <v>#DIV/0!</v>
      </c>
      <c r="BC25" s="8">
        <v>0.05</v>
      </c>
      <c r="BD25" s="8">
        <v>0.05</v>
      </c>
      <c r="BE25" s="9">
        <f t="shared" si="46"/>
        <v>0</v>
      </c>
      <c r="BF25" s="8"/>
      <c r="BG25" s="19"/>
      <c r="BH25" s="20"/>
      <c r="BI25" s="6">
        <f t="shared" si="21"/>
        <v>0</v>
      </c>
      <c r="BJ25" s="7" t="e">
        <f>BI25/BG25</f>
        <v>#DIV/0!</v>
      </c>
      <c r="BK25" s="8">
        <v>0.05</v>
      </c>
      <c r="BL25" s="8">
        <v>0.05</v>
      </c>
      <c r="BM25" s="9">
        <f t="shared" si="48"/>
        <v>0</v>
      </c>
      <c r="BN25" s="8"/>
    </row>
    <row r="27" spans="1:66" x14ac:dyDescent="0.25">
      <c r="B27" t="s">
        <v>17</v>
      </c>
      <c r="J27" t="s">
        <v>17</v>
      </c>
      <c r="R27" t="s">
        <v>17</v>
      </c>
      <c r="Z27" t="s">
        <v>17</v>
      </c>
      <c r="AH27" t="s">
        <v>18</v>
      </c>
      <c r="AP27" t="s">
        <v>18</v>
      </c>
      <c r="AZ27" t="s">
        <v>18</v>
      </c>
      <c r="BH27" t="s">
        <v>18</v>
      </c>
    </row>
    <row r="28" spans="1:66" x14ac:dyDescent="0.25">
      <c r="B28" t="s">
        <v>19</v>
      </c>
      <c r="J28" t="s">
        <v>19</v>
      </c>
      <c r="R28" t="s">
        <v>19</v>
      </c>
      <c r="Z28" t="s">
        <v>19</v>
      </c>
      <c r="AH28" t="s">
        <v>20</v>
      </c>
      <c r="AP28" t="s">
        <v>20</v>
      </c>
      <c r="AZ28" t="s">
        <v>20</v>
      </c>
    </row>
    <row r="31" spans="1:66" x14ac:dyDescent="0.25">
      <c r="B31" t="s">
        <v>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Madeline Julian</dc:creator>
  <cp:lastModifiedBy>Madeline Julian</cp:lastModifiedBy>
  <dcterms:created xsi:type="dcterms:W3CDTF">2019-01-29T22:50:40Z</dcterms:created>
  <dcterms:modified xsi:type="dcterms:W3CDTF">2019-01-29T23:30:10Z</dcterms:modified>
</cp:coreProperties>
</file>