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m_r\OneDrive\Documents\Activité Professionnelle\LIMNO 2019-2022\Experiments\Functional Response\"/>
    </mc:Choice>
  </mc:AlternateContent>
  <xr:revisionPtr revIDLastSave="0" documentId="13_ncr:1_{6BBBB655-2FB9-4EA4-A554-D07D3F395E19}" xr6:coauthVersionLast="47" xr6:coauthVersionMax="47" xr10:uidLastSave="{00000000-0000-0000-0000-000000000000}"/>
  <bookViews>
    <workbookView xWindow="-110" yWindow="-110" windowWidth="19420" windowHeight="10300" firstSheet="4" activeTab="7" xr2:uid="{00000000-000D-0000-FFFF-FFFF00000000}"/>
  </bookViews>
  <sheets>
    <sheet name="FR (5H00) 03.09.20" sheetId="7" r:id="rId1"/>
    <sheet name="FR (24H00) 25.11.20" sheetId="9" r:id="rId2"/>
    <sheet name="FR (5H00) 02.12.20" sheetId="10" r:id="rId3"/>
    <sheet name="FR (5H00) 07.12.20" sheetId="11" r:id="rId4"/>
    <sheet name="FR (5H00) 27.12.20" sheetId="13" r:id="rId5"/>
    <sheet name="FR (5H00) 03.01.21" sheetId="15" r:id="rId6"/>
    <sheet name="FR (8H00) 26.01.21" sheetId="16" r:id="rId7"/>
    <sheet name="FR (8H00) 07.08.21" sheetId="1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17" l="1"/>
  <c r="D15" i="17" s="1"/>
  <c r="E14" i="17"/>
  <c r="E15" i="17" s="1"/>
  <c r="F14" i="17"/>
  <c r="F15" i="17" s="1"/>
  <c r="G14" i="17"/>
  <c r="G15" i="17" s="1"/>
  <c r="H14" i="17"/>
  <c r="H15" i="17" s="1"/>
  <c r="C14" i="17"/>
  <c r="C15" i="17" s="1"/>
  <c r="D6" i="17"/>
  <c r="E6" i="17"/>
  <c r="F6" i="17"/>
  <c r="G6" i="17"/>
  <c r="H6" i="17"/>
  <c r="C6" i="17"/>
  <c r="W6" i="17" l="1"/>
  <c r="X4" i="17"/>
  <c r="X5" i="17" s="1"/>
  <c r="Y4" i="17"/>
  <c r="Y5" i="17" s="1"/>
  <c r="Z4" i="17"/>
  <c r="Z5" i="17" s="1"/>
  <c r="AA4" i="17"/>
  <c r="AB4" i="17"/>
  <c r="AB5" i="17" s="1"/>
  <c r="W4" i="17"/>
  <c r="W5" i="17" s="1"/>
  <c r="AA5" i="17"/>
  <c r="R5" i="17"/>
  <c r="Q5" i="17"/>
  <c r="P5" i="17"/>
  <c r="O5" i="17"/>
  <c r="N5" i="17"/>
  <c r="M5" i="17"/>
  <c r="AB20" i="13"/>
  <c r="AB21" i="13" s="1"/>
  <c r="AA20" i="13"/>
  <c r="AA21" i="13" s="1"/>
  <c r="Z20" i="13"/>
  <c r="Z21" i="13" s="1"/>
  <c r="Y20" i="13"/>
  <c r="Y21" i="13" s="1"/>
  <c r="X20" i="13"/>
  <c r="X21" i="13" s="1"/>
  <c r="W20" i="13"/>
  <c r="W21" i="13" s="1"/>
  <c r="AB18" i="13"/>
  <c r="AB19" i="13" s="1"/>
  <c r="AA18" i="13"/>
  <c r="AA19" i="13" s="1"/>
  <c r="Z18" i="13"/>
  <c r="Z19" i="13" s="1"/>
  <c r="Y18" i="13"/>
  <c r="Y19" i="13" s="1"/>
  <c r="X18" i="13"/>
  <c r="X19" i="13" s="1"/>
  <c r="W18" i="13"/>
  <c r="W19" i="13" s="1"/>
  <c r="AB16" i="13"/>
  <c r="AB17" i="13" s="1"/>
  <c r="AA16" i="13"/>
  <c r="AA17" i="13" s="1"/>
  <c r="Z16" i="13"/>
  <c r="Z17" i="13" s="1"/>
  <c r="Y16" i="13"/>
  <c r="Y17" i="13" s="1"/>
  <c r="X16" i="13"/>
  <c r="X17" i="13" s="1"/>
  <c r="W16" i="13"/>
  <c r="W17" i="13" s="1"/>
  <c r="AB14" i="13"/>
  <c r="AB15" i="13" s="1"/>
  <c r="AA14" i="13"/>
  <c r="AA15" i="13" s="1"/>
  <c r="Z14" i="13"/>
  <c r="Z15" i="13" s="1"/>
  <c r="Y14" i="13"/>
  <c r="Y15" i="13" s="1"/>
  <c r="X14" i="13"/>
  <c r="X15" i="13" s="1"/>
  <c r="W14" i="13"/>
  <c r="W15" i="13" s="1"/>
  <c r="AB12" i="13"/>
  <c r="AB13" i="13" s="1"/>
  <c r="AA12" i="13"/>
  <c r="AA13" i="13" s="1"/>
  <c r="Z12" i="13"/>
  <c r="Z13" i="13" s="1"/>
  <c r="Y12" i="13"/>
  <c r="Y13" i="13" s="1"/>
  <c r="X12" i="13"/>
  <c r="X13" i="13" s="1"/>
  <c r="W12" i="13"/>
  <c r="W13" i="13" s="1"/>
  <c r="W11" i="13"/>
  <c r="AB10" i="13"/>
  <c r="AB11" i="13" s="1"/>
  <c r="AA10" i="13"/>
  <c r="AA11" i="13" s="1"/>
  <c r="Z10" i="13"/>
  <c r="Z11" i="13" s="1"/>
  <c r="Y10" i="13"/>
  <c r="Y11" i="13" s="1"/>
  <c r="X10" i="13"/>
  <c r="X11" i="13" s="1"/>
  <c r="W10" i="13"/>
  <c r="AB9" i="13"/>
  <c r="AA9" i="13"/>
  <c r="AB8" i="13"/>
  <c r="AA8" i="13"/>
  <c r="Z8" i="13"/>
  <c r="Z9" i="13" s="1"/>
  <c r="Y8" i="13"/>
  <c r="Y9" i="13" s="1"/>
  <c r="X8" i="13"/>
  <c r="X9" i="13" s="1"/>
  <c r="W8" i="13"/>
  <c r="W9" i="13" s="1"/>
  <c r="X7" i="13"/>
  <c r="AB6" i="13"/>
  <c r="AB7" i="13" s="1"/>
  <c r="AA6" i="13"/>
  <c r="AA7" i="13" s="1"/>
  <c r="Z6" i="13"/>
  <c r="Z7" i="13" s="1"/>
  <c r="Y6" i="13"/>
  <c r="Y7" i="13" s="1"/>
  <c r="X6" i="13"/>
  <c r="W6" i="13"/>
  <c r="W7" i="13" s="1"/>
  <c r="AB4" i="13"/>
  <c r="AB5" i="13" s="1"/>
  <c r="AA4" i="13"/>
  <c r="AA5" i="13" s="1"/>
  <c r="Z4" i="13"/>
  <c r="Z5" i="13" s="1"/>
  <c r="Y4" i="13"/>
  <c r="Y5" i="13" s="1"/>
  <c r="X4" i="13"/>
  <c r="X5" i="13" s="1"/>
  <c r="W4" i="13"/>
  <c r="W5" i="13" s="1"/>
  <c r="AB2" i="13"/>
  <c r="AB3" i="13" s="1"/>
  <c r="AA2" i="13"/>
  <c r="AA3" i="13" s="1"/>
  <c r="Z2" i="13"/>
  <c r="Z3" i="13" s="1"/>
  <c r="Y2" i="13"/>
  <c r="Y3" i="13" s="1"/>
  <c r="X2" i="13"/>
  <c r="X3" i="13" s="1"/>
  <c r="W2" i="13"/>
  <c r="W3" i="13" s="1"/>
  <c r="AB20" i="15"/>
  <c r="AB21" i="15" s="1"/>
  <c r="AA20" i="15"/>
  <c r="AA21" i="15" s="1"/>
  <c r="Z20" i="15"/>
  <c r="Z21" i="15" s="1"/>
  <c r="Y20" i="15"/>
  <c r="Y21" i="15" s="1"/>
  <c r="X20" i="15"/>
  <c r="X21" i="15" s="1"/>
  <c r="W20" i="15"/>
  <c r="W21" i="15" s="1"/>
  <c r="AB18" i="15"/>
  <c r="AB19" i="15" s="1"/>
  <c r="AA18" i="15"/>
  <c r="AA19" i="15" s="1"/>
  <c r="Z18" i="15"/>
  <c r="Z19" i="15" s="1"/>
  <c r="Y18" i="15"/>
  <c r="Y19" i="15" s="1"/>
  <c r="X18" i="15"/>
  <c r="X19" i="15" s="1"/>
  <c r="W18" i="15"/>
  <c r="W19" i="15" s="1"/>
  <c r="AB16" i="15"/>
  <c r="AB17" i="15" s="1"/>
  <c r="AA16" i="15"/>
  <c r="AA17" i="15" s="1"/>
  <c r="Z16" i="15"/>
  <c r="Z17" i="15" s="1"/>
  <c r="Y16" i="15"/>
  <c r="Y17" i="15" s="1"/>
  <c r="X16" i="15"/>
  <c r="X17" i="15" s="1"/>
  <c r="W16" i="15"/>
  <c r="W17" i="15" s="1"/>
  <c r="AB14" i="15"/>
  <c r="AB15" i="15" s="1"/>
  <c r="AA14" i="15"/>
  <c r="AA15" i="15" s="1"/>
  <c r="Z14" i="15"/>
  <c r="Z15" i="15" s="1"/>
  <c r="Y14" i="15"/>
  <c r="Y15" i="15" s="1"/>
  <c r="X14" i="15"/>
  <c r="X15" i="15" s="1"/>
  <c r="W14" i="15"/>
  <c r="W15" i="15" s="1"/>
  <c r="AB12" i="15"/>
  <c r="AB13" i="15" s="1"/>
  <c r="AA12" i="15"/>
  <c r="AA13" i="15" s="1"/>
  <c r="Z12" i="15"/>
  <c r="Z13" i="15" s="1"/>
  <c r="Y12" i="15"/>
  <c r="Y13" i="15" s="1"/>
  <c r="X12" i="15"/>
  <c r="X13" i="15" s="1"/>
  <c r="W12" i="15"/>
  <c r="W13" i="15" s="1"/>
  <c r="AB10" i="15"/>
  <c r="AB11" i="15" s="1"/>
  <c r="AA10" i="15"/>
  <c r="AA11" i="15" s="1"/>
  <c r="Z10" i="15"/>
  <c r="Z11" i="15" s="1"/>
  <c r="Y10" i="15"/>
  <c r="Y11" i="15" s="1"/>
  <c r="X10" i="15"/>
  <c r="X11" i="15" s="1"/>
  <c r="W10" i="15"/>
  <c r="W11" i="15" s="1"/>
  <c r="AB9" i="15"/>
  <c r="AB8" i="15"/>
  <c r="AA8" i="15"/>
  <c r="AA9" i="15" s="1"/>
  <c r="Z8" i="15"/>
  <c r="Z9" i="15" s="1"/>
  <c r="Y8" i="15"/>
  <c r="Y9" i="15" s="1"/>
  <c r="X8" i="15"/>
  <c r="X9" i="15" s="1"/>
  <c r="W8" i="15"/>
  <c r="W9" i="15" s="1"/>
  <c r="AB6" i="15"/>
  <c r="AB7" i="15" s="1"/>
  <c r="AA6" i="15"/>
  <c r="AA7" i="15" s="1"/>
  <c r="Z6" i="15"/>
  <c r="Z7" i="15" s="1"/>
  <c r="Y6" i="15"/>
  <c r="Y7" i="15" s="1"/>
  <c r="X6" i="15"/>
  <c r="X7" i="15" s="1"/>
  <c r="W6" i="15"/>
  <c r="W7" i="15" s="1"/>
  <c r="AB4" i="15"/>
  <c r="AB5" i="15" s="1"/>
  <c r="AA4" i="15"/>
  <c r="AA5" i="15" s="1"/>
  <c r="Z4" i="15"/>
  <c r="Z5" i="15" s="1"/>
  <c r="Y4" i="15"/>
  <c r="Y5" i="15" s="1"/>
  <c r="X4" i="15"/>
  <c r="X5" i="15" s="1"/>
  <c r="W4" i="15"/>
  <c r="W5" i="15" s="1"/>
  <c r="AB2" i="15"/>
  <c r="AB3" i="15" s="1"/>
  <c r="AA2" i="15"/>
  <c r="AA3" i="15" s="1"/>
  <c r="Z2" i="15"/>
  <c r="Z3" i="15" s="1"/>
  <c r="Y2" i="15"/>
  <c r="Y3" i="15" s="1"/>
  <c r="X2" i="15"/>
  <c r="X3" i="15" s="1"/>
  <c r="W2" i="15"/>
  <c r="W3" i="15" s="1"/>
  <c r="AB21" i="16"/>
  <c r="AB20" i="16"/>
  <c r="AA20" i="16"/>
  <c r="AA21" i="16" s="1"/>
  <c r="Z20" i="16"/>
  <c r="Z21" i="16" s="1"/>
  <c r="Y20" i="16"/>
  <c r="Y21" i="16" s="1"/>
  <c r="X20" i="16"/>
  <c r="X21" i="16" s="1"/>
  <c r="W20" i="16"/>
  <c r="W21" i="16" s="1"/>
  <c r="AB18" i="16"/>
  <c r="AB19" i="16" s="1"/>
  <c r="AA18" i="16"/>
  <c r="AA19" i="16" s="1"/>
  <c r="Z18" i="16"/>
  <c r="Z19" i="16" s="1"/>
  <c r="Y18" i="16"/>
  <c r="Y19" i="16" s="1"/>
  <c r="X18" i="16"/>
  <c r="X19" i="16" s="1"/>
  <c r="W18" i="16"/>
  <c r="W19" i="16" s="1"/>
  <c r="AB16" i="16"/>
  <c r="AB17" i="16" s="1"/>
  <c r="AA16" i="16"/>
  <c r="AA17" i="16" s="1"/>
  <c r="Z16" i="16"/>
  <c r="Z17" i="16" s="1"/>
  <c r="Y16" i="16"/>
  <c r="Y17" i="16" s="1"/>
  <c r="X16" i="16"/>
  <c r="X17" i="16" s="1"/>
  <c r="W16" i="16"/>
  <c r="W17" i="16" s="1"/>
  <c r="AB14" i="16"/>
  <c r="AB15" i="16" s="1"/>
  <c r="AA14" i="16"/>
  <c r="AA15" i="16" s="1"/>
  <c r="Z14" i="16"/>
  <c r="Z15" i="16" s="1"/>
  <c r="Y14" i="16"/>
  <c r="Y15" i="16" s="1"/>
  <c r="X14" i="16"/>
  <c r="X15" i="16" s="1"/>
  <c r="W14" i="16"/>
  <c r="W15" i="16" s="1"/>
  <c r="AB12" i="16"/>
  <c r="AB13" i="16" s="1"/>
  <c r="AA12" i="16"/>
  <c r="AA13" i="16" s="1"/>
  <c r="Z12" i="16"/>
  <c r="Z13" i="16" s="1"/>
  <c r="Y12" i="16"/>
  <c r="Y13" i="16" s="1"/>
  <c r="X12" i="16"/>
  <c r="X13" i="16" s="1"/>
  <c r="W12" i="16"/>
  <c r="W13" i="16" s="1"/>
  <c r="AB10" i="16"/>
  <c r="AB11" i="16" s="1"/>
  <c r="AA10" i="16"/>
  <c r="AA11" i="16" s="1"/>
  <c r="Z10" i="16"/>
  <c r="Z11" i="16" s="1"/>
  <c r="Y10" i="16"/>
  <c r="Y11" i="16" s="1"/>
  <c r="X10" i="16"/>
  <c r="X11" i="16" s="1"/>
  <c r="W10" i="16"/>
  <c r="W11" i="16" s="1"/>
  <c r="AB8" i="16"/>
  <c r="AB9" i="16" s="1"/>
  <c r="AA8" i="16"/>
  <c r="AA9" i="16" s="1"/>
  <c r="Z8" i="16"/>
  <c r="Z9" i="16" s="1"/>
  <c r="Y8" i="16"/>
  <c r="Y9" i="16" s="1"/>
  <c r="X8" i="16"/>
  <c r="X9" i="16" s="1"/>
  <c r="W8" i="16"/>
  <c r="W9" i="16" s="1"/>
  <c r="AB6" i="16"/>
  <c r="AB7" i="16" s="1"/>
  <c r="AA6" i="16"/>
  <c r="AA7" i="16" s="1"/>
  <c r="Z6" i="16"/>
  <c r="Z7" i="16" s="1"/>
  <c r="Y6" i="16"/>
  <c r="Y7" i="16" s="1"/>
  <c r="X6" i="16"/>
  <c r="X7" i="16" s="1"/>
  <c r="W6" i="16"/>
  <c r="W7" i="16" s="1"/>
  <c r="AB4" i="16"/>
  <c r="AB5" i="16" s="1"/>
  <c r="AA4" i="16"/>
  <c r="AA5" i="16" s="1"/>
  <c r="Z4" i="16"/>
  <c r="Z5" i="16" s="1"/>
  <c r="Y4" i="16"/>
  <c r="Y5" i="16" s="1"/>
  <c r="X4" i="16"/>
  <c r="X5" i="16" s="1"/>
  <c r="W4" i="16"/>
  <c r="W5" i="16" s="1"/>
  <c r="AB2" i="16"/>
  <c r="AB3" i="16" s="1"/>
  <c r="AA2" i="16"/>
  <c r="AA3" i="16" s="1"/>
  <c r="Z2" i="16"/>
  <c r="Z3" i="16" s="1"/>
  <c r="Y2" i="16"/>
  <c r="Y3" i="16" s="1"/>
  <c r="X2" i="16"/>
  <c r="X3" i="16" s="1"/>
  <c r="W2" i="16"/>
  <c r="W3" i="16" s="1"/>
  <c r="X2" i="17"/>
  <c r="X3" i="17" s="1"/>
  <c r="Y2" i="17"/>
  <c r="Y3" i="17" s="1"/>
  <c r="Z2" i="17"/>
  <c r="AA2" i="17"/>
  <c r="AA3" i="17" s="1"/>
  <c r="AB2" i="17"/>
  <c r="AB3" i="17" s="1"/>
  <c r="Z3" i="17"/>
  <c r="X6" i="17"/>
  <c r="X7" i="17" s="1"/>
  <c r="Y6" i="17"/>
  <c r="Y7" i="17" s="1"/>
  <c r="Z6" i="17"/>
  <c r="Z7" i="17" s="1"/>
  <c r="AA6" i="17"/>
  <c r="AA7" i="17" s="1"/>
  <c r="AB6" i="17"/>
  <c r="AB7" i="17" s="1"/>
  <c r="X8" i="17"/>
  <c r="X9" i="17" s="1"/>
  <c r="Y8" i="17"/>
  <c r="Y9" i="17" s="1"/>
  <c r="Z8" i="17"/>
  <c r="Z9" i="17" s="1"/>
  <c r="AA8" i="17"/>
  <c r="AA9" i="17" s="1"/>
  <c r="AB8" i="17"/>
  <c r="AB9" i="17" s="1"/>
  <c r="X10" i="17"/>
  <c r="X11" i="17" s="1"/>
  <c r="Y10" i="17"/>
  <c r="Y11" i="17" s="1"/>
  <c r="Z10" i="17"/>
  <c r="Z11" i="17" s="1"/>
  <c r="AA10" i="17"/>
  <c r="AA11" i="17" s="1"/>
  <c r="AB10" i="17"/>
  <c r="AB11" i="17"/>
  <c r="X12" i="17"/>
  <c r="X13" i="17" s="1"/>
  <c r="Y12" i="17"/>
  <c r="Y13" i="17" s="1"/>
  <c r="Z12" i="17"/>
  <c r="Z13" i="17" s="1"/>
  <c r="AA12" i="17"/>
  <c r="AA13" i="17" s="1"/>
  <c r="AB12" i="17"/>
  <c r="AB13" i="17" s="1"/>
  <c r="X14" i="17"/>
  <c r="X15" i="17" s="1"/>
  <c r="Y14" i="17"/>
  <c r="Y15" i="17" s="1"/>
  <c r="Z14" i="17"/>
  <c r="Z15" i="17" s="1"/>
  <c r="AA14" i="17"/>
  <c r="AA15" i="17" s="1"/>
  <c r="AB14" i="17"/>
  <c r="AB15" i="17" s="1"/>
  <c r="X16" i="17"/>
  <c r="X17" i="17" s="1"/>
  <c r="Y16" i="17"/>
  <c r="Y17" i="17" s="1"/>
  <c r="Z16" i="17"/>
  <c r="Z17" i="17" s="1"/>
  <c r="AA16" i="17"/>
  <c r="AA17" i="17" s="1"/>
  <c r="AB16" i="17"/>
  <c r="AB17" i="17" s="1"/>
  <c r="X18" i="17"/>
  <c r="X19" i="17" s="1"/>
  <c r="Y18" i="17"/>
  <c r="Y19" i="17" s="1"/>
  <c r="Z18" i="17"/>
  <c r="Z19" i="17" s="1"/>
  <c r="AA18" i="17"/>
  <c r="AA19" i="17" s="1"/>
  <c r="AB18" i="17"/>
  <c r="AB19" i="17" s="1"/>
  <c r="X20" i="17"/>
  <c r="X21" i="17" s="1"/>
  <c r="Y20" i="17"/>
  <c r="Y21" i="17" s="1"/>
  <c r="Z20" i="17"/>
  <c r="Z21" i="17" s="1"/>
  <c r="AA20" i="17"/>
  <c r="AA21" i="17" s="1"/>
  <c r="AB20" i="17"/>
  <c r="AB21" i="17" s="1"/>
  <c r="X22" i="17"/>
  <c r="X23" i="17" s="1"/>
  <c r="Y22" i="17"/>
  <c r="Y23" i="17" s="1"/>
  <c r="Z22" i="17"/>
  <c r="Z23" i="17" s="1"/>
  <c r="AA22" i="17"/>
  <c r="AA23" i="17" s="1"/>
  <c r="AB22" i="17"/>
  <c r="AB23" i="17"/>
  <c r="W22" i="17"/>
  <c r="W23" i="17" s="1"/>
  <c r="W20" i="17"/>
  <c r="W21" i="17" s="1"/>
  <c r="W18" i="17"/>
  <c r="W19" i="17" s="1"/>
  <c r="W16" i="17"/>
  <c r="W17" i="17" s="1"/>
  <c r="W14" i="17"/>
  <c r="W15" i="17" s="1"/>
  <c r="W12" i="17"/>
  <c r="W13" i="17" s="1"/>
  <c r="W10" i="17"/>
  <c r="W11" i="17" s="1"/>
  <c r="W8" i="17"/>
  <c r="W9" i="17" s="1"/>
  <c r="W7" i="17"/>
  <c r="W2" i="17"/>
  <c r="W3" i="17" s="1"/>
  <c r="R23" i="17" l="1"/>
  <c r="Q23" i="17"/>
  <c r="P23" i="17"/>
  <c r="O23" i="17"/>
  <c r="N23" i="17"/>
  <c r="M23" i="17"/>
  <c r="R21" i="17"/>
  <c r="Q21" i="17"/>
  <c r="P21" i="17"/>
  <c r="O21" i="17"/>
  <c r="N21" i="17"/>
  <c r="M21" i="17"/>
  <c r="R19" i="17"/>
  <c r="Q19" i="17"/>
  <c r="P19" i="17"/>
  <c r="O19" i="17"/>
  <c r="N19" i="17"/>
  <c r="M19" i="17"/>
  <c r="R17" i="17"/>
  <c r="Q17" i="17"/>
  <c r="P17" i="17"/>
  <c r="O17" i="17"/>
  <c r="N17" i="17"/>
  <c r="M17" i="17"/>
  <c r="H13" i="17"/>
  <c r="G13" i="17"/>
  <c r="F13" i="17"/>
  <c r="E13" i="17"/>
  <c r="D13" i="17"/>
  <c r="C13" i="17"/>
  <c r="R15" i="17"/>
  <c r="Q15" i="17"/>
  <c r="P15" i="17"/>
  <c r="O15" i="17"/>
  <c r="N15" i="17"/>
  <c r="M15" i="17"/>
  <c r="R13" i="17"/>
  <c r="Q13" i="17"/>
  <c r="P13" i="17"/>
  <c r="O13" i="17"/>
  <c r="N13" i="17"/>
  <c r="M13" i="17"/>
  <c r="R11" i="17"/>
  <c r="Q11" i="17"/>
  <c r="P11" i="17"/>
  <c r="O11" i="17"/>
  <c r="N11" i="17"/>
  <c r="M11" i="17"/>
  <c r="R9" i="17"/>
  <c r="Q9" i="17"/>
  <c r="P9" i="17"/>
  <c r="O9" i="17"/>
  <c r="N9" i="17"/>
  <c r="M9" i="17"/>
  <c r="R7" i="17"/>
  <c r="Q7" i="17"/>
  <c r="P7" i="17"/>
  <c r="O7" i="17"/>
  <c r="N7" i="17"/>
  <c r="M7" i="17"/>
  <c r="H5" i="17"/>
  <c r="G5" i="17"/>
  <c r="F5" i="17"/>
  <c r="E5" i="17"/>
  <c r="D5" i="17"/>
  <c r="C5" i="17"/>
  <c r="R2" i="17"/>
  <c r="R26" i="17" s="1"/>
  <c r="R27" i="17" s="1"/>
  <c r="Q2" i="17"/>
  <c r="Q26" i="17" s="1"/>
  <c r="Q27" i="17" s="1"/>
  <c r="P2" i="17"/>
  <c r="P26" i="17" s="1"/>
  <c r="P27" i="17" s="1"/>
  <c r="O2" i="17"/>
  <c r="O26" i="17" s="1"/>
  <c r="O27" i="17" s="1"/>
  <c r="N2" i="17"/>
  <c r="N26" i="17" s="1"/>
  <c r="N27" i="17" s="1"/>
  <c r="M2" i="17"/>
  <c r="M26" i="17" s="1"/>
  <c r="M27" i="17" s="1"/>
  <c r="N3" i="17" l="1"/>
  <c r="M3" i="17"/>
  <c r="O3" i="17"/>
  <c r="P3" i="17"/>
  <c r="Q3" i="17"/>
  <c r="R3" i="17"/>
  <c r="R21" i="13"/>
  <c r="Q21" i="13"/>
  <c r="P21" i="13"/>
  <c r="O21" i="13"/>
  <c r="N21" i="13"/>
  <c r="M21" i="13"/>
  <c r="R19" i="13"/>
  <c r="Q19" i="13"/>
  <c r="P19" i="13"/>
  <c r="O19" i="13"/>
  <c r="N19" i="13"/>
  <c r="M19" i="13"/>
  <c r="R17" i="13"/>
  <c r="Q17" i="13"/>
  <c r="P17" i="13"/>
  <c r="O17" i="13"/>
  <c r="N17" i="13"/>
  <c r="M17" i="13"/>
  <c r="R15" i="13"/>
  <c r="Q15" i="13"/>
  <c r="P15" i="13"/>
  <c r="O15" i="13"/>
  <c r="N15" i="13"/>
  <c r="M15" i="13"/>
  <c r="R13" i="13"/>
  <c r="Q13" i="13"/>
  <c r="P13" i="13"/>
  <c r="O13" i="13"/>
  <c r="N13" i="13"/>
  <c r="M13" i="13"/>
  <c r="R11" i="13"/>
  <c r="Q11" i="13"/>
  <c r="P11" i="13"/>
  <c r="O11" i="13"/>
  <c r="N11" i="13"/>
  <c r="M11" i="13"/>
  <c r="R9" i="13"/>
  <c r="Q9" i="13"/>
  <c r="P9" i="13"/>
  <c r="O9" i="13"/>
  <c r="N9" i="13"/>
  <c r="M9" i="13"/>
  <c r="R7" i="13"/>
  <c r="Q7" i="13"/>
  <c r="P7" i="13"/>
  <c r="O7" i="13"/>
  <c r="N7" i="13"/>
  <c r="M7" i="13"/>
  <c r="R5" i="13"/>
  <c r="Q5" i="13"/>
  <c r="P5" i="13"/>
  <c r="O5" i="13"/>
  <c r="N5" i="13"/>
  <c r="M5" i="13"/>
  <c r="R2" i="13"/>
  <c r="R3" i="13" s="1"/>
  <c r="Q2" i="13"/>
  <c r="Q3" i="13" s="1"/>
  <c r="P2" i="13"/>
  <c r="P3" i="13" s="1"/>
  <c r="O2" i="13"/>
  <c r="O3" i="13" s="1"/>
  <c r="N2" i="13"/>
  <c r="N3" i="13" s="1"/>
  <c r="M2" i="13"/>
  <c r="M3" i="13" s="1"/>
  <c r="R21" i="15"/>
  <c r="Q21" i="15"/>
  <c r="P21" i="15"/>
  <c r="O21" i="15"/>
  <c r="N21" i="15"/>
  <c r="M21" i="15"/>
  <c r="R19" i="15"/>
  <c r="Q19" i="15"/>
  <c r="P19" i="15"/>
  <c r="O19" i="15"/>
  <c r="N19" i="15"/>
  <c r="M19" i="15"/>
  <c r="R17" i="15"/>
  <c r="Q17" i="15"/>
  <c r="P17" i="15"/>
  <c r="O17" i="15"/>
  <c r="N17" i="15"/>
  <c r="M17" i="15"/>
  <c r="R15" i="15"/>
  <c r="Q15" i="15"/>
  <c r="P15" i="15"/>
  <c r="O15" i="15"/>
  <c r="N15" i="15"/>
  <c r="M15" i="15"/>
  <c r="R13" i="15"/>
  <c r="Q13" i="15"/>
  <c r="P13" i="15"/>
  <c r="O13" i="15"/>
  <c r="N13" i="15"/>
  <c r="M13" i="15"/>
  <c r="R11" i="15"/>
  <c r="Q11" i="15"/>
  <c r="P11" i="15"/>
  <c r="O11" i="15"/>
  <c r="N11" i="15"/>
  <c r="M11" i="15"/>
  <c r="R9" i="15"/>
  <c r="Q9" i="15"/>
  <c r="P9" i="15"/>
  <c r="O9" i="15"/>
  <c r="N9" i="15"/>
  <c r="M9" i="15"/>
  <c r="R7" i="15"/>
  <c r="Q7" i="15"/>
  <c r="P7" i="15"/>
  <c r="O7" i="15"/>
  <c r="N7" i="15"/>
  <c r="M7" i="15"/>
  <c r="R5" i="15"/>
  <c r="Q5" i="15"/>
  <c r="P5" i="15"/>
  <c r="O5" i="15"/>
  <c r="N5" i="15"/>
  <c r="M5" i="15"/>
  <c r="R2" i="15"/>
  <c r="R3" i="15" s="1"/>
  <c r="Q2" i="15"/>
  <c r="Q3" i="15" s="1"/>
  <c r="P2" i="15"/>
  <c r="P3" i="15" s="1"/>
  <c r="O2" i="15"/>
  <c r="O3" i="15" s="1"/>
  <c r="N2" i="15"/>
  <c r="N3" i="15" s="1"/>
  <c r="M2" i="15"/>
  <c r="M3" i="15" s="1"/>
  <c r="P21" i="16" l="1"/>
  <c r="N21" i="16" l="1"/>
  <c r="O21" i="16"/>
  <c r="Q21" i="16"/>
  <c r="R21" i="16"/>
  <c r="M21" i="16"/>
  <c r="R19" i="16"/>
  <c r="Q19" i="16"/>
  <c r="N19" i="16"/>
  <c r="R17" i="16"/>
  <c r="Q17" i="16"/>
  <c r="N17" i="16"/>
  <c r="H14" i="16"/>
  <c r="H15" i="16" s="1"/>
  <c r="G14" i="16"/>
  <c r="G15" i="16" s="1"/>
  <c r="F14" i="16"/>
  <c r="F15" i="16" s="1"/>
  <c r="E14" i="16"/>
  <c r="E15" i="16" s="1"/>
  <c r="D14" i="16"/>
  <c r="D15" i="16" s="1"/>
  <c r="C14" i="16"/>
  <c r="C15" i="16" s="1"/>
  <c r="R15" i="16"/>
  <c r="P15" i="16"/>
  <c r="O15" i="16"/>
  <c r="N15" i="16"/>
  <c r="M15" i="16"/>
  <c r="H13" i="16"/>
  <c r="G13" i="16"/>
  <c r="F13" i="16"/>
  <c r="E13" i="16"/>
  <c r="D13" i="16"/>
  <c r="C13" i="16"/>
  <c r="P13" i="16"/>
  <c r="P11" i="16"/>
  <c r="M11" i="16"/>
  <c r="P9" i="16"/>
  <c r="P7" i="16"/>
  <c r="M7" i="16"/>
  <c r="H6" i="16"/>
  <c r="G6" i="16"/>
  <c r="F6" i="16"/>
  <c r="E6" i="16"/>
  <c r="D6" i="16"/>
  <c r="C6" i="16"/>
  <c r="H5" i="16"/>
  <c r="G5" i="16"/>
  <c r="F5" i="16"/>
  <c r="E5" i="16"/>
  <c r="D5" i="16"/>
  <c r="C5" i="16"/>
  <c r="R5" i="16"/>
  <c r="Q5" i="16"/>
  <c r="P5" i="16"/>
  <c r="O5" i="16"/>
  <c r="R2" i="16"/>
  <c r="R24" i="16" s="1"/>
  <c r="R25" i="16" s="1"/>
  <c r="Q2" i="16"/>
  <c r="Q3" i="16" s="1"/>
  <c r="P2" i="16"/>
  <c r="O2" i="16"/>
  <c r="O3" i="16" s="1"/>
  <c r="N2" i="16"/>
  <c r="M2" i="16"/>
  <c r="N9" i="16" l="1"/>
  <c r="N7" i="16"/>
  <c r="M24" i="16"/>
  <c r="M25" i="16" s="1"/>
  <c r="M17" i="16"/>
  <c r="O11" i="16"/>
  <c r="N13" i="16"/>
  <c r="N24" i="16"/>
  <c r="N25" i="16" s="1"/>
  <c r="O13" i="16"/>
  <c r="R3" i="16"/>
  <c r="P24" i="16"/>
  <c r="P25" i="16" s="1"/>
  <c r="O7" i="16"/>
  <c r="Q15" i="16"/>
  <c r="O9" i="16"/>
  <c r="N11" i="16"/>
  <c r="O24" i="16"/>
  <c r="O25" i="16" s="1"/>
  <c r="M19" i="16"/>
  <c r="M13" i="16"/>
  <c r="M9" i="16"/>
  <c r="Q24" i="16"/>
  <c r="Q25" i="16" s="1"/>
  <c r="N5" i="16"/>
  <c r="M3" i="16"/>
  <c r="Q7" i="16"/>
  <c r="Q9" i="16"/>
  <c r="Q11" i="16"/>
  <c r="Q13" i="16"/>
  <c r="O17" i="16"/>
  <c r="O19" i="16"/>
  <c r="M5" i="16"/>
  <c r="N3" i="16"/>
  <c r="R7" i="16"/>
  <c r="R9" i="16"/>
  <c r="R11" i="16"/>
  <c r="R13" i="16"/>
  <c r="P17" i="16"/>
  <c r="P19" i="16"/>
  <c r="P3" i="16"/>
  <c r="C6" i="15"/>
  <c r="D14" i="15" l="1"/>
  <c r="D15" i="15" s="1"/>
  <c r="E14" i="15"/>
  <c r="E15" i="15" s="1"/>
  <c r="F14" i="15"/>
  <c r="F15" i="15" s="1"/>
  <c r="G14" i="15"/>
  <c r="G15" i="15" s="1"/>
  <c r="H14" i="15"/>
  <c r="H15" i="15" s="1"/>
  <c r="C14" i="15"/>
  <c r="C15" i="15" s="1"/>
  <c r="D6" i="15"/>
  <c r="E6" i="15"/>
  <c r="F6" i="15"/>
  <c r="G6" i="15"/>
  <c r="H6" i="15"/>
  <c r="H13" i="15" l="1"/>
  <c r="G13" i="15"/>
  <c r="F13" i="15"/>
  <c r="E13" i="15"/>
  <c r="D13" i="15"/>
  <c r="C13" i="15"/>
  <c r="H5" i="15"/>
  <c r="G5" i="15"/>
  <c r="F5" i="15"/>
  <c r="E5" i="15"/>
  <c r="D5" i="15"/>
  <c r="C5" i="15"/>
  <c r="O24" i="15" l="1"/>
  <c r="O25" i="15" s="1"/>
  <c r="Q24" i="15"/>
  <c r="Q25" i="15" s="1"/>
  <c r="N24" i="15"/>
  <c r="N25" i="15" s="1"/>
  <c r="P24" i="15"/>
  <c r="P25" i="15" s="1"/>
  <c r="R24" i="15"/>
  <c r="R25" i="15" s="1"/>
  <c r="M24" i="15"/>
  <c r="M25" i="15" s="1"/>
  <c r="D14" i="13"/>
  <c r="D15" i="13" s="1"/>
  <c r="E14" i="13"/>
  <c r="E15" i="13" s="1"/>
  <c r="F14" i="13"/>
  <c r="F15" i="13" s="1"/>
  <c r="G14" i="13"/>
  <c r="G15" i="13" s="1"/>
  <c r="H14" i="13"/>
  <c r="H15" i="13" s="1"/>
  <c r="D6" i="13"/>
  <c r="E6" i="13"/>
  <c r="F6" i="13"/>
  <c r="G6" i="13"/>
  <c r="H6" i="13"/>
  <c r="C6" i="13"/>
  <c r="C14" i="13"/>
  <c r="C15" i="13" s="1"/>
  <c r="H13" i="13"/>
  <c r="G13" i="13"/>
  <c r="F13" i="13"/>
  <c r="E13" i="13"/>
  <c r="D13" i="13"/>
  <c r="C13" i="13"/>
  <c r="H5" i="13"/>
  <c r="G5" i="13"/>
  <c r="F5" i="13"/>
  <c r="E5" i="13"/>
  <c r="D5" i="13"/>
  <c r="C5" i="13"/>
  <c r="O24" i="13" l="1"/>
  <c r="O25" i="13" s="1"/>
  <c r="P24" i="13"/>
  <c r="P25" i="13" s="1"/>
  <c r="R24" i="13"/>
  <c r="R25" i="13" s="1"/>
  <c r="Q24" i="13"/>
  <c r="Q25" i="13" s="1"/>
  <c r="N24" i="13"/>
  <c r="N25" i="13" s="1"/>
  <c r="M24" i="13"/>
  <c r="M25" i="13" s="1"/>
  <c r="D6" i="11" l="1"/>
  <c r="E6" i="11"/>
  <c r="F6" i="11"/>
  <c r="G6" i="11"/>
  <c r="H6" i="11"/>
  <c r="C6" i="11"/>
  <c r="R20" i="11" l="1"/>
  <c r="R21" i="11" s="1"/>
  <c r="Q20" i="11"/>
  <c r="Q21" i="11" s="1"/>
  <c r="P20" i="11"/>
  <c r="P21" i="11" s="1"/>
  <c r="O20" i="11"/>
  <c r="O21" i="11" s="1"/>
  <c r="N20" i="11"/>
  <c r="N21" i="11" s="1"/>
  <c r="M20" i="11"/>
  <c r="M21" i="11" s="1"/>
  <c r="R18" i="11"/>
  <c r="R19" i="11" s="1"/>
  <c r="Q18" i="11"/>
  <c r="Q19" i="11" s="1"/>
  <c r="P18" i="11"/>
  <c r="P19" i="11" s="1"/>
  <c r="O18" i="11"/>
  <c r="O19" i="11" s="1"/>
  <c r="N18" i="11"/>
  <c r="N19" i="11" s="1"/>
  <c r="M18" i="11"/>
  <c r="M19" i="11" s="1"/>
  <c r="R16" i="11"/>
  <c r="R17" i="11" s="1"/>
  <c r="Q16" i="11"/>
  <c r="Q17" i="11" s="1"/>
  <c r="P16" i="11"/>
  <c r="P17" i="11" s="1"/>
  <c r="O16" i="11"/>
  <c r="O17" i="11" s="1"/>
  <c r="N16" i="11"/>
  <c r="N17" i="11" s="1"/>
  <c r="M16" i="11"/>
  <c r="M17" i="11" s="1"/>
  <c r="H14" i="11"/>
  <c r="H15" i="11" s="1"/>
  <c r="G14" i="11"/>
  <c r="G15" i="11" s="1"/>
  <c r="F14" i="11"/>
  <c r="F15" i="11" s="1"/>
  <c r="E14" i="11"/>
  <c r="E15" i="11" s="1"/>
  <c r="D14" i="11"/>
  <c r="D15" i="11" s="1"/>
  <c r="C14" i="11"/>
  <c r="C15" i="11" s="1"/>
  <c r="R14" i="11"/>
  <c r="R15" i="11" s="1"/>
  <c r="Q14" i="11"/>
  <c r="Q15" i="11" s="1"/>
  <c r="P14" i="11"/>
  <c r="P15" i="11" s="1"/>
  <c r="O14" i="11"/>
  <c r="O15" i="11" s="1"/>
  <c r="N14" i="11"/>
  <c r="N15" i="11" s="1"/>
  <c r="M14" i="11"/>
  <c r="M15" i="11" s="1"/>
  <c r="H13" i="11"/>
  <c r="G13" i="11"/>
  <c r="F13" i="11"/>
  <c r="E13" i="11"/>
  <c r="D13" i="11"/>
  <c r="C13" i="11"/>
  <c r="R12" i="11"/>
  <c r="R13" i="11" s="1"/>
  <c r="Q12" i="11"/>
  <c r="Q13" i="11" s="1"/>
  <c r="P12" i="11"/>
  <c r="P13" i="11" s="1"/>
  <c r="O12" i="11"/>
  <c r="O13" i="11" s="1"/>
  <c r="N12" i="11"/>
  <c r="N13" i="11" s="1"/>
  <c r="M12" i="11"/>
  <c r="M13" i="11" s="1"/>
  <c r="R10" i="11"/>
  <c r="R11" i="11" s="1"/>
  <c r="Q10" i="11"/>
  <c r="Q11" i="11" s="1"/>
  <c r="P10" i="11"/>
  <c r="P11" i="11" s="1"/>
  <c r="O10" i="11"/>
  <c r="O11" i="11" s="1"/>
  <c r="N10" i="11"/>
  <c r="N11" i="11" s="1"/>
  <c r="M10" i="11"/>
  <c r="M11" i="11" s="1"/>
  <c r="R8" i="11"/>
  <c r="R9" i="11" s="1"/>
  <c r="Q8" i="11"/>
  <c r="Q9" i="11" s="1"/>
  <c r="P8" i="11"/>
  <c r="P9" i="11" s="1"/>
  <c r="O8" i="11"/>
  <c r="O9" i="11" s="1"/>
  <c r="N8" i="11"/>
  <c r="N9" i="11" s="1"/>
  <c r="M8" i="11"/>
  <c r="M9" i="11" s="1"/>
  <c r="R6" i="11"/>
  <c r="R7" i="11" s="1"/>
  <c r="Q6" i="11"/>
  <c r="Q7" i="11" s="1"/>
  <c r="P6" i="11"/>
  <c r="P7" i="11" s="1"/>
  <c r="O6" i="11"/>
  <c r="O7" i="11" s="1"/>
  <c r="N6" i="11"/>
  <c r="N7" i="11" s="1"/>
  <c r="M6" i="11"/>
  <c r="M7" i="11" s="1"/>
  <c r="H5" i="11"/>
  <c r="G5" i="11"/>
  <c r="F5" i="11"/>
  <c r="E5" i="11"/>
  <c r="D5" i="11"/>
  <c r="C5" i="11"/>
  <c r="R4" i="11"/>
  <c r="R5" i="11" s="1"/>
  <c r="Q4" i="11"/>
  <c r="Q5" i="11" s="1"/>
  <c r="P4" i="11"/>
  <c r="P5" i="11" s="1"/>
  <c r="O4" i="11"/>
  <c r="O5" i="11" s="1"/>
  <c r="N4" i="11"/>
  <c r="N5" i="11" s="1"/>
  <c r="M4" i="11"/>
  <c r="M5" i="11" s="1"/>
  <c r="R2" i="11"/>
  <c r="Q2" i="11"/>
  <c r="P2" i="11"/>
  <c r="O2" i="11"/>
  <c r="N2" i="11"/>
  <c r="M2" i="11"/>
  <c r="R20" i="10"/>
  <c r="R21" i="10" s="1"/>
  <c r="Q20" i="10"/>
  <c r="Q21" i="10" s="1"/>
  <c r="P20" i="10"/>
  <c r="P21" i="10" s="1"/>
  <c r="O20" i="10"/>
  <c r="O21" i="10" s="1"/>
  <c r="N20" i="10"/>
  <c r="N21" i="10" s="1"/>
  <c r="M20" i="10"/>
  <c r="M21" i="10" s="1"/>
  <c r="R18" i="10"/>
  <c r="R19" i="10" s="1"/>
  <c r="Q18" i="10"/>
  <c r="Q19" i="10" s="1"/>
  <c r="P18" i="10"/>
  <c r="P19" i="10" s="1"/>
  <c r="O18" i="10"/>
  <c r="O19" i="10" s="1"/>
  <c r="N18" i="10"/>
  <c r="N19" i="10" s="1"/>
  <c r="M18" i="10"/>
  <c r="M19" i="10" s="1"/>
  <c r="R16" i="10"/>
  <c r="R17" i="10" s="1"/>
  <c r="Q16" i="10"/>
  <c r="Q17" i="10" s="1"/>
  <c r="P16" i="10"/>
  <c r="P17" i="10" s="1"/>
  <c r="O16" i="10"/>
  <c r="O17" i="10" s="1"/>
  <c r="N16" i="10"/>
  <c r="N17" i="10" s="1"/>
  <c r="M16" i="10"/>
  <c r="M17" i="10" s="1"/>
  <c r="H14" i="10"/>
  <c r="H15" i="10" s="1"/>
  <c r="G14" i="10"/>
  <c r="G15" i="10" s="1"/>
  <c r="F14" i="10"/>
  <c r="F15" i="10" s="1"/>
  <c r="E14" i="10"/>
  <c r="E15" i="10" s="1"/>
  <c r="D14" i="10"/>
  <c r="D15" i="10" s="1"/>
  <c r="C14" i="10"/>
  <c r="C15" i="10" s="1"/>
  <c r="R14" i="10"/>
  <c r="R15" i="10" s="1"/>
  <c r="Q14" i="10"/>
  <c r="Q15" i="10" s="1"/>
  <c r="P14" i="10"/>
  <c r="P15" i="10" s="1"/>
  <c r="O14" i="10"/>
  <c r="O15" i="10" s="1"/>
  <c r="N14" i="10"/>
  <c r="N15" i="10" s="1"/>
  <c r="M14" i="10"/>
  <c r="M15" i="10" s="1"/>
  <c r="H13" i="10"/>
  <c r="G13" i="10"/>
  <c r="F13" i="10"/>
  <c r="E13" i="10"/>
  <c r="D13" i="10"/>
  <c r="C13" i="10"/>
  <c r="R12" i="10"/>
  <c r="R13" i="10" s="1"/>
  <c r="Q12" i="10"/>
  <c r="Q13" i="10" s="1"/>
  <c r="P12" i="10"/>
  <c r="P13" i="10" s="1"/>
  <c r="O12" i="10"/>
  <c r="O13" i="10" s="1"/>
  <c r="N12" i="10"/>
  <c r="N13" i="10" s="1"/>
  <c r="M12" i="10"/>
  <c r="M13" i="10" s="1"/>
  <c r="R10" i="10"/>
  <c r="R11" i="10" s="1"/>
  <c r="Q10" i="10"/>
  <c r="Q11" i="10" s="1"/>
  <c r="P10" i="10"/>
  <c r="P11" i="10" s="1"/>
  <c r="O10" i="10"/>
  <c r="O11" i="10" s="1"/>
  <c r="N10" i="10"/>
  <c r="N11" i="10" s="1"/>
  <c r="M10" i="10"/>
  <c r="M11" i="10" s="1"/>
  <c r="R8" i="10"/>
  <c r="R9" i="10" s="1"/>
  <c r="Q8" i="10"/>
  <c r="Q9" i="10" s="1"/>
  <c r="P8" i="10"/>
  <c r="P9" i="10" s="1"/>
  <c r="O8" i="10"/>
  <c r="O9" i="10" s="1"/>
  <c r="N8" i="10"/>
  <c r="N9" i="10" s="1"/>
  <c r="M8" i="10"/>
  <c r="M9" i="10" s="1"/>
  <c r="R6" i="10"/>
  <c r="R7" i="10" s="1"/>
  <c r="Q6" i="10"/>
  <c r="Q7" i="10" s="1"/>
  <c r="P6" i="10"/>
  <c r="P7" i="10" s="1"/>
  <c r="O6" i="10"/>
  <c r="O7" i="10" s="1"/>
  <c r="N6" i="10"/>
  <c r="N7" i="10" s="1"/>
  <c r="M6" i="10"/>
  <c r="M7" i="10" s="1"/>
  <c r="H6" i="10"/>
  <c r="G6" i="10"/>
  <c r="F6" i="10"/>
  <c r="E6" i="10"/>
  <c r="D6" i="10"/>
  <c r="C6" i="10"/>
  <c r="H5" i="10"/>
  <c r="G5" i="10"/>
  <c r="F5" i="10"/>
  <c r="E5" i="10"/>
  <c r="D5" i="10"/>
  <c r="C5" i="10"/>
  <c r="R4" i="10"/>
  <c r="R5" i="10" s="1"/>
  <c r="Q4" i="10"/>
  <c r="Q5" i="10" s="1"/>
  <c r="P4" i="10"/>
  <c r="P5" i="10" s="1"/>
  <c r="O4" i="10"/>
  <c r="O5" i="10" s="1"/>
  <c r="N4" i="10"/>
  <c r="N5" i="10" s="1"/>
  <c r="M4" i="10"/>
  <c r="M5" i="10" s="1"/>
  <c r="R2" i="10"/>
  <c r="Q2" i="10"/>
  <c r="P2" i="10"/>
  <c r="O2" i="10"/>
  <c r="N2" i="10"/>
  <c r="N3" i="10" s="1"/>
  <c r="M2" i="10"/>
  <c r="N24" i="11" l="1"/>
  <c r="N25" i="11" s="1"/>
  <c r="N26" i="11" s="1"/>
  <c r="Q24" i="11"/>
  <c r="Q25" i="11" s="1"/>
  <c r="Q26" i="11" s="1"/>
  <c r="R24" i="10"/>
  <c r="R25" i="10" s="1"/>
  <c r="R26" i="10" s="1"/>
  <c r="M24" i="11"/>
  <c r="M25" i="11" s="1"/>
  <c r="M26" i="11" s="1"/>
  <c r="O24" i="11"/>
  <c r="O25" i="11" s="1"/>
  <c r="O26" i="11" s="1"/>
  <c r="M24" i="10"/>
  <c r="M25" i="10" s="1"/>
  <c r="M26" i="10" s="1"/>
  <c r="P24" i="11"/>
  <c r="P25" i="11" s="1"/>
  <c r="P26" i="11" s="1"/>
  <c r="O24" i="10"/>
  <c r="O25" i="10" s="1"/>
  <c r="O26" i="10" s="1"/>
  <c r="R24" i="11"/>
  <c r="R25" i="11" s="1"/>
  <c r="R26" i="11" s="1"/>
  <c r="P24" i="10"/>
  <c r="P25" i="10" s="1"/>
  <c r="P26" i="10" s="1"/>
  <c r="Q24" i="10"/>
  <c r="Q25" i="10" s="1"/>
  <c r="Q26" i="10" s="1"/>
  <c r="N3" i="11"/>
  <c r="M3" i="11"/>
  <c r="P3" i="11"/>
  <c r="Q3" i="11"/>
  <c r="O3" i="11"/>
  <c r="R3" i="11"/>
  <c r="N24" i="10"/>
  <c r="N25" i="10" s="1"/>
  <c r="N26" i="10" s="1"/>
  <c r="P3" i="10"/>
  <c r="Q3" i="10"/>
  <c r="R3" i="10"/>
  <c r="M3" i="10"/>
  <c r="O3" i="10"/>
  <c r="D14" i="9"/>
  <c r="D15" i="9" s="1"/>
  <c r="E14" i="9"/>
  <c r="E15" i="9" s="1"/>
  <c r="F14" i="9"/>
  <c r="F15" i="9" s="1"/>
  <c r="G14" i="9"/>
  <c r="G15" i="9" s="1"/>
  <c r="H14" i="9"/>
  <c r="H15" i="9" s="1"/>
  <c r="C14" i="9"/>
  <c r="C15" i="9" s="1"/>
  <c r="D6" i="9" l="1"/>
  <c r="E6" i="9"/>
  <c r="F6" i="9"/>
  <c r="G6" i="9"/>
  <c r="H6" i="9"/>
  <c r="C6" i="9"/>
  <c r="N2" i="9"/>
  <c r="N3" i="9" s="1"/>
  <c r="O2" i="9"/>
  <c r="O3" i="9" s="1"/>
  <c r="P2" i="9"/>
  <c r="P3" i="9" s="1"/>
  <c r="Q2" i="9"/>
  <c r="Q3" i="9" s="1"/>
  <c r="R2" i="9"/>
  <c r="R3" i="9" s="1"/>
  <c r="N4" i="9"/>
  <c r="N5" i="9" s="1"/>
  <c r="O4" i="9"/>
  <c r="O5" i="9" s="1"/>
  <c r="P4" i="9"/>
  <c r="P5" i="9" s="1"/>
  <c r="Q4" i="9"/>
  <c r="Q5" i="9" s="1"/>
  <c r="R4" i="9"/>
  <c r="R5" i="9" s="1"/>
  <c r="N6" i="9"/>
  <c r="N7" i="9" s="1"/>
  <c r="O6" i="9"/>
  <c r="O7" i="9" s="1"/>
  <c r="P6" i="9"/>
  <c r="P7" i="9" s="1"/>
  <c r="Q6" i="9"/>
  <c r="Q7" i="9" s="1"/>
  <c r="R6" i="9"/>
  <c r="R7" i="9" s="1"/>
  <c r="N8" i="9"/>
  <c r="N9" i="9" s="1"/>
  <c r="O8" i="9"/>
  <c r="O9" i="9" s="1"/>
  <c r="P8" i="9"/>
  <c r="P9" i="9" s="1"/>
  <c r="Q8" i="9"/>
  <c r="Q9" i="9" s="1"/>
  <c r="R8" i="9"/>
  <c r="R9" i="9" s="1"/>
  <c r="N10" i="9"/>
  <c r="N11" i="9" s="1"/>
  <c r="O10" i="9"/>
  <c r="O11" i="9" s="1"/>
  <c r="P10" i="9"/>
  <c r="P11" i="9" s="1"/>
  <c r="Q10" i="9"/>
  <c r="Q11" i="9" s="1"/>
  <c r="R10" i="9"/>
  <c r="R11" i="9" s="1"/>
  <c r="N12" i="9"/>
  <c r="N13" i="9" s="1"/>
  <c r="O12" i="9"/>
  <c r="O13" i="9" s="1"/>
  <c r="P12" i="9"/>
  <c r="P13" i="9" s="1"/>
  <c r="Q12" i="9"/>
  <c r="Q13" i="9" s="1"/>
  <c r="R12" i="9"/>
  <c r="R13" i="9" s="1"/>
  <c r="N14" i="9"/>
  <c r="N15" i="9" s="1"/>
  <c r="O14" i="9"/>
  <c r="O15" i="9" s="1"/>
  <c r="P14" i="9"/>
  <c r="P15" i="9" s="1"/>
  <c r="Q14" i="9"/>
  <c r="Q15" i="9" s="1"/>
  <c r="R14" i="9"/>
  <c r="R15" i="9" s="1"/>
  <c r="N16" i="9"/>
  <c r="N17" i="9" s="1"/>
  <c r="O16" i="9"/>
  <c r="O17" i="9" s="1"/>
  <c r="P16" i="9"/>
  <c r="P17" i="9" s="1"/>
  <c r="Q16" i="9"/>
  <c r="Q17" i="9" s="1"/>
  <c r="R16" i="9"/>
  <c r="R17" i="9" s="1"/>
  <c r="N18" i="9"/>
  <c r="N19" i="9" s="1"/>
  <c r="O18" i="9"/>
  <c r="O19" i="9" s="1"/>
  <c r="P18" i="9"/>
  <c r="P19" i="9" s="1"/>
  <c r="Q18" i="9"/>
  <c r="Q19" i="9" s="1"/>
  <c r="R18" i="9"/>
  <c r="R19" i="9" s="1"/>
  <c r="N20" i="9"/>
  <c r="N21" i="9" s="1"/>
  <c r="O20" i="9"/>
  <c r="O21" i="9" s="1"/>
  <c r="P20" i="9"/>
  <c r="P21" i="9" s="1"/>
  <c r="Q20" i="9"/>
  <c r="Q21" i="9" s="1"/>
  <c r="R20" i="9"/>
  <c r="R21" i="9" s="1"/>
  <c r="M20" i="9"/>
  <c r="M21" i="9" s="1"/>
  <c r="M18" i="9"/>
  <c r="M19" i="9" s="1"/>
  <c r="M16" i="9"/>
  <c r="M17" i="9" s="1"/>
  <c r="M14" i="9"/>
  <c r="M15" i="9" s="1"/>
  <c r="M12" i="9"/>
  <c r="M13" i="9" s="1"/>
  <c r="M10" i="9"/>
  <c r="M11" i="9" s="1"/>
  <c r="M8" i="9"/>
  <c r="M9" i="9" s="1"/>
  <c r="M6" i="9"/>
  <c r="M7" i="9" s="1"/>
  <c r="M4" i="9"/>
  <c r="M5" i="9" s="1"/>
  <c r="M2" i="9"/>
  <c r="M3" i="9" s="1"/>
  <c r="M24" i="9" l="1"/>
  <c r="Q24" i="9" l="1"/>
  <c r="Q25" i="9" s="1"/>
  <c r="Q26" i="9" s="1"/>
  <c r="H13" i="9"/>
  <c r="G13" i="9"/>
  <c r="F13" i="9"/>
  <c r="E13" i="9"/>
  <c r="D13" i="9"/>
  <c r="C13" i="9"/>
  <c r="H5" i="9"/>
  <c r="G5" i="9"/>
  <c r="F5" i="9"/>
  <c r="E5" i="9"/>
  <c r="D5" i="9"/>
  <c r="C5" i="9"/>
  <c r="R24" i="9"/>
  <c r="R25" i="9" s="1"/>
  <c r="R26" i="9" s="1"/>
  <c r="P24" i="9"/>
  <c r="P25" i="9" s="1"/>
  <c r="P26" i="9" s="1"/>
  <c r="O24" i="9"/>
  <c r="O25" i="9" s="1"/>
  <c r="O26" i="9" s="1"/>
  <c r="N24" i="9"/>
  <c r="N25" i="9" s="1"/>
  <c r="N26" i="9" s="1"/>
  <c r="M25" i="9" l="1"/>
  <c r="M26" i="9" s="1"/>
  <c r="C14" i="7" l="1"/>
  <c r="C15" i="7" s="1"/>
  <c r="M4" i="7" l="1"/>
  <c r="D14" i="7" l="1"/>
  <c r="D15" i="7" s="1"/>
  <c r="E14" i="7"/>
  <c r="E15" i="7" s="1"/>
  <c r="F14" i="7"/>
  <c r="F15" i="7" s="1"/>
  <c r="G14" i="7"/>
  <c r="G15" i="7" s="1"/>
  <c r="H14" i="7"/>
  <c r="H15" i="7" s="1"/>
  <c r="C13" i="7"/>
  <c r="D13" i="7" l="1"/>
  <c r="E13" i="7"/>
  <c r="F13" i="7"/>
  <c r="G13" i="7"/>
  <c r="H13" i="7"/>
  <c r="N6" i="7" l="1"/>
  <c r="O6" i="7"/>
  <c r="P6" i="7"/>
  <c r="Q6" i="7"/>
  <c r="R6" i="7"/>
  <c r="M6" i="7"/>
  <c r="R2" i="7"/>
  <c r="N4" i="7"/>
  <c r="O4" i="7"/>
  <c r="P4" i="7"/>
  <c r="Q4" i="7"/>
  <c r="R4" i="7"/>
  <c r="N2" i="7"/>
  <c r="O2" i="7"/>
  <c r="P2" i="7"/>
  <c r="Q2" i="7"/>
  <c r="M2" i="7"/>
  <c r="D6" i="7"/>
  <c r="E6" i="7"/>
  <c r="F6" i="7"/>
  <c r="G6" i="7"/>
  <c r="H6" i="7"/>
  <c r="C6" i="7"/>
  <c r="M10" i="7" l="1"/>
  <c r="O10" i="7"/>
  <c r="N10" i="7"/>
  <c r="Q10" i="7"/>
  <c r="P10" i="7"/>
  <c r="R10" i="7"/>
  <c r="M7" i="7"/>
  <c r="R5" i="7"/>
  <c r="Q5" i="7"/>
  <c r="P5" i="7"/>
  <c r="O5" i="7"/>
  <c r="N5" i="7"/>
  <c r="M5" i="7"/>
  <c r="R3" i="7"/>
  <c r="Q3" i="7"/>
  <c r="P3" i="7"/>
  <c r="O3" i="7"/>
  <c r="N3" i="7"/>
  <c r="M3" i="7"/>
  <c r="R7" i="7"/>
  <c r="Q7" i="7"/>
  <c r="P7" i="7"/>
  <c r="O7" i="7"/>
  <c r="N7" i="7"/>
  <c r="M11" i="7" l="1"/>
  <c r="N11" i="7"/>
  <c r="O11" i="7"/>
  <c r="P11" i="7"/>
  <c r="Q11" i="7"/>
  <c r="R11" i="7"/>
  <c r="H5" i="7" l="1"/>
  <c r="G5" i="7"/>
  <c r="F5" i="7"/>
  <c r="E5" i="7"/>
  <c r="D5" i="7"/>
  <c r="C5" i="7"/>
</calcChain>
</file>

<file path=xl/sharedStrings.xml><?xml version="1.0" encoding="utf-8"?>
<sst xmlns="http://schemas.openxmlformats.org/spreadsheetml/2006/main" count="657" uniqueCount="49">
  <si>
    <t>Strains</t>
  </si>
  <si>
    <t>TREATMENTS</t>
  </si>
  <si>
    <r>
      <t>C</t>
    </r>
    <r>
      <rPr>
        <vertAlign val="sub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(10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)</t>
    </r>
  </si>
  <si>
    <r>
      <t>V</t>
    </r>
    <r>
      <rPr>
        <vertAlign val="subscript"/>
        <sz val="10"/>
        <color theme="1"/>
        <rFont val="Calibri"/>
        <family val="2"/>
        <scheme val="minor"/>
      </rPr>
      <t>1</t>
    </r>
  </si>
  <si>
    <r>
      <t>C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(10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)</t>
    </r>
  </si>
  <si>
    <r>
      <t>V</t>
    </r>
    <r>
      <rPr>
        <vertAlign val="subscript"/>
        <sz val="10"/>
        <color theme="1"/>
        <rFont val="Calibri"/>
        <family val="2"/>
        <scheme val="minor"/>
      </rPr>
      <t>COOL 0</t>
    </r>
  </si>
  <si>
    <t>COOL 160</t>
  </si>
  <si>
    <t>DILUTION VOLUMES</t>
  </si>
  <si>
    <r>
      <t>V</t>
    </r>
    <r>
      <rPr>
        <vertAlign val="subscript"/>
        <sz val="10"/>
        <color theme="1"/>
        <rFont val="Calibri"/>
        <family val="2"/>
        <scheme val="minor"/>
      </rPr>
      <t>SAFE</t>
    </r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</si>
  <si>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</rPr>
      <t>×</t>
    </r>
    <r>
      <rPr>
        <sz val="10"/>
        <color theme="1"/>
        <rFont val="Calibri"/>
        <family val="2"/>
        <scheme val="minor"/>
      </rPr>
      <t xml:space="preserve"> V</t>
    </r>
    <r>
      <rPr>
        <vertAlign val="subscript"/>
        <sz val="10"/>
        <color theme="1"/>
        <rFont val="Calibri"/>
        <family val="2"/>
        <scheme val="minor"/>
      </rPr>
      <t>REP</t>
    </r>
  </si>
  <si>
    <t>CR6</t>
  </si>
  <si>
    <t>CR1</t>
  </si>
  <si>
    <t>CR2</t>
  </si>
  <si>
    <t>CR3</t>
  </si>
  <si>
    <t>CR4</t>
  </si>
  <si>
    <r>
      <t>C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(10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)</t>
    </r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</si>
  <si>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(1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</si>
  <si>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(10 mL)</t>
    </r>
  </si>
  <si>
    <r>
      <t>C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(10</t>
    </r>
    <r>
      <rPr>
        <vertAlign val="superscript"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>)</t>
    </r>
  </si>
  <si>
    <r>
      <t>V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(1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</si>
  <si>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(10 mL)</t>
    </r>
  </si>
  <si>
    <t>COOL 0</t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</si>
  <si>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(1 mL) - 7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</si>
  <si>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(1 mL) - 4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</si>
  <si>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(1 mL) - 1</t>
    </r>
  </si>
  <si>
    <r>
      <t>V</t>
    </r>
    <r>
      <rPr>
        <vertAlign val="subscript"/>
        <sz val="10"/>
        <color theme="1"/>
        <rFont val="Calibri"/>
        <family val="2"/>
        <scheme val="minor"/>
      </rPr>
      <t>WELL</t>
    </r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</si>
  <si>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(3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</si>
  <si>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(3 mL)</t>
    </r>
  </si>
  <si>
    <t>TUBE VOLUMES</t>
  </si>
  <si>
    <t>WELL VOLUMES</t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</si>
  <si>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(5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</si>
  <si>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(5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</si>
  <si>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CENTRI</t>
    </r>
    <r>
      <rPr>
        <sz val="10"/>
        <color theme="1"/>
        <rFont val="Calibri"/>
        <family val="2"/>
        <scheme val="minor"/>
      </rPr>
      <t xml:space="preserve"> (8 mL)</t>
    </r>
  </si>
  <si>
    <r>
      <t>V</t>
    </r>
    <r>
      <rPr>
        <vertAlign val="subscript"/>
        <sz val="10"/>
        <color theme="1"/>
        <rFont val="Calibri"/>
        <family val="2"/>
        <scheme val="minor"/>
      </rPr>
      <t>DILU</t>
    </r>
    <r>
      <rPr>
        <sz val="10"/>
        <color theme="1"/>
        <rFont val="Calibri"/>
        <family val="2"/>
        <scheme val="minor"/>
      </rPr>
      <t xml:space="preserve"> (8 mL)</t>
    </r>
  </si>
  <si>
    <t>CR5</t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</si>
  <si>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- 10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</si>
  <si>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- 1.0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</si>
  <si>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- 2.0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</si>
  <si>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- 4.0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</si>
  <si>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- 6.0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</si>
  <si>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- 8.0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</si>
  <si>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- 0.8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</si>
  <si>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- 0.2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</si>
  <si>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- 0.4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</si>
  <si>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- 0.6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</si>
  <si>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- 5.0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</si>
  <si>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- 0.1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</si>
  <si>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- 3.0</t>
    </r>
  </si>
  <si>
    <r>
      <t>V</t>
    </r>
    <r>
      <rPr>
        <vertAlign val="subscript"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(0.2 mL) - 7.5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</si>
</sst>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b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5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textRotation="90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2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2" fontId="2" fillId="0" borderId="1" xfId="0" quotePrefix="1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5" xfId="0" quotePrefix="1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</cols>
  <sheetData>
    <row r="1" spans="1:1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10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10</v>
      </c>
      <c r="R1" s="1" t="s">
        <v>10</v>
      </c>
    </row>
    <row r="2" spans="1:18" ht="15" customHeight="1" x14ac:dyDescent="0.35">
      <c r="A2" s="29" t="s">
        <v>6</v>
      </c>
      <c r="B2" s="8" t="s">
        <v>2</v>
      </c>
      <c r="C2" s="3">
        <v>4.84</v>
      </c>
      <c r="D2" s="3">
        <v>2.21</v>
      </c>
      <c r="E2" s="3">
        <v>2.91</v>
      </c>
      <c r="F2" s="3">
        <v>4.8600000000000003</v>
      </c>
      <c r="G2" s="3">
        <v>9.0399999999999991</v>
      </c>
      <c r="H2" s="3">
        <v>8.6199999999999992</v>
      </c>
      <c r="I2" s="2"/>
      <c r="J2" s="2"/>
      <c r="K2" s="29" t="s">
        <v>7</v>
      </c>
      <c r="L2" s="8" t="s">
        <v>22</v>
      </c>
      <c r="M2" s="12">
        <f t="shared" ref="M2:R2" si="0">((C20*C$19)/C$18)*1</f>
        <v>1</v>
      </c>
      <c r="N2" s="12">
        <f t="shared" si="0"/>
        <v>1</v>
      </c>
      <c r="O2" s="12">
        <f t="shared" si="0"/>
        <v>1</v>
      </c>
      <c r="P2" s="12">
        <f t="shared" si="0"/>
        <v>1</v>
      </c>
      <c r="Q2" s="12">
        <f t="shared" si="0"/>
        <v>1</v>
      </c>
      <c r="R2" s="12">
        <f t="shared" si="0"/>
        <v>1</v>
      </c>
    </row>
    <row r="3" spans="1:1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0"/>
      <c r="L3" s="8" t="s">
        <v>5</v>
      </c>
      <c r="M3" s="13">
        <f>1-M2</f>
        <v>0</v>
      </c>
      <c r="N3" s="13">
        <f t="shared" ref="N3:R3" si="1">1-N2</f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 s="13">
        <f t="shared" si="1"/>
        <v>0</v>
      </c>
    </row>
    <row r="4" spans="1:18" ht="15" customHeight="1" x14ac:dyDescent="0.35">
      <c r="A4" s="30"/>
      <c r="B4" s="8" t="s">
        <v>15</v>
      </c>
      <c r="C4" s="4">
        <v>7</v>
      </c>
      <c r="D4" s="4">
        <v>7</v>
      </c>
      <c r="E4" s="4">
        <v>7</v>
      </c>
      <c r="F4" s="4">
        <v>7</v>
      </c>
      <c r="G4" s="4">
        <v>7</v>
      </c>
      <c r="H4" s="4">
        <v>7</v>
      </c>
      <c r="I4" s="2"/>
      <c r="J4" s="2"/>
      <c r="K4" s="30"/>
      <c r="L4" s="8" t="s">
        <v>23</v>
      </c>
      <c r="M4" s="12">
        <f t="shared" ref="M4:R4" si="2">((C21*C$19)/C$18)*1</f>
        <v>0.5714285714285714</v>
      </c>
      <c r="N4" s="12">
        <f t="shared" si="2"/>
        <v>0.5714285714285714</v>
      </c>
      <c r="O4" s="12">
        <f t="shared" si="2"/>
        <v>0.5714285714285714</v>
      </c>
      <c r="P4" s="12">
        <f t="shared" si="2"/>
        <v>0.5714285714285714</v>
      </c>
      <c r="Q4" s="12">
        <f t="shared" si="2"/>
        <v>0.5714285714285714</v>
      </c>
      <c r="R4" s="12">
        <f t="shared" si="2"/>
        <v>0.5714285714285714</v>
      </c>
    </row>
    <row r="5" spans="1:18" ht="15" customHeight="1" x14ac:dyDescent="0.35">
      <c r="A5" s="30"/>
      <c r="B5" s="8" t="s">
        <v>16</v>
      </c>
      <c r="C5" s="5">
        <f t="shared" ref="C5:H5" si="3">((C4*C$3)/C$2)</f>
        <v>1.4462809917355373</v>
      </c>
      <c r="D5" s="5">
        <f t="shared" si="3"/>
        <v>3.1674208144796379</v>
      </c>
      <c r="E5" s="5">
        <f t="shared" si="3"/>
        <v>2.4054982817869415</v>
      </c>
      <c r="F5" s="5">
        <f t="shared" si="3"/>
        <v>1.4403292181069958</v>
      </c>
      <c r="G5" s="5">
        <f t="shared" si="3"/>
        <v>0.7743362831858408</v>
      </c>
      <c r="H5" s="5">
        <f t="shared" si="3"/>
        <v>0.81206496519721583</v>
      </c>
      <c r="I5" s="2"/>
      <c r="J5" s="2"/>
      <c r="K5" s="30"/>
      <c r="L5" s="8" t="s">
        <v>5</v>
      </c>
      <c r="M5" s="13">
        <f>1-M4</f>
        <v>0.4285714285714286</v>
      </c>
      <c r="N5" s="13">
        <f t="shared" ref="N5:R5" si="4">1-N4</f>
        <v>0.4285714285714286</v>
      </c>
      <c r="O5" s="13">
        <f t="shared" si="4"/>
        <v>0.4285714285714286</v>
      </c>
      <c r="P5" s="13">
        <f t="shared" si="4"/>
        <v>0.4285714285714286</v>
      </c>
      <c r="Q5" s="13">
        <f t="shared" si="4"/>
        <v>0.4285714285714286</v>
      </c>
      <c r="R5" s="13">
        <f t="shared" si="4"/>
        <v>0.4285714285714286</v>
      </c>
    </row>
    <row r="6" spans="1:18" ht="15" customHeight="1" x14ac:dyDescent="0.35">
      <c r="A6" s="30"/>
      <c r="B6" s="8" t="s">
        <v>17</v>
      </c>
      <c r="C6" s="5">
        <f>(((C4*C$3)/C$2))*10</f>
        <v>14.462809917355372</v>
      </c>
      <c r="D6" s="5">
        <f t="shared" ref="D6:H6" si="5">(((D4*D$3)/D$2))*10</f>
        <v>31.674208144796378</v>
      </c>
      <c r="E6" s="5">
        <f t="shared" si="5"/>
        <v>24.054982817869416</v>
      </c>
      <c r="F6" s="5">
        <f t="shared" si="5"/>
        <v>14.403292181069958</v>
      </c>
      <c r="G6" s="5">
        <f t="shared" si="5"/>
        <v>7.7433628318584082</v>
      </c>
      <c r="H6" s="5">
        <f t="shared" si="5"/>
        <v>8.1206496519721583</v>
      </c>
      <c r="I6" s="2"/>
      <c r="J6" s="2"/>
      <c r="K6" s="30"/>
      <c r="L6" s="8" t="s">
        <v>24</v>
      </c>
      <c r="M6" s="12">
        <f t="shared" ref="M6:R6" si="6">((C22*C$19)/C$18)*1</f>
        <v>0.14285714285714285</v>
      </c>
      <c r="N6" s="12">
        <f t="shared" si="6"/>
        <v>0.14285714285714285</v>
      </c>
      <c r="O6" s="12">
        <f t="shared" si="6"/>
        <v>0.14285714285714285</v>
      </c>
      <c r="P6" s="12">
        <f t="shared" si="6"/>
        <v>0.14285714285714285</v>
      </c>
      <c r="Q6" s="12">
        <f t="shared" si="6"/>
        <v>0.14285714285714285</v>
      </c>
      <c r="R6" s="12">
        <f t="shared" si="6"/>
        <v>0.14285714285714285</v>
      </c>
    </row>
    <row r="7" spans="1:18" ht="15" customHeight="1" x14ac:dyDescent="0.35">
      <c r="A7" s="31"/>
      <c r="B7" s="8" t="s">
        <v>5</v>
      </c>
      <c r="C7" s="4">
        <v>10</v>
      </c>
      <c r="D7" s="4">
        <v>10</v>
      </c>
      <c r="E7" s="4">
        <v>10</v>
      </c>
      <c r="F7" s="4">
        <v>10</v>
      </c>
      <c r="G7" s="4">
        <v>10</v>
      </c>
      <c r="H7" s="4">
        <v>10</v>
      </c>
      <c r="I7" s="2"/>
      <c r="J7" s="2"/>
      <c r="K7" s="31"/>
      <c r="L7" s="8" t="s">
        <v>5</v>
      </c>
      <c r="M7" s="13">
        <f t="shared" ref="M7:R7" si="7">1-M6</f>
        <v>0.85714285714285721</v>
      </c>
      <c r="N7" s="13">
        <f t="shared" si="7"/>
        <v>0.85714285714285721</v>
      </c>
      <c r="O7" s="13">
        <f t="shared" si="7"/>
        <v>0.85714285714285721</v>
      </c>
      <c r="P7" s="13">
        <f t="shared" si="7"/>
        <v>0.85714285714285721</v>
      </c>
      <c r="Q7" s="13">
        <f t="shared" si="7"/>
        <v>0.85714285714285721</v>
      </c>
      <c r="R7" s="13">
        <f t="shared" si="7"/>
        <v>0.85714285714285721</v>
      </c>
    </row>
    <row r="8" spans="1:1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9"/>
      <c r="L8" s="11"/>
      <c r="M8" s="14"/>
      <c r="N8" s="14"/>
      <c r="O8" s="14"/>
      <c r="P8" s="14"/>
      <c r="Q8" s="14"/>
      <c r="R8" s="14"/>
    </row>
    <row r="9" spans="1:1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10</v>
      </c>
      <c r="H9" s="1" t="s">
        <v>10</v>
      </c>
      <c r="I9" s="2"/>
      <c r="J9" s="2"/>
      <c r="K9" s="9"/>
      <c r="L9" s="1" t="s">
        <v>0</v>
      </c>
      <c r="M9" s="1" t="s">
        <v>11</v>
      </c>
      <c r="N9" s="1" t="s">
        <v>12</v>
      </c>
      <c r="O9" s="1" t="s">
        <v>13</v>
      </c>
      <c r="P9" s="1" t="s">
        <v>14</v>
      </c>
      <c r="Q9" s="1" t="s">
        <v>10</v>
      </c>
      <c r="R9" s="1" t="s">
        <v>10</v>
      </c>
    </row>
    <row r="10" spans="1:18" ht="15" customHeight="1" x14ac:dyDescent="0.35">
      <c r="A10" s="32" t="s">
        <v>21</v>
      </c>
      <c r="B10" s="8" t="s">
        <v>2</v>
      </c>
      <c r="C10" s="3">
        <v>7</v>
      </c>
      <c r="D10" s="3">
        <v>7</v>
      </c>
      <c r="E10" s="3">
        <v>7</v>
      </c>
      <c r="F10" s="3">
        <v>7</v>
      </c>
      <c r="G10" s="3">
        <v>7</v>
      </c>
      <c r="H10" s="3">
        <v>7</v>
      </c>
      <c r="I10" s="2"/>
      <c r="J10" s="2"/>
      <c r="L10" s="8" t="s">
        <v>9</v>
      </c>
      <c r="M10" s="6">
        <f>SUM(M2,M4,M6)*2</f>
        <v>3.4285714285714284</v>
      </c>
      <c r="N10" s="6">
        <f t="shared" ref="N10:R10" si="8">SUM(N2,N4,N6)*2</f>
        <v>3.4285714285714284</v>
      </c>
      <c r="O10" s="6">
        <f t="shared" si="8"/>
        <v>3.4285714285714284</v>
      </c>
      <c r="P10" s="6">
        <f t="shared" si="8"/>
        <v>3.4285714285714284</v>
      </c>
      <c r="Q10" s="6">
        <f t="shared" si="8"/>
        <v>3.4285714285714284</v>
      </c>
      <c r="R10" s="6">
        <f t="shared" si="8"/>
        <v>3.4285714285714284</v>
      </c>
    </row>
    <row r="11" spans="1:1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L11" s="8" t="s">
        <v>8</v>
      </c>
      <c r="M11" s="6">
        <f>M10+2</f>
        <v>5.4285714285714288</v>
      </c>
      <c r="N11" s="6">
        <f t="shared" ref="N11:R11" si="9">N10+2</f>
        <v>5.4285714285714288</v>
      </c>
      <c r="O11" s="6">
        <f t="shared" si="9"/>
        <v>5.4285714285714288</v>
      </c>
      <c r="P11" s="6">
        <f t="shared" si="9"/>
        <v>5.4285714285714288</v>
      </c>
      <c r="Q11" s="6">
        <f t="shared" si="9"/>
        <v>5.4285714285714288</v>
      </c>
      <c r="R11" s="6">
        <f t="shared" si="9"/>
        <v>5.4285714285714288</v>
      </c>
    </row>
    <row r="12" spans="1:18" ht="15" customHeight="1" x14ac:dyDescent="0.35">
      <c r="A12" s="32"/>
      <c r="B12" s="8" t="s">
        <v>18</v>
      </c>
      <c r="C12" s="4">
        <v>7</v>
      </c>
      <c r="D12" s="4">
        <v>7</v>
      </c>
      <c r="E12" s="4">
        <v>7</v>
      </c>
      <c r="F12" s="4">
        <v>7</v>
      </c>
      <c r="G12" s="4">
        <v>7</v>
      </c>
      <c r="H12" s="4">
        <v>7</v>
      </c>
      <c r="I12" s="2"/>
      <c r="J12" s="2"/>
    </row>
    <row r="13" spans="1:18" ht="15" customHeight="1" x14ac:dyDescent="0.35">
      <c r="A13" s="32"/>
      <c r="B13" s="8" t="s">
        <v>19</v>
      </c>
      <c r="C13" s="5">
        <f>((C12*C$11)/C$10)</f>
        <v>1</v>
      </c>
      <c r="D13" s="5">
        <f t="shared" ref="D13:H13" si="10">((D12*D$11)/D$10)</f>
        <v>1</v>
      </c>
      <c r="E13" s="5">
        <f t="shared" si="10"/>
        <v>1</v>
      </c>
      <c r="F13" s="5">
        <f t="shared" si="10"/>
        <v>1</v>
      </c>
      <c r="G13" s="5">
        <f t="shared" si="10"/>
        <v>1</v>
      </c>
      <c r="H13" s="5">
        <f t="shared" si="10"/>
        <v>1</v>
      </c>
      <c r="I13" s="2"/>
      <c r="J13" s="2"/>
    </row>
    <row r="14" spans="1:18" ht="15" customHeight="1" x14ac:dyDescent="0.35">
      <c r="A14" s="32"/>
      <c r="B14" s="8" t="s">
        <v>20</v>
      </c>
      <c r="C14" s="5">
        <f>(((C12*C$11)/C$10))*10</f>
        <v>10</v>
      </c>
      <c r="D14" s="5">
        <f t="shared" ref="D14:H14" si="11">(((D12*D$11)/D$10))*10</f>
        <v>10</v>
      </c>
      <c r="E14" s="5">
        <f t="shared" si="11"/>
        <v>10</v>
      </c>
      <c r="F14" s="5">
        <f t="shared" si="11"/>
        <v>10</v>
      </c>
      <c r="G14" s="5">
        <f t="shared" si="11"/>
        <v>10</v>
      </c>
      <c r="H14" s="5">
        <f t="shared" si="11"/>
        <v>10</v>
      </c>
      <c r="I14" s="2"/>
      <c r="J14" s="2"/>
    </row>
    <row r="15" spans="1:18" ht="15" customHeight="1" x14ac:dyDescent="0.35">
      <c r="A15" s="32"/>
      <c r="B15" s="8" t="s">
        <v>5</v>
      </c>
      <c r="C15" s="12">
        <f>10-C14</f>
        <v>0</v>
      </c>
      <c r="D15" s="12">
        <f t="shared" ref="D15:H15" si="12">10-D14</f>
        <v>0</v>
      </c>
      <c r="E15" s="12">
        <f t="shared" si="12"/>
        <v>0</v>
      </c>
      <c r="F15" s="12">
        <f t="shared" si="12"/>
        <v>0</v>
      </c>
      <c r="G15" s="12">
        <f t="shared" si="12"/>
        <v>0</v>
      </c>
      <c r="H15" s="12">
        <f t="shared" si="12"/>
        <v>0</v>
      </c>
      <c r="I15" s="2"/>
      <c r="J15" s="2"/>
    </row>
    <row r="16" spans="1:18" ht="15" customHeight="1" x14ac:dyDescent="0.35">
      <c r="I16" s="2"/>
      <c r="J16" s="2"/>
    </row>
    <row r="17" spans="1:18" ht="15" customHeight="1" x14ac:dyDescent="0.35">
      <c r="I17" s="2"/>
      <c r="J17" s="2"/>
    </row>
    <row r="18" spans="1:18" ht="15" customHeight="1" x14ac:dyDescent="0.35">
      <c r="A18" s="29" t="s">
        <v>1</v>
      </c>
      <c r="B18" s="8" t="s">
        <v>2</v>
      </c>
      <c r="C18" s="4">
        <v>7</v>
      </c>
      <c r="D18" s="4">
        <v>7</v>
      </c>
      <c r="E18" s="4">
        <v>7</v>
      </c>
      <c r="F18" s="4">
        <v>7</v>
      </c>
      <c r="G18" s="4">
        <v>7</v>
      </c>
      <c r="H18" s="4">
        <v>7</v>
      </c>
    </row>
    <row r="19" spans="1:18" ht="15" customHeight="1" x14ac:dyDescent="0.35">
      <c r="A19" s="30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</row>
    <row r="20" spans="1:18" ht="15" customHeight="1" x14ac:dyDescent="0.35">
      <c r="A20" s="30"/>
      <c r="B20" s="26" t="s">
        <v>4</v>
      </c>
      <c r="C20" s="4">
        <v>7</v>
      </c>
      <c r="D20" s="4">
        <v>7</v>
      </c>
      <c r="E20" s="4">
        <v>7</v>
      </c>
      <c r="F20" s="4">
        <v>7</v>
      </c>
      <c r="G20" s="4">
        <v>7</v>
      </c>
      <c r="H20" s="4">
        <v>7</v>
      </c>
      <c r="L20" s="11"/>
      <c r="M20" s="10"/>
      <c r="N20" s="10"/>
      <c r="O20" s="10"/>
      <c r="P20" s="10"/>
      <c r="Q20" s="10"/>
      <c r="R20" s="10"/>
    </row>
    <row r="21" spans="1:18" ht="15" customHeight="1" x14ac:dyDescent="0.35">
      <c r="A21" s="30"/>
      <c r="B21" s="27"/>
      <c r="C21" s="4">
        <v>4</v>
      </c>
      <c r="D21" s="4">
        <v>4</v>
      </c>
      <c r="E21" s="4">
        <v>4</v>
      </c>
      <c r="F21" s="4">
        <v>4</v>
      </c>
      <c r="G21" s="4">
        <v>4</v>
      </c>
      <c r="H21" s="4">
        <v>4</v>
      </c>
    </row>
    <row r="22" spans="1:18" ht="15" customHeight="1" x14ac:dyDescent="0.35">
      <c r="A22" s="31"/>
      <c r="B22" s="28"/>
      <c r="C22" s="4">
        <v>1</v>
      </c>
      <c r="D22" s="4">
        <v>1</v>
      </c>
      <c r="E22" s="4">
        <v>1</v>
      </c>
      <c r="F22" s="4">
        <v>1</v>
      </c>
      <c r="G22" s="4">
        <v>1</v>
      </c>
      <c r="H22" s="4">
        <v>1</v>
      </c>
    </row>
    <row r="23" spans="1:18" ht="15" customHeight="1" x14ac:dyDescent="0.35"/>
  </sheetData>
  <mergeCells count="5">
    <mergeCell ref="B20:B22"/>
    <mergeCell ref="A18:A22"/>
    <mergeCell ref="A2:A7"/>
    <mergeCell ref="A10:A15"/>
    <mergeCell ref="K2:K7"/>
  </mergeCells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4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</cols>
  <sheetData>
    <row r="1" spans="1:1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</row>
    <row r="2" spans="1:18" ht="15" customHeight="1" x14ac:dyDescent="0.35">
      <c r="A2" s="29" t="s">
        <v>6</v>
      </c>
      <c r="B2" s="8" t="s">
        <v>2</v>
      </c>
      <c r="C2" s="3">
        <v>6.9477119999999992</v>
      </c>
      <c r="D2" s="3">
        <v>9.8567999999999998</v>
      </c>
      <c r="E2" s="3">
        <v>9.014975999999999</v>
      </c>
      <c r="F2" s="3">
        <v>8.1838080000000009</v>
      </c>
      <c r="G2" s="3">
        <v>9.7822079999999989</v>
      </c>
      <c r="H2" s="3">
        <v>9.3026879999999998</v>
      </c>
      <c r="I2" s="2"/>
      <c r="J2" s="2"/>
      <c r="K2" s="32" t="s">
        <v>7</v>
      </c>
      <c r="L2" s="8" t="s">
        <v>35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</row>
    <row r="3" spans="1:1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1">0.2-N2</f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 s="13">
        <f t="shared" si="1"/>
        <v>0</v>
      </c>
    </row>
    <row r="4" spans="1:1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40</v>
      </c>
      <c r="M4" s="12">
        <f t="shared" ref="M4:R4" si="2">((C21*C$19)/C$18)*0.2</f>
        <v>0.16000000000000003</v>
      </c>
      <c r="N4" s="12">
        <f t="shared" si="2"/>
        <v>0.16000000000000003</v>
      </c>
      <c r="O4" s="12">
        <f t="shared" si="2"/>
        <v>0.16000000000000003</v>
      </c>
      <c r="P4" s="12">
        <f t="shared" si="2"/>
        <v>0.16000000000000003</v>
      </c>
      <c r="Q4" s="12">
        <f t="shared" si="2"/>
        <v>0.16000000000000003</v>
      </c>
      <c r="R4" s="12">
        <f t="shared" si="2"/>
        <v>0.16000000000000003</v>
      </c>
    </row>
    <row r="5" spans="1:18" ht="15" customHeight="1" x14ac:dyDescent="0.35">
      <c r="A5" s="30"/>
      <c r="B5" s="8" t="s">
        <v>16</v>
      </c>
      <c r="C5" s="5">
        <f t="shared" ref="C5:H5" si="3">((C4*C$3)/C$2)</f>
        <v>2.1589841375117449</v>
      </c>
      <c r="D5" s="5">
        <f t="shared" si="3"/>
        <v>1.5217920623326029</v>
      </c>
      <c r="E5" s="5">
        <f t="shared" si="3"/>
        <v>1.6638979404936853</v>
      </c>
      <c r="F5" s="5">
        <f t="shared" si="3"/>
        <v>1.8328875750750748</v>
      </c>
      <c r="G5" s="5">
        <f t="shared" si="3"/>
        <v>1.5333961412392787</v>
      </c>
      <c r="H5" s="5">
        <f t="shared" si="3"/>
        <v>1.6124371794474888</v>
      </c>
      <c r="I5" s="2"/>
      <c r="J5" s="2"/>
      <c r="K5" s="32"/>
      <c r="L5" s="8" t="s">
        <v>5</v>
      </c>
      <c r="M5" s="13">
        <f>0.2-M4</f>
        <v>3.999999999999998E-2</v>
      </c>
      <c r="N5" s="13">
        <f t="shared" ref="N5:R5" si="4">0.2-N4</f>
        <v>3.999999999999998E-2</v>
      </c>
      <c r="O5" s="13">
        <f t="shared" si="4"/>
        <v>3.999999999999998E-2</v>
      </c>
      <c r="P5" s="13">
        <f t="shared" si="4"/>
        <v>3.999999999999998E-2</v>
      </c>
      <c r="Q5" s="13">
        <f t="shared" si="4"/>
        <v>3.999999999999998E-2</v>
      </c>
      <c r="R5" s="13">
        <f t="shared" si="4"/>
        <v>3.999999999999998E-2</v>
      </c>
    </row>
    <row r="6" spans="1:18" ht="15" customHeight="1" x14ac:dyDescent="0.35">
      <c r="A6" s="30"/>
      <c r="B6" s="8" t="s">
        <v>26</v>
      </c>
      <c r="C6" s="5">
        <f>(((C4*C$3)/C$2))*3</f>
        <v>6.4769524125352351</v>
      </c>
      <c r="D6" s="5">
        <f t="shared" ref="D6:H6" si="5">(((D4*D$3)/D$2))*3</f>
        <v>4.5653761869978089</v>
      </c>
      <c r="E6" s="5">
        <f t="shared" si="5"/>
        <v>4.9916938214810562</v>
      </c>
      <c r="F6" s="5">
        <f t="shared" si="5"/>
        <v>5.4986627252252243</v>
      </c>
      <c r="G6" s="5">
        <f t="shared" si="5"/>
        <v>4.6001884237178361</v>
      </c>
      <c r="H6" s="5">
        <f t="shared" si="5"/>
        <v>4.8373115383424663</v>
      </c>
      <c r="I6" s="2"/>
      <c r="J6" s="2"/>
      <c r="K6" s="32"/>
      <c r="L6" s="8" t="s">
        <v>39</v>
      </c>
      <c r="M6" s="12">
        <f t="shared" ref="M6:R6" si="6">((C22*C$19)/C$18)*0.2</f>
        <v>0.12</v>
      </c>
      <c r="N6" s="12">
        <f t="shared" si="6"/>
        <v>0.12</v>
      </c>
      <c r="O6" s="12">
        <f t="shared" si="6"/>
        <v>0.12</v>
      </c>
      <c r="P6" s="12">
        <f t="shared" si="6"/>
        <v>0.12</v>
      </c>
      <c r="Q6" s="12">
        <f t="shared" si="6"/>
        <v>0.12</v>
      </c>
      <c r="R6" s="12">
        <f t="shared" si="6"/>
        <v>0.12</v>
      </c>
    </row>
    <row r="7" spans="1:18" ht="15" customHeight="1" x14ac:dyDescent="0.35">
      <c r="A7" s="31"/>
      <c r="B7" s="8" t="s">
        <v>5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2"/>
      <c r="J7" s="2"/>
      <c r="K7" s="32"/>
      <c r="L7" s="8" t="s">
        <v>5</v>
      </c>
      <c r="M7" s="13">
        <f>0.2-M6</f>
        <v>8.0000000000000016E-2</v>
      </c>
      <c r="N7" s="13">
        <f t="shared" ref="N7:R7" si="7">0.2-N6</f>
        <v>8.0000000000000016E-2</v>
      </c>
      <c r="O7" s="13">
        <f t="shared" si="7"/>
        <v>8.0000000000000016E-2</v>
      </c>
      <c r="P7" s="13">
        <f t="shared" si="7"/>
        <v>8.0000000000000016E-2</v>
      </c>
      <c r="Q7" s="13">
        <f t="shared" si="7"/>
        <v>8.0000000000000016E-2</v>
      </c>
      <c r="R7" s="13">
        <f t="shared" si="7"/>
        <v>8.0000000000000016E-2</v>
      </c>
    </row>
    <row r="8" spans="1:1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38</v>
      </c>
      <c r="M8" s="12">
        <f t="shared" ref="M8:R8" si="8">((C23*C$19)/C$18)*0.2</f>
        <v>8.0000000000000016E-2</v>
      </c>
      <c r="N8" s="12">
        <f t="shared" si="8"/>
        <v>8.0000000000000016E-2</v>
      </c>
      <c r="O8" s="12">
        <f t="shared" si="8"/>
        <v>8.0000000000000016E-2</v>
      </c>
      <c r="P8" s="12">
        <f t="shared" si="8"/>
        <v>8.0000000000000016E-2</v>
      </c>
      <c r="Q8" s="12">
        <f t="shared" si="8"/>
        <v>8.0000000000000016E-2</v>
      </c>
      <c r="R8" s="12">
        <f t="shared" si="8"/>
        <v>8.0000000000000016E-2</v>
      </c>
    </row>
    <row r="9" spans="1:1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0.12</v>
      </c>
      <c r="N9" s="13">
        <f t="shared" ref="N9:R9" si="9">0.2-N8</f>
        <v>0.12</v>
      </c>
      <c r="O9" s="13">
        <f t="shared" si="9"/>
        <v>0.12</v>
      </c>
      <c r="P9" s="13">
        <f t="shared" si="9"/>
        <v>0.12</v>
      </c>
      <c r="Q9" s="13">
        <f t="shared" si="9"/>
        <v>0.12</v>
      </c>
      <c r="R9" s="13">
        <f t="shared" si="9"/>
        <v>0.12</v>
      </c>
    </row>
    <row r="10" spans="1:18" ht="15" customHeight="1" x14ac:dyDescent="0.35">
      <c r="A10" s="32" t="s">
        <v>21</v>
      </c>
      <c r="B10" s="8" t="s">
        <v>2</v>
      </c>
      <c r="C10" s="3">
        <v>10.771552</v>
      </c>
      <c r="D10" s="3">
        <v>12.318336</v>
      </c>
      <c r="E10" s="3">
        <v>14.470848</v>
      </c>
      <c r="F10" s="3">
        <v>11.188800000000001</v>
      </c>
      <c r="G10" s="3">
        <v>14.662656</v>
      </c>
      <c r="H10" s="3">
        <v>17.028288</v>
      </c>
      <c r="I10" s="2"/>
      <c r="J10" s="2"/>
      <c r="K10" s="32"/>
      <c r="L10" s="8" t="s">
        <v>37</v>
      </c>
      <c r="M10" s="12">
        <f t="shared" ref="M10:R10" si="10">((C24*C$19)/C$18)*0.2</f>
        <v>4.0000000000000008E-2</v>
      </c>
      <c r="N10" s="12">
        <f t="shared" si="10"/>
        <v>4.0000000000000008E-2</v>
      </c>
      <c r="O10" s="12">
        <f t="shared" si="10"/>
        <v>4.0000000000000008E-2</v>
      </c>
      <c r="P10" s="12">
        <f t="shared" si="10"/>
        <v>4.0000000000000008E-2</v>
      </c>
      <c r="Q10" s="12">
        <f t="shared" si="10"/>
        <v>4.0000000000000008E-2</v>
      </c>
      <c r="R10" s="12">
        <f t="shared" si="10"/>
        <v>4.0000000000000008E-2</v>
      </c>
    </row>
    <row r="11" spans="1:1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0.16</v>
      </c>
      <c r="N11" s="13">
        <f t="shared" ref="N11:R11" si="11">0.2-N10</f>
        <v>0.16</v>
      </c>
      <c r="O11" s="13">
        <f t="shared" si="11"/>
        <v>0.16</v>
      </c>
      <c r="P11" s="13">
        <f t="shared" si="11"/>
        <v>0.16</v>
      </c>
      <c r="Q11" s="13">
        <f t="shared" si="11"/>
        <v>0.16</v>
      </c>
      <c r="R11" s="13">
        <f t="shared" si="11"/>
        <v>0.16</v>
      </c>
    </row>
    <row r="12" spans="1:18" ht="15" customHeight="1" x14ac:dyDescent="0.35">
      <c r="A12" s="32"/>
      <c r="B12" s="8" t="s">
        <v>18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2"/>
      <c r="J12" s="2"/>
      <c r="K12" s="32"/>
      <c r="L12" s="8" t="s">
        <v>36</v>
      </c>
      <c r="M12" s="12">
        <f t="shared" ref="M12:R12" si="12">((C25*C$19)/C$18)*0.2</f>
        <v>2.0000000000000004E-2</v>
      </c>
      <c r="N12" s="12">
        <f t="shared" si="12"/>
        <v>2.0000000000000004E-2</v>
      </c>
      <c r="O12" s="12">
        <f t="shared" si="12"/>
        <v>2.0000000000000004E-2</v>
      </c>
      <c r="P12" s="12">
        <f t="shared" si="12"/>
        <v>2.0000000000000004E-2</v>
      </c>
      <c r="Q12" s="12">
        <f t="shared" si="12"/>
        <v>2.0000000000000004E-2</v>
      </c>
      <c r="R12" s="12">
        <f t="shared" si="12"/>
        <v>2.0000000000000004E-2</v>
      </c>
    </row>
    <row r="13" spans="1:18" ht="15" customHeight="1" x14ac:dyDescent="0.35">
      <c r="A13" s="32"/>
      <c r="B13" s="8" t="s">
        <v>19</v>
      </c>
      <c r="C13" s="5">
        <f t="shared" ref="C13:H13" si="13">((C12*C$11)/C$10)</f>
        <v>0.92837132476359951</v>
      </c>
      <c r="D13" s="5">
        <f t="shared" si="13"/>
        <v>0.81179795712667679</v>
      </c>
      <c r="E13" s="5">
        <f t="shared" si="13"/>
        <v>0.69104450547749519</v>
      </c>
      <c r="F13" s="5">
        <f t="shared" si="13"/>
        <v>0.89375089375089367</v>
      </c>
      <c r="G13" s="5">
        <f t="shared" si="13"/>
        <v>0.68200467909770235</v>
      </c>
      <c r="H13" s="5">
        <f t="shared" si="13"/>
        <v>0.58725809664483009</v>
      </c>
      <c r="I13" s="2"/>
      <c r="J13" s="2"/>
      <c r="K13" s="32"/>
      <c r="L13" s="8" t="s">
        <v>5</v>
      </c>
      <c r="M13" s="13">
        <f>0.2-M12</f>
        <v>0.18</v>
      </c>
      <c r="N13" s="13">
        <f t="shared" ref="N13:R13" si="14">0.2-N12</f>
        <v>0.18</v>
      </c>
      <c r="O13" s="13">
        <f t="shared" si="14"/>
        <v>0.18</v>
      </c>
      <c r="P13" s="13">
        <f t="shared" si="14"/>
        <v>0.18</v>
      </c>
      <c r="Q13" s="13">
        <f t="shared" si="14"/>
        <v>0.18</v>
      </c>
      <c r="R13" s="13">
        <f t="shared" si="14"/>
        <v>0.18</v>
      </c>
    </row>
    <row r="14" spans="1:18" ht="15" customHeight="1" x14ac:dyDescent="0.35">
      <c r="A14" s="32"/>
      <c r="B14" s="8" t="s">
        <v>27</v>
      </c>
      <c r="C14" s="5">
        <f t="shared" ref="C14:H14" si="15">(((C12*C$11)/C$10))*3</f>
        <v>2.7851139742907987</v>
      </c>
      <c r="D14" s="5">
        <f t="shared" si="15"/>
        <v>2.4353938713800303</v>
      </c>
      <c r="E14" s="5">
        <f t="shared" si="15"/>
        <v>2.0731335164324856</v>
      </c>
      <c r="F14" s="5">
        <f t="shared" si="15"/>
        <v>2.6812526812526811</v>
      </c>
      <c r="G14" s="5">
        <f t="shared" si="15"/>
        <v>2.0460140372931068</v>
      </c>
      <c r="H14" s="5">
        <f t="shared" si="15"/>
        <v>1.7617742899344901</v>
      </c>
      <c r="I14" s="2"/>
      <c r="J14" s="2"/>
      <c r="K14" s="32"/>
      <c r="L14" s="8" t="s">
        <v>41</v>
      </c>
      <c r="M14" s="12">
        <f t="shared" ref="M14:R14" si="16">((C26*C$19)/C$18)*0.2</f>
        <v>1.6E-2</v>
      </c>
      <c r="N14" s="12">
        <f t="shared" si="16"/>
        <v>1.6E-2</v>
      </c>
      <c r="O14" s="12">
        <f t="shared" si="16"/>
        <v>1.6E-2</v>
      </c>
      <c r="P14" s="12">
        <f t="shared" si="16"/>
        <v>1.6E-2</v>
      </c>
      <c r="Q14" s="12">
        <f t="shared" si="16"/>
        <v>1.6E-2</v>
      </c>
      <c r="R14" s="12">
        <f t="shared" si="16"/>
        <v>1.6E-2</v>
      </c>
    </row>
    <row r="15" spans="1:18" ht="15" customHeight="1" x14ac:dyDescent="0.35">
      <c r="A15" s="32"/>
      <c r="B15" s="8" t="s">
        <v>5</v>
      </c>
      <c r="C15" s="12">
        <f>3-C14</f>
        <v>0.21488602570920134</v>
      </c>
      <c r="D15" s="12">
        <f t="shared" ref="D15:H15" si="17">3-D14</f>
        <v>0.56460612861996973</v>
      </c>
      <c r="E15" s="12">
        <f t="shared" si="17"/>
        <v>0.92686648356751444</v>
      </c>
      <c r="F15" s="12">
        <f t="shared" si="17"/>
        <v>0.31874731874731888</v>
      </c>
      <c r="G15" s="12">
        <f t="shared" si="17"/>
        <v>0.95398596270689318</v>
      </c>
      <c r="H15" s="12">
        <f t="shared" si="17"/>
        <v>1.2382257100655099</v>
      </c>
      <c r="I15" s="2"/>
      <c r="J15" s="2"/>
      <c r="K15" s="32"/>
      <c r="L15" s="8" t="s">
        <v>5</v>
      </c>
      <c r="M15" s="13">
        <f>0.2-M14</f>
        <v>0.184</v>
      </c>
      <c r="N15" s="13">
        <f t="shared" ref="N15:R15" si="18">0.2-N14</f>
        <v>0.184</v>
      </c>
      <c r="O15" s="13">
        <f t="shared" si="18"/>
        <v>0.184</v>
      </c>
      <c r="P15" s="13">
        <f t="shared" si="18"/>
        <v>0.184</v>
      </c>
      <c r="Q15" s="13">
        <f t="shared" si="18"/>
        <v>0.184</v>
      </c>
      <c r="R15" s="13">
        <f t="shared" si="18"/>
        <v>0.184</v>
      </c>
    </row>
    <row r="16" spans="1:18" ht="15" customHeight="1" x14ac:dyDescent="0.35">
      <c r="I16" s="2"/>
      <c r="J16" s="2"/>
      <c r="K16" s="32"/>
      <c r="L16" s="8" t="s">
        <v>44</v>
      </c>
      <c r="M16" s="12">
        <f t="shared" ref="M16:R16" si="19">((C27*C$19)/C$18)*0.2</f>
        <v>1.2E-2</v>
      </c>
      <c r="N16" s="12">
        <f t="shared" si="19"/>
        <v>1.2E-2</v>
      </c>
      <c r="O16" s="12">
        <f t="shared" si="19"/>
        <v>1.2E-2</v>
      </c>
      <c r="P16" s="12">
        <f t="shared" si="19"/>
        <v>1.2E-2</v>
      </c>
      <c r="Q16" s="12">
        <f t="shared" si="19"/>
        <v>1.2E-2</v>
      </c>
      <c r="R16" s="12">
        <f t="shared" si="19"/>
        <v>1.2E-2</v>
      </c>
    </row>
    <row r="17" spans="1:18" ht="15" customHeight="1" x14ac:dyDescent="0.35">
      <c r="I17" s="2"/>
      <c r="J17" s="2"/>
      <c r="K17" s="32"/>
      <c r="L17" s="8" t="s">
        <v>5</v>
      </c>
      <c r="M17" s="13">
        <f>0.2-M16</f>
        <v>0.188</v>
      </c>
      <c r="N17" s="13">
        <f t="shared" ref="N17:R17" si="20">0.2-N16</f>
        <v>0.188</v>
      </c>
      <c r="O17" s="13">
        <f t="shared" si="20"/>
        <v>0.188</v>
      </c>
      <c r="P17" s="13">
        <f t="shared" si="20"/>
        <v>0.188</v>
      </c>
      <c r="Q17" s="13">
        <f t="shared" si="20"/>
        <v>0.188</v>
      </c>
      <c r="R17" s="13">
        <f t="shared" si="20"/>
        <v>0.188</v>
      </c>
    </row>
    <row r="18" spans="1:18" ht="15" customHeight="1" x14ac:dyDescent="0.35">
      <c r="A18" s="32" t="s">
        <v>1</v>
      </c>
      <c r="B18" s="8" t="s">
        <v>2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K18" s="32"/>
      <c r="L18" s="8" t="s">
        <v>43</v>
      </c>
      <c r="M18" s="12">
        <f t="shared" ref="M18:R18" si="21">((C28*C$19)/C$18)*0.2</f>
        <v>8.0000000000000002E-3</v>
      </c>
      <c r="N18" s="12">
        <f t="shared" si="21"/>
        <v>8.0000000000000002E-3</v>
      </c>
      <c r="O18" s="12">
        <f t="shared" si="21"/>
        <v>8.0000000000000002E-3</v>
      </c>
      <c r="P18" s="12">
        <f t="shared" si="21"/>
        <v>8.0000000000000002E-3</v>
      </c>
      <c r="Q18" s="12">
        <f t="shared" si="21"/>
        <v>8.0000000000000002E-3</v>
      </c>
      <c r="R18" s="12">
        <f t="shared" si="21"/>
        <v>8.0000000000000002E-3</v>
      </c>
    </row>
    <row r="19" spans="1:1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0.192</v>
      </c>
      <c r="N19" s="13">
        <f t="shared" ref="N19:R19" si="22">0.2-N18</f>
        <v>0.192</v>
      </c>
      <c r="O19" s="13">
        <f t="shared" si="22"/>
        <v>0.192</v>
      </c>
      <c r="P19" s="13">
        <f t="shared" si="22"/>
        <v>0.192</v>
      </c>
      <c r="Q19" s="13">
        <f t="shared" si="22"/>
        <v>0.192</v>
      </c>
      <c r="R19" s="13">
        <f t="shared" si="22"/>
        <v>0.192</v>
      </c>
    </row>
    <row r="20" spans="1:18" ht="15" customHeight="1" x14ac:dyDescent="0.35">
      <c r="A20" s="32"/>
      <c r="B20" s="33" t="s">
        <v>4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K20" s="32"/>
      <c r="L20" s="8" t="s">
        <v>42</v>
      </c>
      <c r="M20" s="12">
        <f t="shared" ref="M20:R20" si="23">((C29*C$19)/C$18)*0.2</f>
        <v>4.0000000000000001E-3</v>
      </c>
      <c r="N20" s="12">
        <f t="shared" si="23"/>
        <v>4.0000000000000001E-3</v>
      </c>
      <c r="O20" s="12">
        <f t="shared" si="23"/>
        <v>4.0000000000000001E-3</v>
      </c>
      <c r="P20" s="12">
        <f t="shared" si="23"/>
        <v>4.0000000000000001E-3</v>
      </c>
      <c r="Q20" s="12">
        <f t="shared" si="23"/>
        <v>4.0000000000000001E-3</v>
      </c>
      <c r="R20" s="12">
        <f t="shared" si="23"/>
        <v>4.0000000000000001E-3</v>
      </c>
    </row>
    <row r="21" spans="1:18" ht="15" customHeight="1" x14ac:dyDescent="0.35">
      <c r="A21" s="32"/>
      <c r="B21" s="33"/>
      <c r="C21" s="7">
        <v>8</v>
      </c>
      <c r="D21" s="7">
        <v>8</v>
      </c>
      <c r="E21" s="7">
        <v>8</v>
      </c>
      <c r="F21" s="7">
        <v>8</v>
      </c>
      <c r="G21" s="7">
        <v>8</v>
      </c>
      <c r="H21" s="7">
        <v>8</v>
      </c>
      <c r="K21" s="32"/>
      <c r="L21" s="8" t="s">
        <v>5</v>
      </c>
      <c r="M21" s="13">
        <f>0.2-M20</f>
        <v>0.19600000000000001</v>
      </c>
      <c r="N21" s="13">
        <f t="shared" ref="N21:R21" si="24">0.2-N20</f>
        <v>0.19600000000000001</v>
      </c>
      <c r="O21" s="13">
        <f t="shared" si="24"/>
        <v>0.19600000000000001</v>
      </c>
      <c r="P21" s="13">
        <f t="shared" si="24"/>
        <v>0.19600000000000001</v>
      </c>
      <c r="Q21" s="13">
        <f t="shared" si="24"/>
        <v>0.19600000000000001</v>
      </c>
      <c r="R21" s="13">
        <f t="shared" si="24"/>
        <v>0.19600000000000001</v>
      </c>
    </row>
    <row r="22" spans="1:18" ht="15" customHeight="1" x14ac:dyDescent="0.35">
      <c r="A22" s="32"/>
      <c r="B22" s="33"/>
      <c r="C22" s="7">
        <v>6</v>
      </c>
      <c r="D22" s="7">
        <v>6</v>
      </c>
      <c r="E22" s="7">
        <v>6</v>
      </c>
      <c r="F22" s="7">
        <v>6</v>
      </c>
      <c r="G22" s="7">
        <v>6</v>
      </c>
      <c r="H22" s="7">
        <v>6</v>
      </c>
      <c r="K22" s="9"/>
      <c r="L22" s="11"/>
      <c r="M22" s="17"/>
      <c r="N22" s="17"/>
      <c r="O22" s="17"/>
      <c r="P22" s="17"/>
      <c r="Q22" s="17"/>
      <c r="R22" s="17"/>
    </row>
    <row r="23" spans="1:18" ht="15" customHeight="1" x14ac:dyDescent="0.35">
      <c r="A23" s="32"/>
      <c r="B23" s="33"/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7">
        <v>4</v>
      </c>
      <c r="K23" s="9"/>
      <c r="L23" s="1" t="s">
        <v>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34</v>
      </c>
      <c r="R23" s="1" t="s">
        <v>10</v>
      </c>
    </row>
    <row r="24" spans="1:18" ht="15" customHeight="1" x14ac:dyDescent="0.35">
      <c r="A24" s="32"/>
      <c r="B24" s="33"/>
      <c r="C24" s="7">
        <v>2</v>
      </c>
      <c r="D24" s="7">
        <v>2</v>
      </c>
      <c r="E24" s="7">
        <v>2</v>
      </c>
      <c r="F24" s="7">
        <v>2</v>
      </c>
      <c r="G24" s="7">
        <v>2</v>
      </c>
      <c r="H24" s="7">
        <v>2</v>
      </c>
      <c r="K24" s="9"/>
      <c r="L24" s="8" t="s">
        <v>9</v>
      </c>
      <c r="M24" s="7">
        <f>SUM(M2,M4,M6,M8,M10,M12,M14,M16,M18,M20)*3</f>
        <v>1.9800000000000004</v>
      </c>
      <c r="N24" s="7">
        <f t="shared" ref="N24:R24" si="25">SUM(N2,N4,N6,N8,N10,N12,N14,N16,N18,N20)*3</f>
        <v>1.9800000000000004</v>
      </c>
      <c r="O24" s="7">
        <f t="shared" si="25"/>
        <v>1.9800000000000004</v>
      </c>
      <c r="P24" s="7">
        <f t="shared" si="25"/>
        <v>1.9800000000000004</v>
      </c>
      <c r="Q24" s="7">
        <f t="shared" si="25"/>
        <v>1.9800000000000004</v>
      </c>
      <c r="R24" s="7">
        <f t="shared" si="25"/>
        <v>1.9800000000000004</v>
      </c>
    </row>
    <row r="25" spans="1:18" ht="15" customHeight="1" x14ac:dyDescent="0.35">
      <c r="A25" s="32"/>
      <c r="B25" s="33"/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K25" s="9"/>
      <c r="L25" s="8" t="s">
        <v>8</v>
      </c>
      <c r="M25" s="7">
        <f>M24+2</f>
        <v>3.9800000000000004</v>
      </c>
      <c r="N25" s="7">
        <f t="shared" ref="N25:R25" si="26">N24+2</f>
        <v>3.9800000000000004</v>
      </c>
      <c r="O25" s="7">
        <f t="shared" si="26"/>
        <v>3.9800000000000004</v>
      </c>
      <c r="P25" s="7">
        <f t="shared" si="26"/>
        <v>3.9800000000000004</v>
      </c>
      <c r="Q25" s="7">
        <f t="shared" si="26"/>
        <v>3.9800000000000004</v>
      </c>
      <c r="R25" s="7">
        <f t="shared" si="26"/>
        <v>3.9800000000000004</v>
      </c>
    </row>
    <row r="26" spans="1:18" ht="15" customHeight="1" x14ac:dyDescent="0.35">
      <c r="A26" s="32"/>
      <c r="B26" s="33"/>
      <c r="C26" s="7">
        <v>0.8</v>
      </c>
      <c r="D26" s="7">
        <v>0.8</v>
      </c>
      <c r="E26" s="7">
        <v>0.8</v>
      </c>
      <c r="F26" s="7">
        <v>0.8</v>
      </c>
      <c r="G26" s="7">
        <v>0.8</v>
      </c>
      <c r="H26" s="7">
        <v>0.8</v>
      </c>
      <c r="K26" s="9"/>
      <c r="L26" s="8" t="s">
        <v>25</v>
      </c>
      <c r="M26" s="18">
        <f>M25*0.2</f>
        <v>0.79600000000000015</v>
      </c>
      <c r="N26" s="18">
        <f t="shared" ref="N26:R26" si="27">N25*0.2</f>
        <v>0.79600000000000015</v>
      </c>
      <c r="O26" s="18">
        <f t="shared" si="27"/>
        <v>0.79600000000000015</v>
      </c>
      <c r="P26" s="18">
        <f t="shared" si="27"/>
        <v>0.79600000000000015</v>
      </c>
      <c r="Q26" s="18">
        <f t="shared" si="27"/>
        <v>0.79600000000000015</v>
      </c>
      <c r="R26" s="18">
        <f t="shared" si="27"/>
        <v>0.79600000000000015</v>
      </c>
    </row>
    <row r="27" spans="1:18" ht="15" customHeight="1" x14ac:dyDescent="0.35">
      <c r="A27" s="32"/>
      <c r="B27" s="33"/>
      <c r="C27" s="7">
        <v>0.6</v>
      </c>
      <c r="D27" s="7">
        <v>0.6</v>
      </c>
      <c r="E27" s="7">
        <v>0.6</v>
      </c>
      <c r="F27" s="7">
        <v>0.6</v>
      </c>
      <c r="G27" s="7">
        <v>0.6</v>
      </c>
      <c r="H27" s="7">
        <v>0.6</v>
      </c>
      <c r="K27" s="9"/>
      <c r="L27" s="11"/>
      <c r="M27" s="14"/>
      <c r="N27" s="14"/>
      <c r="O27" s="14"/>
      <c r="P27" s="14"/>
      <c r="Q27" s="14"/>
      <c r="R27" s="14"/>
    </row>
    <row r="28" spans="1:18" ht="15" customHeight="1" x14ac:dyDescent="0.35">
      <c r="A28" s="32"/>
      <c r="B28" s="33"/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K28" s="9"/>
      <c r="L28" s="11"/>
      <c r="M28" s="17"/>
      <c r="N28" s="17"/>
      <c r="O28" s="17"/>
      <c r="P28" s="17"/>
      <c r="Q28" s="17"/>
      <c r="R28" s="17"/>
    </row>
    <row r="29" spans="1:18" ht="15" customHeight="1" x14ac:dyDescent="0.35">
      <c r="A29" s="32"/>
      <c r="B29" s="33"/>
      <c r="C29" s="7">
        <v>0.2</v>
      </c>
      <c r="D29" s="7">
        <v>0.2</v>
      </c>
      <c r="E29" s="7">
        <v>0.2</v>
      </c>
      <c r="F29" s="7">
        <v>0.2</v>
      </c>
      <c r="G29" s="7">
        <v>0.2</v>
      </c>
      <c r="H29" s="7">
        <v>0.2</v>
      </c>
      <c r="K29" s="9"/>
      <c r="L29" s="11"/>
      <c r="M29" s="14"/>
      <c r="N29" s="14"/>
      <c r="O29" s="14"/>
      <c r="P29" s="14"/>
      <c r="Q29" s="14"/>
      <c r="R29" s="14"/>
    </row>
    <row r="30" spans="1:1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7"/>
      <c r="N30" s="17"/>
      <c r="O30" s="17"/>
      <c r="P30" s="17"/>
      <c r="Q30" s="17"/>
      <c r="R30" s="17"/>
    </row>
    <row r="31" spans="1:18" x14ac:dyDescent="0.35">
      <c r="A31" s="9"/>
      <c r="B31" s="15"/>
      <c r="C31" s="16"/>
      <c r="D31" s="16"/>
      <c r="E31" s="16"/>
      <c r="F31" s="16"/>
      <c r="G31" s="16"/>
      <c r="H31" s="16"/>
      <c r="K31" s="9"/>
      <c r="L31" s="11"/>
      <c r="M31" s="14"/>
      <c r="N31" s="14"/>
      <c r="O31" s="14"/>
      <c r="P31" s="14"/>
      <c r="Q31" s="14"/>
      <c r="R31" s="14"/>
    </row>
    <row r="32" spans="1:18" x14ac:dyDescent="0.35">
      <c r="A32" s="9"/>
      <c r="B32" s="15"/>
      <c r="C32" s="16"/>
      <c r="D32" s="16"/>
      <c r="E32" s="16"/>
      <c r="F32" s="16"/>
      <c r="G32" s="16"/>
      <c r="H32" s="16"/>
      <c r="L32" s="11"/>
      <c r="M32" s="10"/>
      <c r="N32" s="10"/>
      <c r="O32" s="10"/>
      <c r="P32" s="10"/>
      <c r="Q32" s="10"/>
      <c r="R32" s="10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  <row r="34" spans="1:8" x14ac:dyDescent="0.35">
      <c r="A34" s="9"/>
      <c r="B34" s="15"/>
      <c r="C34" s="16"/>
      <c r="D34" s="16"/>
      <c r="E34" s="16"/>
      <c r="F34" s="16"/>
      <c r="G34" s="16"/>
      <c r="H34" s="16"/>
    </row>
  </sheetData>
  <mergeCells count="5">
    <mergeCell ref="A2:A7"/>
    <mergeCell ref="K2:K21"/>
    <mergeCell ref="A10:A15"/>
    <mergeCell ref="A18:A29"/>
    <mergeCell ref="B20:B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4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</cols>
  <sheetData>
    <row r="1" spans="1:1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</row>
    <row r="2" spans="1:18" ht="15" customHeight="1" x14ac:dyDescent="0.35">
      <c r="A2" s="29" t="s">
        <v>6</v>
      </c>
      <c r="B2" s="8" t="s">
        <v>2</v>
      </c>
      <c r="C2" s="3">
        <v>12.124695997584</v>
      </c>
      <c r="D2" s="3">
        <v>7.4376559987920015</v>
      </c>
      <c r="E2" s="3">
        <v>7.920856004832002</v>
      </c>
      <c r="F2" s="3">
        <v>12.919559996376</v>
      </c>
      <c r="G2" s="3">
        <v>12.517295996376001</v>
      </c>
      <c r="H2" s="3">
        <v>12.952175996376001</v>
      </c>
      <c r="I2" s="2"/>
      <c r="J2" s="2"/>
      <c r="K2" s="32" t="s">
        <v>7</v>
      </c>
      <c r="L2" s="8" t="s">
        <v>35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</row>
    <row r="3" spans="1:1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1">0.2-N2</f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 s="13">
        <f t="shared" si="1"/>
        <v>0</v>
      </c>
    </row>
    <row r="4" spans="1:1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40</v>
      </c>
      <c r="M4" s="12">
        <f t="shared" ref="M4:R4" si="2">((C21*C$19)/C$18)*0.2</f>
        <v>0.16000000000000003</v>
      </c>
      <c r="N4" s="12">
        <f t="shared" si="2"/>
        <v>0.16000000000000003</v>
      </c>
      <c r="O4" s="12">
        <f t="shared" si="2"/>
        <v>0.16000000000000003</v>
      </c>
      <c r="P4" s="12">
        <f t="shared" si="2"/>
        <v>0.16000000000000003</v>
      </c>
      <c r="Q4" s="12">
        <f t="shared" si="2"/>
        <v>0.16000000000000003</v>
      </c>
      <c r="R4" s="12">
        <f t="shared" si="2"/>
        <v>0.16000000000000003</v>
      </c>
    </row>
    <row r="5" spans="1:18" ht="15" customHeight="1" x14ac:dyDescent="0.35">
      <c r="A5" s="30"/>
      <c r="B5" s="8" t="s">
        <v>16</v>
      </c>
      <c r="C5" s="5">
        <f t="shared" ref="C5:H5" si="3">((C4*C$3)/C$2)</f>
        <v>1.2371444201973345</v>
      </c>
      <c r="D5" s="5">
        <f t="shared" si="3"/>
        <v>2.016764421806581</v>
      </c>
      <c r="E5" s="5">
        <f t="shared" si="3"/>
        <v>1.8937347164055842</v>
      </c>
      <c r="F5" s="5">
        <f t="shared" si="3"/>
        <v>1.1610302521299156</v>
      </c>
      <c r="G5" s="5">
        <f t="shared" si="3"/>
        <v>1.1983418786567634</v>
      </c>
      <c r="H5" s="5">
        <f t="shared" si="3"/>
        <v>1.1581065609513781</v>
      </c>
      <c r="I5" s="2"/>
      <c r="J5" s="2"/>
      <c r="K5" s="32"/>
      <c r="L5" s="8" t="s">
        <v>5</v>
      </c>
      <c r="M5" s="13">
        <f>0.2-M4</f>
        <v>3.999999999999998E-2</v>
      </c>
      <c r="N5" s="13">
        <f t="shared" ref="N5:R5" si="4">0.2-N4</f>
        <v>3.999999999999998E-2</v>
      </c>
      <c r="O5" s="13">
        <f t="shared" si="4"/>
        <v>3.999999999999998E-2</v>
      </c>
      <c r="P5" s="13">
        <f t="shared" si="4"/>
        <v>3.999999999999998E-2</v>
      </c>
      <c r="Q5" s="13">
        <f t="shared" si="4"/>
        <v>3.999999999999998E-2</v>
      </c>
      <c r="R5" s="13">
        <f t="shared" si="4"/>
        <v>3.999999999999998E-2</v>
      </c>
    </row>
    <row r="6" spans="1:18" ht="15" customHeight="1" x14ac:dyDescent="0.35">
      <c r="A6" s="30"/>
      <c r="B6" s="8" t="s">
        <v>26</v>
      </c>
      <c r="C6" s="5">
        <f>(((C4*C$3)/C$2))*3</f>
        <v>3.7114332605920035</v>
      </c>
      <c r="D6" s="5">
        <f t="shared" ref="D6:H6" si="5">(((D4*D$3)/D$2))*3</f>
        <v>6.050293265419743</v>
      </c>
      <c r="E6" s="5">
        <f t="shared" si="5"/>
        <v>5.6812041492167529</v>
      </c>
      <c r="F6" s="5">
        <f t="shared" si="5"/>
        <v>3.4830907563897471</v>
      </c>
      <c r="G6" s="5">
        <f t="shared" si="5"/>
        <v>3.5950256359702903</v>
      </c>
      <c r="H6" s="5">
        <f t="shared" si="5"/>
        <v>3.4743196828541345</v>
      </c>
      <c r="I6" s="2"/>
      <c r="J6" s="2"/>
      <c r="K6" s="32"/>
      <c r="L6" s="8" t="s">
        <v>39</v>
      </c>
      <c r="M6" s="12">
        <f t="shared" ref="M6:R6" si="6">((C22*C$19)/C$18)*0.2</f>
        <v>0.12</v>
      </c>
      <c r="N6" s="12">
        <f t="shared" si="6"/>
        <v>0.12</v>
      </c>
      <c r="O6" s="12">
        <f t="shared" si="6"/>
        <v>0.12</v>
      </c>
      <c r="P6" s="12">
        <f t="shared" si="6"/>
        <v>0.12</v>
      </c>
      <c r="Q6" s="12">
        <f t="shared" si="6"/>
        <v>0.12</v>
      </c>
      <c r="R6" s="12">
        <f t="shared" si="6"/>
        <v>0.12</v>
      </c>
    </row>
    <row r="7" spans="1:18" ht="15" customHeight="1" x14ac:dyDescent="0.35">
      <c r="A7" s="31"/>
      <c r="B7" s="8" t="s">
        <v>5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2"/>
      <c r="J7" s="2"/>
      <c r="K7" s="32"/>
      <c r="L7" s="8" t="s">
        <v>5</v>
      </c>
      <c r="M7" s="13">
        <f>0.2-M6</f>
        <v>8.0000000000000016E-2</v>
      </c>
      <c r="N7" s="13">
        <f t="shared" ref="N7:R7" si="7">0.2-N6</f>
        <v>8.0000000000000016E-2</v>
      </c>
      <c r="O7" s="13">
        <f t="shared" si="7"/>
        <v>8.0000000000000016E-2</v>
      </c>
      <c r="P7" s="13">
        <f t="shared" si="7"/>
        <v>8.0000000000000016E-2</v>
      </c>
      <c r="Q7" s="13">
        <f t="shared" si="7"/>
        <v>8.0000000000000016E-2</v>
      </c>
      <c r="R7" s="13">
        <f t="shared" si="7"/>
        <v>8.0000000000000016E-2</v>
      </c>
    </row>
    <row r="8" spans="1:1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38</v>
      </c>
      <c r="M8" s="12">
        <f t="shared" ref="M8:R8" si="8">((C23*C$19)/C$18)*0.2</f>
        <v>8.0000000000000016E-2</v>
      </c>
      <c r="N8" s="12">
        <f t="shared" si="8"/>
        <v>8.0000000000000016E-2</v>
      </c>
      <c r="O8" s="12">
        <f t="shared" si="8"/>
        <v>8.0000000000000016E-2</v>
      </c>
      <c r="P8" s="12">
        <f t="shared" si="8"/>
        <v>8.0000000000000016E-2</v>
      </c>
      <c r="Q8" s="12">
        <f t="shared" si="8"/>
        <v>8.0000000000000016E-2</v>
      </c>
      <c r="R8" s="12">
        <f t="shared" si="8"/>
        <v>8.0000000000000016E-2</v>
      </c>
    </row>
    <row r="9" spans="1:1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0.12</v>
      </c>
      <c r="N9" s="13">
        <f t="shared" ref="N9:R9" si="9">0.2-N8</f>
        <v>0.12</v>
      </c>
      <c r="O9" s="13">
        <f t="shared" si="9"/>
        <v>0.12</v>
      </c>
      <c r="P9" s="13">
        <f t="shared" si="9"/>
        <v>0.12</v>
      </c>
      <c r="Q9" s="13">
        <f t="shared" si="9"/>
        <v>0.12</v>
      </c>
      <c r="R9" s="13">
        <f t="shared" si="9"/>
        <v>0.12</v>
      </c>
    </row>
    <row r="10" spans="1:18" ht="15" customHeight="1" x14ac:dyDescent="0.35">
      <c r="A10" s="32" t="s">
        <v>21</v>
      </c>
      <c r="B10" s="8" t="s">
        <v>2</v>
      </c>
      <c r="C10" s="3">
        <v>10.611072</v>
      </c>
      <c r="D10" s="3">
        <v>20.787264</v>
      </c>
      <c r="E10" s="3">
        <v>28.397663999999999</v>
      </c>
      <c r="F10" s="3">
        <v>16.318871999999999</v>
      </c>
      <c r="G10" s="3">
        <v>15.905736000000001</v>
      </c>
      <c r="H10" s="3">
        <v>17.634384000000001</v>
      </c>
      <c r="I10" s="2"/>
      <c r="J10" s="2"/>
      <c r="K10" s="32"/>
      <c r="L10" s="8" t="s">
        <v>37</v>
      </c>
      <c r="M10" s="12">
        <f t="shared" ref="M10:R10" si="10">((C24*C$19)/C$18)*0.2</f>
        <v>4.0000000000000008E-2</v>
      </c>
      <c r="N10" s="12">
        <f t="shared" si="10"/>
        <v>4.0000000000000008E-2</v>
      </c>
      <c r="O10" s="12">
        <f t="shared" si="10"/>
        <v>4.0000000000000008E-2</v>
      </c>
      <c r="P10" s="12">
        <f t="shared" si="10"/>
        <v>4.0000000000000008E-2</v>
      </c>
      <c r="Q10" s="12">
        <f t="shared" si="10"/>
        <v>4.0000000000000008E-2</v>
      </c>
      <c r="R10" s="12">
        <f t="shared" si="10"/>
        <v>4.0000000000000008E-2</v>
      </c>
    </row>
    <row r="11" spans="1:1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0.16</v>
      </c>
      <c r="N11" s="13">
        <f t="shared" ref="N11:R11" si="11">0.2-N10</f>
        <v>0.16</v>
      </c>
      <c r="O11" s="13">
        <f t="shared" si="11"/>
        <v>0.16</v>
      </c>
      <c r="P11" s="13">
        <f t="shared" si="11"/>
        <v>0.16</v>
      </c>
      <c r="Q11" s="13">
        <f t="shared" si="11"/>
        <v>0.16</v>
      </c>
      <c r="R11" s="13">
        <f t="shared" si="11"/>
        <v>0.16</v>
      </c>
    </row>
    <row r="12" spans="1:18" ht="15" customHeight="1" x14ac:dyDescent="0.35">
      <c r="A12" s="32"/>
      <c r="B12" s="8" t="s">
        <v>18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2"/>
      <c r="J12" s="2"/>
      <c r="K12" s="32"/>
      <c r="L12" s="8" t="s">
        <v>36</v>
      </c>
      <c r="M12" s="12">
        <f t="shared" ref="M12:R12" si="12">((C25*C$19)/C$18)*0.2</f>
        <v>2.0000000000000004E-2</v>
      </c>
      <c r="N12" s="12">
        <f t="shared" si="12"/>
        <v>2.0000000000000004E-2</v>
      </c>
      <c r="O12" s="12">
        <f t="shared" si="12"/>
        <v>2.0000000000000004E-2</v>
      </c>
      <c r="P12" s="12">
        <f t="shared" si="12"/>
        <v>2.0000000000000004E-2</v>
      </c>
      <c r="Q12" s="12">
        <f t="shared" si="12"/>
        <v>2.0000000000000004E-2</v>
      </c>
      <c r="R12" s="12">
        <f t="shared" si="12"/>
        <v>2.0000000000000004E-2</v>
      </c>
    </row>
    <row r="13" spans="1:18" ht="15" customHeight="1" x14ac:dyDescent="0.35">
      <c r="A13" s="32"/>
      <c r="B13" s="8" t="s">
        <v>19</v>
      </c>
      <c r="C13" s="5">
        <f t="shared" ref="C13:H13" si="13">((C12*C$11)/C$10)</f>
        <v>0.94241185056514554</v>
      </c>
      <c r="D13" s="5">
        <f t="shared" si="13"/>
        <v>0.48106378982823328</v>
      </c>
      <c r="E13" s="5">
        <f t="shared" si="13"/>
        <v>0.35214164094624123</v>
      </c>
      <c r="F13" s="5">
        <f t="shared" si="13"/>
        <v>0.61278745246607735</v>
      </c>
      <c r="G13" s="5">
        <f t="shared" si="13"/>
        <v>0.62870400967298834</v>
      </c>
      <c r="H13" s="5">
        <f t="shared" si="13"/>
        <v>0.56707396186903947</v>
      </c>
      <c r="I13" s="2"/>
      <c r="J13" s="2"/>
      <c r="K13" s="32"/>
      <c r="L13" s="8" t="s">
        <v>5</v>
      </c>
      <c r="M13" s="13">
        <f>0.2-M12</f>
        <v>0.18</v>
      </c>
      <c r="N13" s="13">
        <f t="shared" ref="N13:R13" si="14">0.2-N12</f>
        <v>0.18</v>
      </c>
      <c r="O13" s="13">
        <f t="shared" si="14"/>
        <v>0.18</v>
      </c>
      <c r="P13" s="13">
        <f t="shared" si="14"/>
        <v>0.18</v>
      </c>
      <c r="Q13" s="13">
        <f t="shared" si="14"/>
        <v>0.18</v>
      </c>
      <c r="R13" s="13">
        <f t="shared" si="14"/>
        <v>0.18</v>
      </c>
    </row>
    <row r="14" spans="1:18" ht="15" customHeight="1" x14ac:dyDescent="0.35">
      <c r="A14" s="32"/>
      <c r="B14" s="8" t="s">
        <v>27</v>
      </c>
      <c r="C14" s="5">
        <f t="shared" ref="C14:H14" si="15">(((C12*C$11)/C$10))*3</f>
        <v>2.8272355516954368</v>
      </c>
      <c r="D14" s="5">
        <f t="shared" si="15"/>
        <v>1.4431913694846998</v>
      </c>
      <c r="E14" s="5">
        <f t="shared" si="15"/>
        <v>1.0564249228387237</v>
      </c>
      <c r="F14" s="5">
        <f t="shared" si="15"/>
        <v>1.8383623573982319</v>
      </c>
      <c r="G14" s="5">
        <f t="shared" si="15"/>
        <v>1.886112029018965</v>
      </c>
      <c r="H14" s="5">
        <f t="shared" si="15"/>
        <v>1.7012218856071184</v>
      </c>
      <c r="I14" s="2"/>
      <c r="J14" s="2"/>
      <c r="K14" s="32"/>
      <c r="L14" s="8" t="s">
        <v>41</v>
      </c>
      <c r="M14" s="12">
        <f t="shared" ref="M14:R14" si="16">((C26*C$19)/C$18)*0.2</f>
        <v>1.6E-2</v>
      </c>
      <c r="N14" s="12">
        <f t="shared" si="16"/>
        <v>1.6E-2</v>
      </c>
      <c r="O14" s="12">
        <f t="shared" si="16"/>
        <v>1.6E-2</v>
      </c>
      <c r="P14" s="12">
        <f t="shared" si="16"/>
        <v>1.6E-2</v>
      </c>
      <c r="Q14" s="12">
        <f t="shared" si="16"/>
        <v>1.6E-2</v>
      </c>
      <c r="R14" s="12">
        <f t="shared" si="16"/>
        <v>1.6E-2</v>
      </c>
    </row>
    <row r="15" spans="1:18" ht="15" customHeight="1" x14ac:dyDescent="0.35">
      <c r="A15" s="32"/>
      <c r="B15" s="8" t="s">
        <v>5</v>
      </c>
      <c r="C15" s="12">
        <f>3-C14</f>
        <v>0.17276444830456317</v>
      </c>
      <c r="D15" s="12">
        <f t="shared" ref="D15:H15" si="17">3-D14</f>
        <v>1.5568086305153002</v>
      </c>
      <c r="E15" s="12">
        <f t="shared" si="17"/>
        <v>1.9435750771612763</v>
      </c>
      <c r="F15" s="12">
        <f t="shared" si="17"/>
        <v>1.1616376426017681</v>
      </c>
      <c r="G15" s="12">
        <f t="shared" si="17"/>
        <v>1.113887970981035</v>
      </c>
      <c r="H15" s="12">
        <f t="shared" si="17"/>
        <v>1.2987781143928816</v>
      </c>
      <c r="I15" s="2"/>
      <c r="J15" s="2"/>
      <c r="K15" s="32"/>
      <c r="L15" s="8" t="s">
        <v>5</v>
      </c>
      <c r="M15" s="13">
        <f>0.2-M14</f>
        <v>0.184</v>
      </c>
      <c r="N15" s="13">
        <f t="shared" ref="N15:R15" si="18">0.2-N14</f>
        <v>0.184</v>
      </c>
      <c r="O15" s="13">
        <f t="shared" si="18"/>
        <v>0.184</v>
      </c>
      <c r="P15" s="13">
        <f t="shared" si="18"/>
        <v>0.184</v>
      </c>
      <c r="Q15" s="13">
        <f t="shared" si="18"/>
        <v>0.184</v>
      </c>
      <c r="R15" s="13">
        <f t="shared" si="18"/>
        <v>0.184</v>
      </c>
    </row>
    <row r="16" spans="1:18" ht="15" customHeight="1" x14ac:dyDescent="0.35">
      <c r="I16" s="2"/>
      <c r="J16" s="2"/>
      <c r="K16" s="32"/>
      <c r="L16" s="8" t="s">
        <v>44</v>
      </c>
      <c r="M16" s="12">
        <f t="shared" ref="M16:R16" si="19">((C27*C$19)/C$18)*0.2</f>
        <v>1.2E-2</v>
      </c>
      <c r="N16" s="12">
        <f t="shared" si="19"/>
        <v>1.2E-2</v>
      </c>
      <c r="O16" s="12">
        <f t="shared" si="19"/>
        <v>1.2E-2</v>
      </c>
      <c r="P16" s="12">
        <f t="shared" si="19"/>
        <v>1.2E-2</v>
      </c>
      <c r="Q16" s="12">
        <f t="shared" si="19"/>
        <v>1.2E-2</v>
      </c>
      <c r="R16" s="12">
        <f t="shared" si="19"/>
        <v>1.2E-2</v>
      </c>
    </row>
    <row r="17" spans="1:18" ht="15" customHeight="1" x14ac:dyDescent="0.35">
      <c r="I17" s="2"/>
      <c r="J17" s="2"/>
      <c r="K17" s="32"/>
      <c r="L17" s="8" t="s">
        <v>5</v>
      </c>
      <c r="M17" s="13">
        <f>0.2-M16</f>
        <v>0.188</v>
      </c>
      <c r="N17" s="13">
        <f t="shared" ref="N17:R17" si="20">0.2-N16</f>
        <v>0.188</v>
      </c>
      <c r="O17" s="13">
        <f t="shared" si="20"/>
        <v>0.188</v>
      </c>
      <c r="P17" s="13">
        <f t="shared" si="20"/>
        <v>0.188</v>
      </c>
      <c r="Q17" s="13">
        <f t="shared" si="20"/>
        <v>0.188</v>
      </c>
      <c r="R17" s="13">
        <f t="shared" si="20"/>
        <v>0.188</v>
      </c>
    </row>
    <row r="18" spans="1:18" ht="15" customHeight="1" x14ac:dyDescent="0.35">
      <c r="A18" s="32" t="s">
        <v>1</v>
      </c>
      <c r="B18" s="8" t="s">
        <v>2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K18" s="32"/>
      <c r="L18" s="8" t="s">
        <v>43</v>
      </c>
      <c r="M18" s="12">
        <f t="shared" ref="M18:R18" si="21">((C28*C$19)/C$18)*0.2</f>
        <v>8.0000000000000002E-3</v>
      </c>
      <c r="N18" s="12">
        <f t="shared" si="21"/>
        <v>8.0000000000000002E-3</v>
      </c>
      <c r="O18" s="12">
        <f t="shared" si="21"/>
        <v>8.0000000000000002E-3</v>
      </c>
      <c r="P18" s="12">
        <f t="shared" si="21"/>
        <v>8.0000000000000002E-3</v>
      </c>
      <c r="Q18" s="12">
        <f t="shared" si="21"/>
        <v>8.0000000000000002E-3</v>
      </c>
      <c r="R18" s="12">
        <f t="shared" si="21"/>
        <v>8.0000000000000002E-3</v>
      </c>
    </row>
    <row r="19" spans="1:1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0.192</v>
      </c>
      <c r="N19" s="13">
        <f t="shared" ref="N19:R19" si="22">0.2-N18</f>
        <v>0.192</v>
      </c>
      <c r="O19" s="13">
        <f t="shared" si="22"/>
        <v>0.192</v>
      </c>
      <c r="P19" s="13">
        <f t="shared" si="22"/>
        <v>0.192</v>
      </c>
      <c r="Q19" s="13">
        <f t="shared" si="22"/>
        <v>0.192</v>
      </c>
      <c r="R19" s="13">
        <f t="shared" si="22"/>
        <v>0.192</v>
      </c>
    </row>
    <row r="20" spans="1:18" ht="15" customHeight="1" x14ac:dyDescent="0.35">
      <c r="A20" s="32"/>
      <c r="B20" s="33" t="s">
        <v>4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K20" s="32"/>
      <c r="L20" s="8" t="s">
        <v>42</v>
      </c>
      <c r="M20" s="12">
        <f t="shared" ref="M20:R20" si="23">((C29*C$19)/C$18)*0.2</f>
        <v>4.0000000000000001E-3</v>
      </c>
      <c r="N20" s="12">
        <f t="shared" si="23"/>
        <v>4.0000000000000001E-3</v>
      </c>
      <c r="O20" s="12">
        <f t="shared" si="23"/>
        <v>4.0000000000000001E-3</v>
      </c>
      <c r="P20" s="12">
        <f t="shared" si="23"/>
        <v>4.0000000000000001E-3</v>
      </c>
      <c r="Q20" s="12">
        <f t="shared" si="23"/>
        <v>4.0000000000000001E-3</v>
      </c>
      <c r="R20" s="12">
        <f t="shared" si="23"/>
        <v>4.0000000000000001E-3</v>
      </c>
    </row>
    <row r="21" spans="1:18" ht="15" customHeight="1" x14ac:dyDescent="0.35">
      <c r="A21" s="32"/>
      <c r="B21" s="33"/>
      <c r="C21" s="7">
        <v>8</v>
      </c>
      <c r="D21" s="7">
        <v>8</v>
      </c>
      <c r="E21" s="7">
        <v>8</v>
      </c>
      <c r="F21" s="7">
        <v>8</v>
      </c>
      <c r="G21" s="7">
        <v>8</v>
      </c>
      <c r="H21" s="7">
        <v>8</v>
      </c>
      <c r="K21" s="32"/>
      <c r="L21" s="8" t="s">
        <v>5</v>
      </c>
      <c r="M21" s="13">
        <f>0.2-M20</f>
        <v>0.19600000000000001</v>
      </c>
      <c r="N21" s="13">
        <f t="shared" ref="N21:R21" si="24">0.2-N20</f>
        <v>0.19600000000000001</v>
      </c>
      <c r="O21" s="13">
        <f t="shared" si="24"/>
        <v>0.19600000000000001</v>
      </c>
      <c r="P21" s="13">
        <f t="shared" si="24"/>
        <v>0.19600000000000001</v>
      </c>
      <c r="Q21" s="13">
        <f t="shared" si="24"/>
        <v>0.19600000000000001</v>
      </c>
      <c r="R21" s="13">
        <f t="shared" si="24"/>
        <v>0.19600000000000001</v>
      </c>
    </row>
    <row r="22" spans="1:18" ht="15" customHeight="1" x14ac:dyDescent="0.35">
      <c r="A22" s="32"/>
      <c r="B22" s="33"/>
      <c r="C22" s="7">
        <v>6</v>
      </c>
      <c r="D22" s="7">
        <v>6</v>
      </c>
      <c r="E22" s="7">
        <v>6</v>
      </c>
      <c r="F22" s="7">
        <v>6</v>
      </c>
      <c r="G22" s="7">
        <v>6</v>
      </c>
      <c r="H22" s="7">
        <v>6</v>
      </c>
      <c r="K22" s="9"/>
      <c r="L22" s="11"/>
      <c r="M22" s="17"/>
      <c r="N22" s="17"/>
      <c r="O22" s="17"/>
      <c r="P22" s="17"/>
      <c r="Q22" s="17"/>
      <c r="R22" s="17"/>
    </row>
    <row r="23" spans="1:18" ht="15" customHeight="1" x14ac:dyDescent="0.35">
      <c r="A23" s="32"/>
      <c r="B23" s="33"/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7">
        <v>4</v>
      </c>
      <c r="K23" s="9"/>
      <c r="L23" s="1" t="s">
        <v>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34</v>
      </c>
      <c r="R23" s="1" t="s">
        <v>10</v>
      </c>
    </row>
    <row r="24" spans="1:18" ht="15" customHeight="1" x14ac:dyDescent="0.35">
      <c r="A24" s="32"/>
      <c r="B24" s="33"/>
      <c r="C24" s="7">
        <v>2</v>
      </c>
      <c r="D24" s="7">
        <v>2</v>
      </c>
      <c r="E24" s="7">
        <v>2</v>
      </c>
      <c r="F24" s="7">
        <v>2</v>
      </c>
      <c r="G24" s="7">
        <v>2</v>
      </c>
      <c r="H24" s="7">
        <v>2</v>
      </c>
      <c r="K24" s="9"/>
      <c r="L24" s="8" t="s">
        <v>9</v>
      </c>
      <c r="M24" s="7">
        <f>SUM(M2,M4,M6,M8,M10,M12,M14,M16,M18,M20)*3</f>
        <v>1.9800000000000004</v>
      </c>
      <c r="N24" s="7">
        <f t="shared" ref="N24:R24" si="25">SUM(N2,N4,N6,N8,N10,N12,N14,N16,N18,N20)*3</f>
        <v>1.9800000000000004</v>
      </c>
      <c r="O24" s="7">
        <f t="shared" si="25"/>
        <v>1.9800000000000004</v>
      </c>
      <c r="P24" s="7">
        <f t="shared" si="25"/>
        <v>1.9800000000000004</v>
      </c>
      <c r="Q24" s="7">
        <f t="shared" si="25"/>
        <v>1.9800000000000004</v>
      </c>
      <c r="R24" s="7">
        <f t="shared" si="25"/>
        <v>1.9800000000000004</v>
      </c>
    </row>
    <row r="25" spans="1:18" ht="15" customHeight="1" x14ac:dyDescent="0.35">
      <c r="A25" s="32"/>
      <c r="B25" s="33"/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K25" s="9"/>
      <c r="L25" s="8" t="s">
        <v>8</v>
      </c>
      <c r="M25" s="7">
        <f>M24+2</f>
        <v>3.9800000000000004</v>
      </c>
      <c r="N25" s="7">
        <f t="shared" ref="N25:R25" si="26">N24+2</f>
        <v>3.9800000000000004</v>
      </c>
      <c r="O25" s="7">
        <f t="shared" si="26"/>
        <v>3.9800000000000004</v>
      </c>
      <c r="P25" s="7">
        <f t="shared" si="26"/>
        <v>3.9800000000000004</v>
      </c>
      <c r="Q25" s="7">
        <f t="shared" si="26"/>
        <v>3.9800000000000004</v>
      </c>
      <c r="R25" s="7">
        <f t="shared" si="26"/>
        <v>3.9800000000000004</v>
      </c>
    </row>
    <row r="26" spans="1:18" ht="15" customHeight="1" x14ac:dyDescent="0.35">
      <c r="A26" s="32"/>
      <c r="B26" s="33"/>
      <c r="C26" s="7">
        <v>0.8</v>
      </c>
      <c r="D26" s="7">
        <v>0.8</v>
      </c>
      <c r="E26" s="7">
        <v>0.8</v>
      </c>
      <c r="F26" s="7">
        <v>0.8</v>
      </c>
      <c r="G26" s="7">
        <v>0.8</v>
      </c>
      <c r="H26" s="7">
        <v>0.8</v>
      </c>
      <c r="K26" s="9"/>
      <c r="L26" s="8" t="s">
        <v>25</v>
      </c>
      <c r="M26" s="18">
        <f>M25*0.2</f>
        <v>0.79600000000000015</v>
      </c>
      <c r="N26" s="18">
        <f t="shared" ref="N26:R26" si="27">N25*0.2</f>
        <v>0.79600000000000015</v>
      </c>
      <c r="O26" s="18">
        <f t="shared" si="27"/>
        <v>0.79600000000000015</v>
      </c>
      <c r="P26" s="18">
        <f t="shared" si="27"/>
        <v>0.79600000000000015</v>
      </c>
      <c r="Q26" s="18">
        <f t="shared" si="27"/>
        <v>0.79600000000000015</v>
      </c>
      <c r="R26" s="18">
        <f t="shared" si="27"/>
        <v>0.79600000000000015</v>
      </c>
    </row>
    <row r="27" spans="1:18" ht="15" customHeight="1" x14ac:dyDescent="0.35">
      <c r="A27" s="32"/>
      <c r="B27" s="33"/>
      <c r="C27" s="7">
        <v>0.6</v>
      </c>
      <c r="D27" s="7">
        <v>0.6</v>
      </c>
      <c r="E27" s="7">
        <v>0.6</v>
      </c>
      <c r="F27" s="7">
        <v>0.6</v>
      </c>
      <c r="G27" s="7">
        <v>0.6</v>
      </c>
      <c r="H27" s="7">
        <v>0.6</v>
      </c>
      <c r="K27" s="9"/>
      <c r="L27" s="11"/>
      <c r="M27" s="14"/>
      <c r="N27" s="14"/>
      <c r="O27" s="14"/>
      <c r="P27" s="14"/>
      <c r="Q27" s="14"/>
      <c r="R27" s="14"/>
    </row>
    <row r="28" spans="1:18" ht="15" customHeight="1" x14ac:dyDescent="0.35">
      <c r="A28" s="32"/>
      <c r="B28" s="33"/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K28" s="9"/>
      <c r="L28" s="11"/>
      <c r="M28" s="17"/>
      <c r="N28" s="17"/>
      <c r="O28" s="17"/>
      <c r="P28" s="17"/>
      <c r="Q28" s="17"/>
      <c r="R28" s="17"/>
    </row>
    <row r="29" spans="1:18" ht="15" customHeight="1" x14ac:dyDescent="0.35">
      <c r="A29" s="32"/>
      <c r="B29" s="33"/>
      <c r="C29" s="7">
        <v>0.2</v>
      </c>
      <c r="D29" s="7">
        <v>0.2</v>
      </c>
      <c r="E29" s="7">
        <v>0.2</v>
      </c>
      <c r="F29" s="7">
        <v>0.2</v>
      </c>
      <c r="G29" s="7">
        <v>0.2</v>
      </c>
      <c r="H29" s="7">
        <v>0.2</v>
      </c>
      <c r="K29" s="9"/>
      <c r="L29" s="11"/>
      <c r="M29" s="14"/>
      <c r="N29" s="14"/>
      <c r="O29" s="14"/>
      <c r="P29" s="14"/>
      <c r="Q29" s="14"/>
      <c r="R29" s="14"/>
    </row>
    <row r="30" spans="1:1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7"/>
      <c r="N30" s="17"/>
      <c r="O30" s="17"/>
      <c r="P30" s="17"/>
      <c r="Q30" s="17"/>
      <c r="R30" s="17"/>
    </row>
    <row r="31" spans="1:18" x14ac:dyDescent="0.35">
      <c r="A31" s="9"/>
      <c r="B31" s="15"/>
      <c r="C31" s="16"/>
      <c r="D31" s="16"/>
      <c r="E31" s="16"/>
      <c r="F31" s="16"/>
      <c r="G31" s="16"/>
      <c r="H31" s="16"/>
      <c r="K31" s="9"/>
      <c r="L31" s="11"/>
      <c r="M31" s="14"/>
      <c r="N31" s="14"/>
      <c r="O31" s="14"/>
      <c r="P31" s="14"/>
      <c r="Q31" s="14"/>
      <c r="R31" s="14"/>
    </row>
    <row r="32" spans="1:18" x14ac:dyDescent="0.35">
      <c r="A32" s="9"/>
      <c r="B32" s="15"/>
      <c r="C32" s="16"/>
      <c r="D32" s="16"/>
      <c r="E32" s="16"/>
      <c r="F32" s="16"/>
      <c r="G32" s="16"/>
      <c r="H32" s="16"/>
      <c r="L32" s="11"/>
      <c r="M32" s="10"/>
      <c r="N32" s="10"/>
      <c r="O32" s="10"/>
      <c r="P32" s="10"/>
      <c r="Q32" s="10"/>
      <c r="R32" s="10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  <row r="34" spans="1:8" x14ac:dyDescent="0.35">
      <c r="A34" s="9"/>
      <c r="B34" s="15"/>
      <c r="C34" s="16"/>
      <c r="D34" s="16"/>
      <c r="E34" s="16"/>
      <c r="F34" s="16"/>
      <c r="G34" s="16"/>
      <c r="H34" s="16"/>
    </row>
  </sheetData>
  <mergeCells count="5">
    <mergeCell ref="A2:A7"/>
    <mergeCell ref="K2:K21"/>
    <mergeCell ref="A10:A15"/>
    <mergeCell ref="A18:A29"/>
    <mergeCell ref="B20: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4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</cols>
  <sheetData>
    <row r="1" spans="1:1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</row>
    <row r="2" spans="1:18" ht="15" customHeight="1" x14ac:dyDescent="0.35">
      <c r="A2" s="29" t="s">
        <v>6</v>
      </c>
      <c r="B2" s="8" t="s">
        <v>2</v>
      </c>
      <c r="C2" s="3">
        <v>6.9145919999999998</v>
      </c>
      <c r="D2" s="3">
        <v>3.402936</v>
      </c>
      <c r="E2" s="3">
        <v>5.8382640000000006</v>
      </c>
      <c r="F2" s="3">
        <v>6.762384</v>
      </c>
      <c r="G2" s="3">
        <v>7.6865040000000002</v>
      </c>
      <c r="H2" s="3">
        <v>8.3931839999999998</v>
      </c>
      <c r="I2" s="2"/>
      <c r="J2" s="2"/>
      <c r="K2" s="32" t="s">
        <v>7</v>
      </c>
      <c r="L2" s="8" t="s">
        <v>35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</row>
    <row r="3" spans="1:1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1">0.2-N2</f>
        <v>0</v>
      </c>
      <c r="O3" s="13">
        <f t="shared" si="1"/>
        <v>0</v>
      </c>
      <c r="P3" s="13">
        <f t="shared" si="1"/>
        <v>0</v>
      </c>
      <c r="Q3" s="13">
        <f t="shared" si="1"/>
        <v>0</v>
      </c>
      <c r="R3" s="13">
        <f t="shared" si="1"/>
        <v>0</v>
      </c>
    </row>
    <row r="4" spans="1:1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40</v>
      </c>
      <c r="M4" s="12">
        <f t="shared" ref="M4:R4" si="2">((C21*C$19)/C$18)*0.2</f>
        <v>0.16000000000000003</v>
      </c>
      <c r="N4" s="12">
        <f t="shared" si="2"/>
        <v>0.16000000000000003</v>
      </c>
      <c r="O4" s="12">
        <f t="shared" si="2"/>
        <v>0.16000000000000003</v>
      </c>
      <c r="P4" s="12">
        <f t="shared" si="2"/>
        <v>0.16000000000000003</v>
      </c>
      <c r="Q4" s="12">
        <f t="shared" si="2"/>
        <v>0.16000000000000003</v>
      </c>
      <c r="R4" s="12">
        <f t="shared" si="2"/>
        <v>0.16000000000000003</v>
      </c>
    </row>
    <row r="5" spans="1:18" ht="15" customHeight="1" x14ac:dyDescent="0.35">
      <c r="A5" s="30"/>
      <c r="B5" s="8" t="s">
        <v>16</v>
      </c>
      <c r="C5" s="5">
        <f t="shared" ref="C5:H5" si="3">((C4*C$3)/C$2)</f>
        <v>2.1693253918669386</v>
      </c>
      <c r="D5" s="5">
        <f t="shared" si="3"/>
        <v>4.4079583042408084</v>
      </c>
      <c r="E5" s="5">
        <f t="shared" si="3"/>
        <v>2.5692568886915699</v>
      </c>
      <c r="F5" s="5">
        <f t="shared" si="3"/>
        <v>2.2181526514909535</v>
      </c>
      <c r="G5" s="5">
        <f t="shared" si="3"/>
        <v>1.951472346856256</v>
      </c>
      <c r="H5" s="5">
        <f t="shared" si="3"/>
        <v>1.7871644420043693</v>
      </c>
      <c r="I5" s="2"/>
      <c r="J5" s="2"/>
      <c r="K5" s="32"/>
      <c r="L5" s="8" t="s">
        <v>5</v>
      </c>
      <c r="M5" s="13">
        <f>0.2-M4</f>
        <v>3.999999999999998E-2</v>
      </c>
      <c r="N5" s="13">
        <f t="shared" ref="N5:R5" si="4">0.2-N4</f>
        <v>3.999999999999998E-2</v>
      </c>
      <c r="O5" s="13">
        <f t="shared" si="4"/>
        <v>3.999999999999998E-2</v>
      </c>
      <c r="P5" s="13">
        <f t="shared" si="4"/>
        <v>3.999999999999998E-2</v>
      </c>
      <c r="Q5" s="13">
        <f t="shared" si="4"/>
        <v>3.999999999999998E-2</v>
      </c>
      <c r="R5" s="13">
        <f t="shared" si="4"/>
        <v>3.999999999999998E-2</v>
      </c>
    </row>
    <row r="6" spans="1:18" ht="15" customHeight="1" x14ac:dyDescent="0.35">
      <c r="A6" s="30"/>
      <c r="B6" s="8" t="s">
        <v>26</v>
      </c>
      <c r="C6" s="5">
        <f>(((C4*C$3)/C$2))*3</f>
        <v>6.5079761756008159</v>
      </c>
      <c r="D6" s="5">
        <f t="shared" ref="D6:H6" si="5">(((D4*D$3)/D$2))*3</f>
        <v>13.223874912722426</v>
      </c>
      <c r="E6" s="5">
        <f t="shared" si="5"/>
        <v>7.7077706660747101</v>
      </c>
      <c r="F6" s="5">
        <f t="shared" si="5"/>
        <v>6.6544579544728606</v>
      </c>
      <c r="G6" s="5">
        <f t="shared" si="5"/>
        <v>5.8544170405687677</v>
      </c>
      <c r="H6" s="5">
        <f t="shared" si="5"/>
        <v>5.3614933260131075</v>
      </c>
      <c r="I6" s="2"/>
      <c r="J6" s="2"/>
      <c r="K6" s="32"/>
      <c r="L6" s="8" t="s">
        <v>39</v>
      </c>
      <c r="M6" s="12">
        <f t="shared" ref="M6:R6" si="6">((C22*C$19)/C$18)*0.2</f>
        <v>0.12</v>
      </c>
      <c r="N6" s="12">
        <f t="shared" si="6"/>
        <v>0.12</v>
      </c>
      <c r="O6" s="12">
        <f t="shared" si="6"/>
        <v>0.12</v>
      </c>
      <c r="P6" s="12">
        <f t="shared" si="6"/>
        <v>0.12</v>
      </c>
      <c r="Q6" s="12">
        <f t="shared" si="6"/>
        <v>0.12</v>
      </c>
      <c r="R6" s="12">
        <f t="shared" si="6"/>
        <v>0.12</v>
      </c>
    </row>
    <row r="7" spans="1:18" ht="15" customHeight="1" x14ac:dyDescent="0.35">
      <c r="A7" s="31"/>
      <c r="B7" s="8" t="s">
        <v>5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2"/>
      <c r="J7" s="2"/>
      <c r="K7" s="32"/>
      <c r="L7" s="8" t="s">
        <v>5</v>
      </c>
      <c r="M7" s="13">
        <f>0.2-M6</f>
        <v>8.0000000000000016E-2</v>
      </c>
      <c r="N7" s="13">
        <f t="shared" ref="N7:R7" si="7">0.2-N6</f>
        <v>8.0000000000000016E-2</v>
      </c>
      <c r="O7" s="13">
        <f t="shared" si="7"/>
        <v>8.0000000000000016E-2</v>
      </c>
      <c r="P7" s="13">
        <f t="shared" si="7"/>
        <v>8.0000000000000016E-2</v>
      </c>
      <c r="Q7" s="13">
        <f t="shared" si="7"/>
        <v>8.0000000000000016E-2</v>
      </c>
      <c r="R7" s="13">
        <f t="shared" si="7"/>
        <v>8.0000000000000016E-2</v>
      </c>
    </row>
    <row r="8" spans="1:1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38</v>
      </c>
      <c r="M8" s="12">
        <f t="shared" ref="M8:R8" si="8">((C23*C$19)/C$18)*0.2</f>
        <v>8.0000000000000016E-2</v>
      </c>
      <c r="N8" s="12">
        <f t="shared" si="8"/>
        <v>8.0000000000000016E-2</v>
      </c>
      <c r="O8" s="12">
        <f t="shared" si="8"/>
        <v>8.0000000000000016E-2</v>
      </c>
      <c r="P8" s="12">
        <f t="shared" si="8"/>
        <v>8.0000000000000016E-2</v>
      </c>
      <c r="Q8" s="12">
        <f t="shared" si="8"/>
        <v>8.0000000000000016E-2</v>
      </c>
      <c r="R8" s="12">
        <f t="shared" si="8"/>
        <v>8.0000000000000016E-2</v>
      </c>
    </row>
    <row r="9" spans="1:1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0.12</v>
      </c>
      <c r="N9" s="13">
        <f t="shared" ref="N9:R9" si="9">0.2-N8</f>
        <v>0.12</v>
      </c>
      <c r="O9" s="13">
        <f t="shared" si="9"/>
        <v>0.12</v>
      </c>
      <c r="P9" s="13">
        <f t="shared" si="9"/>
        <v>0.12</v>
      </c>
      <c r="Q9" s="13">
        <f t="shared" si="9"/>
        <v>0.12</v>
      </c>
      <c r="R9" s="13">
        <f t="shared" si="9"/>
        <v>0.12</v>
      </c>
    </row>
    <row r="10" spans="1:18" ht="15" customHeight="1" x14ac:dyDescent="0.35">
      <c r="A10" s="32" t="s">
        <v>21</v>
      </c>
      <c r="B10" s="8" t="s">
        <v>2</v>
      </c>
      <c r="C10" s="3">
        <v>11.132928</v>
      </c>
      <c r="D10" s="3">
        <v>13.633488</v>
      </c>
      <c r="E10" s="3">
        <v>12.82896</v>
      </c>
      <c r="F10" s="3">
        <v>10.872</v>
      </c>
      <c r="G10" s="3">
        <v>14.851151999999999</v>
      </c>
      <c r="H10" s="3">
        <v>15.264288000000001</v>
      </c>
      <c r="I10" s="2"/>
      <c r="J10" s="2"/>
      <c r="K10" s="32"/>
      <c r="L10" s="8" t="s">
        <v>37</v>
      </c>
      <c r="M10" s="12">
        <f t="shared" ref="M10:R10" si="10">((C24*C$19)/C$18)*0.2</f>
        <v>4.0000000000000008E-2</v>
      </c>
      <c r="N10" s="12">
        <f t="shared" si="10"/>
        <v>4.0000000000000008E-2</v>
      </c>
      <c r="O10" s="12">
        <f t="shared" si="10"/>
        <v>4.0000000000000008E-2</v>
      </c>
      <c r="P10" s="12">
        <f t="shared" si="10"/>
        <v>4.0000000000000008E-2</v>
      </c>
      <c r="Q10" s="12">
        <f t="shared" si="10"/>
        <v>4.0000000000000008E-2</v>
      </c>
      <c r="R10" s="12">
        <f t="shared" si="10"/>
        <v>4.0000000000000008E-2</v>
      </c>
    </row>
    <row r="11" spans="1:1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0.16</v>
      </c>
      <c r="N11" s="13">
        <f t="shared" ref="N11:R11" si="11">0.2-N10</f>
        <v>0.16</v>
      </c>
      <c r="O11" s="13">
        <f t="shared" si="11"/>
        <v>0.16</v>
      </c>
      <c r="P11" s="13">
        <f t="shared" si="11"/>
        <v>0.16</v>
      </c>
      <c r="Q11" s="13">
        <f t="shared" si="11"/>
        <v>0.16</v>
      </c>
      <c r="R11" s="13">
        <f t="shared" si="11"/>
        <v>0.16</v>
      </c>
    </row>
    <row r="12" spans="1:18" ht="15" customHeight="1" x14ac:dyDescent="0.35">
      <c r="A12" s="32"/>
      <c r="B12" s="8" t="s">
        <v>18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2"/>
      <c r="J12" s="2"/>
      <c r="K12" s="32"/>
      <c r="L12" s="8" t="s">
        <v>36</v>
      </c>
      <c r="M12" s="12">
        <f t="shared" ref="M12:R12" si="12">((C25*C$19)/C$18)*0.2</f>
        <v>2.0000000000000004E-2</v>
      </c>
      <c r="N12" s="12">
        <f t="shared" si="12"/>
        <v>2.0000000000000004E-2</v>
      </c>
      <c r="O12" s="12">
        <f t="shared" si="12"/>
        <v>2.0000000000000004E-2</v>
      </c>
      <c r="P12" s="12">
        <f t="shared" si="12"/>
        <v>2.0000000000000004E-2</v>
      </c>
      <c r="Q12" s="12">
        <f t="shared" si="12"/>
        <v>2.0000000000000004E-2</v>
      </c>
      <c r="R12" s="12">
        <f t="shared" si="12"/>
        <v>2.0000000000000004E-2</v>
      </c>
    </row>
    <row r="13" spans="1:18" ht="15" customHeight="1" x14ac:dyDescent="0.35">
      <c r="A13" s="32"/>
      <c r="B13" s="8" t="s">
        <v>19</v>
      </c>
      <c r="C13" s="5">
        <f t="shared" ref="C13:H13" si="13">((C12*C$11)/C$10)</f>
        <v>0.89823629506990432</v>
      </c>
      <c r="D13" s="5">
        <f t="shared" si="13"/>
        <v>0.73348801128515317</v>
      </c>
      <c r="E13" s="5">
        <f t="shared" si="13"/>
        <v>0.77948641199286617</v>
      </c>
      <c r="F13" s="5">
        <f t="shared" si="13"/>
        <v>0.91979396615158204</v>
      </c>
      <c r="G13" s="5">
        <f t="shared" si="13"/>
        <v>0.67334843788549203</v>
      </c>
      <c r="H13" s="5">
        <f t="shared" si="13"/>
        <v>0.65512390751537175</v>
      </c>
      <c r="I13" s="2"/>
      <c r="J13" s="2"/>
      <c r="K13" s="32"/>
      <c r="L13" s="8" t="s">
        <v>5</v>
      </c>
      <c r="M13" s="13">
        <f>0.2-M12</f>
        <v>0.18</v>
      </c>
      <c r="N13" s="13">
        <f t="shared" ref="N13:R13" si="14">0.2-N12</f>
        <v>0.18</v>
      </c>
      <c r="O13" s="13">
        <f t="shared" si="14"/>
        <v>0.18</v>
      </c>
      <c r="P13" s="13">
        <f t="shared" si="14"/>
        <v>0.18</v>
      </c>
      <c r="Q13" s="13">
        <f t="shared" si="14"/>
        <v>0.18</v>
      </c>
      <c r="R13" s="13">
        <f t="shared" si="14"/>
        <v>0.18</v>
      </c>
    </row>
    <row r="14" spans="1:18" ht="15" customHeight="1" x14ac:dyDescent="0.35">
      <c r="A14" s="32"/>
      <c r="B14" s="8" t="s">
        <v>27</v>
      </c>
      <c r="C14" s="5">
        <f t="shared" ref="C14:H14" si="15">(((C12*C$11)/C$10))*3</f>
        <v>2.694708885209713</v>
      </c>
      <c r="D14" s="5">
        <f t="shared" si="15"/>
        <v>2.2004640338554595</v>
      </c>
      <c r="E14" s="5">
        <f t="shared" si="15"/>
        <v>2.3384592359785987</v>
      </c>
      <c r="F14" s="5">
        <f t="shared" si="15"/>
        <v>2.759381898454746</v>
      </c>
      <c r="G14" s="5">
        <f t="shared" si="15"/>
        <v>2.020045313656476</v>
      </c>
      <c r="H14" s="5">
        <f t="shared" si="15"/>
        <v>1.9653717225461151</v>
      </c>
      <c r="I14" s="2"/>
      <c r="J14" s="2"/>
      <c r="K14" s="32"/>
      <c r="L14" s="8" t="s">
        <v>41</v>
      </c>
      <c r="M14" s="12">
        <f t="shared" ref="M14:R14" si="16">((C26*C$19)/C$18)*0.2</f>
        <v>1.6E-2</v>
      </c>
      <c r="N14" s="12">
        <f t="shared" si="16"/>
        <v>1.6E-2</v>
      </c>
      <c r="O14" s="12">
        <f t="shared" si="16"/>
        <v>1.6E-2</v>
      </c>
      <c r="P14" s="12">
        <f t="shared" si="16"/>
        <v>1.6E-2</v>
      </c>
      <c r="Q14" s="12">
        <f t="shared" si="16"/>
        <v>1.6E-2</v>
      </c>
      <c r="R14" s="12">
        <f t="shared" si="16"/>
        <v>1.6E-2</v>
      </c>
    </row>
    <row r="15" spans="1:18" ht="15" customHeight="1" x14ac:dyDescent="0.35">
      <c r="A15" s="32"/>
      <c r="B15" s="8" t="s">
        <v>5</v>
      </c>
      <c r="C15" s="12">
        <f>3-C14</f>
        <v>0.30529111479028703</v>
      </c>
      <c r="D15" s="12">
        <f t="shared" ref="D15:H15" si="17">3-D14</f>
        <v>0.79953596614454048</v>
      </c>
      <c r="E15" s="12">
        <f t="shared" si="17"/>
        <v>0.66154076402140127</v>
      </c>
      <c r="F15" s="12">
        <f t="shared" si="17"/>
        <v>0.24061810154525398</v>
      </c>
      <c r="G15" s="12">
        <f t="shared" si="17"/>
        <v>0.97995468634352401</v>
      </c>
      <c r="H15" s="12">
        <f t="shared" si="17"/>
        <v>1.0346282774538849</v>
      </c>
      <c r="I15" s="2"/>
      <c r="J15" s="2"/>
      <c r="K15" s="32"/>
      <c r="L15" s="8" t="s">
        <v>5</v>
      </c>
      <c r="M15" s="13">
        <f>0.2-M14</f>
        <v>0.184</v>
      </c>
      <c r="N15" s="13">
        <f t="shared" ref="N15:R15" si="18">0.2-N14</f>
        <v>0.184</v>
      </c>
      <c r="O15" s="13">
        <f t="shared" si="18"/>
        <v>0.184</v>
      </c>
      <c r="P15" s="13">
        <f t="shared" si="18"/>
        <v>0.184</v>
      </c>
      <c r="Q15" s="13">
        <f t="shared" si="18"/>
        <v>0.184</v>
      </c>
      <c r="R15" s="13">
        <f t="shared" si="18"/>
        <v>0.184</v>
      </c>
    </row>
    <row r="16" spans="1:18" ht="15" customHeight="1" x14ac:dyDescent="0.35">
      <c r="I16" s="2"/>
      <c r="J16" s="2"/>
      <c r="K16" s="32"/>
      <c r="L16" s="8" t="s">
        <v>44</v>
      </c>
      <c r="M16" s="12">
        <f t="shared" ref="M16:R16" si="19">((C27*C$19)/C$18)*0.2</f>
        <v>1.2E-2</v>
      </c>
      <c r="N16" s="12">
        <f t="shared" si="19"/>
        <v>1.2E-2</v>
      </c>
      <c r="O16" s="12">
        <f t="shared" si="19"/>
        <v>1.2E-2</v>
      </c>
      <c r="P16" s="12">
        <f t="shared" si="19"/>
        <v>1.2E-2</v>
      </c>
      <c r="Q16" s="12">
        <f t="shared" si="19"/>
        <v>1.2E-2</v>
      </c>
      <c r="R16" s="12">
        <f t="shared" si="19"/>
        <v>1.2E-2</v>
      </c>
    </row>
    <row r="17" spans="1:18" ht="15" customHeight="1" x14ac:dyDescent="0.35">
      <c r="I17" s="2"/>
      <c r="J17" s="2"/>
      <c r="K17" s="32"/>
      <c r="L17" s="8" t="s">
        <v>5</v>
      </c>
      <c r="M17" s="13">
        <f>0.2-M16</f>
        <v>0.188</v>
      </c>
      <c r="N17" s="13">
        <f t="shared" ref="N17:R17" si="20">0.2-N16</f>
        <v>0.188</v>
      </c>
      <c r="O17" s="13">
        <f t="shared" si="20"/>
        <v>0.188</v>
      </c>
      <c r="P17" s="13">
        <f t="shared" si="20"/>
        <v>0.188</v>
      </c>
      <c r="Q17" s="13">
        <f t="shared" si="20"/>
        <v>0.188</v>
      </c>
      <c r="R17" s="13">
        <f t="shared" si="20"/>
        <v>0.188</v>
      </c>
    </row>
    <row r="18" spans="1:18" ht="15" customHeight="1" x14ac:dyDescent="0.35">
      <c r="A18" s="32" t="s">
        <v>1</v>
      </c>
      <c r="B18" s="8" t="s">
        <v>2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K18" s="32"/>
      <c r="L18" s="8" t="s">
        <v>43</v>
      </c>
      <c r="M18" s="12">
        <f t="shared" ref="M18:R18" si="21">((C28*C$19)/C$18)*0.2</f>
        <v>8.0000000000000002E-3</v>
      </c>
      <c r="N18" s="12">
        <f t="shared" si="21"/>
        <v>8.0000000000000002E-3</v>
      </c>
      <c r="O18" s="12">
        <f t="shared" si="21"/>
        <v>8.0000000000000002E-3</v>
      </c>
      <c r="P18" s="12">
        <f t="shared" si="21"/>
        <v>8.0000000000000002E-3</v>
      </c>
      <c r="Q18" s="12">
        <f t="shared" si="21"/>
        <v>8.0000000000000002E-3</v>
      </c>
      <c r="R18" s="12">
        <f t="shared" si="21"/>
        <v>8.0000000000000002E-3</v>
      </c>
    </row>
    <row r="19" spans="1:1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0.192</v>
      </c>
      <c r="N19" s="13">
        <f t="shared" ref="N19:R19" si="22">0.2-N18</f>
        <v>0.192</v>
      </c>
      <c r="O19" s="13">
        <f t="shared" si="22"/>
        <v>0.192</v>
      </c>
      <c r="P19" s="13">
        <f t="shared" si="22"/>
        <v>0.192</v>
      </c>
      <c r="Q19" s="13">
        <f t="shared" si="22"/>
        <v>0.192</v>
      </c>
      <c r="R19" s="13">
        <f t="shared" si="22"/>
        <v>0.192</v>
      </c>
    </row>
    <row r="20" spans="1:18" ht="15" customHeight="1" x14ac:dyDescent="0.35">
      <c r="A20" s="32"/>
      <c r="B20" s="33" t="s">
        <v>4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K20" s="32"/>
      <c r="L20" s="8" t="s">
        <v>42</v>
      </c>
      <c r="M20" s="12">
        <f t="shared" ref="M20:R20" si="23">((C29*C$19)/C$18)*0.2</f>
        <v>4.0000000000000001E-3</v>
      </c>
      <c r="N20" s="12">
        <f t="shared" si="23"/>
        <v>4.0000000000000001E-3</v>
      </c>
      <c r="O20" s="12">
        <f t="shared" si="23"/>
        <v>4.0000000000000001E-3</v>
      </c>
      <c r="P20" s="12">
        <f t="shared" si="23"/>
        <v>4.0000000000000001E-3</v>
      </c>
      <c r="Q20" s="12">
        <f t="shared" si="23"/>
        <v>4.0000000000000001E-3</v>
      </c>
      <c r="R20" s="12">
        <f t="shared" si="23"/>
        <v>4.0000000000000001E-3</v>
      </c>
    </row>
    <row r="21" spans="1:18" ht="15" customHeight="1" x14ac:dyDescent="0.35">
      <c r="A21" s="32"/>
      <c r="B21" s="33"/>
      <c r="C21" s="7">
        <v>8</v>
      </c>
      <c r="D21" s="7">
        <v>8</v>
      </c>
      <c r="E21" s="7">
        <v>8</v>
      </c>
      <c r="F21" s="7">
        <v>8</v>
      </c>
      <c r="G21" s="7">
        <v>8</v>
      </c>
      <c r="H21" s="7">
        <v>8</v>
      </c>
      <c r="K21" s="32"/>
      <c r="L21" s="8" t="s">
        <v>5</v>
      </c>
      <c r="M21" s="13">
        <f>0.2-M20</f>
        <v>0.19600000000000001</v>
      </c>
      <c r="N21" s="13">
        <f t="shared" ref="N21:R21" si="24">0.2-N20</f>
        <v>0.19600000000000001</v>
      </c>
      <c r="O21" s="13">
        <f t="shared" si="24"/>
        <v>0.19600000000000001</v>
      </c>
      <c r="P21" s="13">
        <f t="shared" si="24"/>
        <v>0.19600000000000001</v>
      </c>
      <c r="Q21" s="13">
        <f t="shared" si="24"/>
        <v>0.19600000000000001</v>
      </c>
      <c r="R21" s="13">
        <f t="shared" si="24"/>
        <v>0.19600000000000001</v>
      </c>
    </row>
    <row r="22" spans="1:18" ht="15" customHeight="1" x14ac:dyDescent="0.35">
      <c r="A22" s="32"/>
      <c r="B22" s="33"/>
      <c r="C22" s="7">
        <v>6</v>
      </c>
      <c r="D22" s="7">
        <v>6</v>
      </c>
      <c r="E22" s="7">
        <v>6</v>
      </c>
      <c r="F22" s="7">
        <v>6</v>
      </c>
      <c r="G22" s="7">
        <v>6</v>
      </c>
      <c r="H22" s="7">
        <v>6</v>
      </c>
      <c r="K22" s="9"/>
      <c r="L22" s="11"/>
      <c r="M22" s="17"/>
      <c r="N22" s="17"/>
      <c r="O22" s="17"/>
      <c r="P22" s="17"/>
      <c r="Q22" s="17"/>
      <c r="R22" s="17"/>
    </row>
    <row r="23" spans="1:18" ht="15" customHeight="1" x14ac:dyDescent="0.35">
      <c r="A23" s="32"/>
      <c r="B23" s="33"/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7">
        <v>4</v>
      </c>
      <c r="K23" s="9"/>
      <c r="L23" s="1" t="s">
        <v>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34</v>
      </c>
      <c r="R23" s="1" t="s">
        <v>10</v>
      </c>
    </row>
    <row r="24" spans="1:18" ht="15" customHeight="1" x14ac:dyDescent="0.35">
      <c r="A24" s="32"/>
      <c r="B24" s="33"/>
      <c r="C24" s="7">
        <v>2</v>
      </c>
      <c r="D24" s="7">
        <v>2</v>
      </c>
      <c r="E24" s="7">
        <v>2</v>
      </c>
      <c r="F24" s="7">
        <v>2</v>
      </c>
      <c r="G24" s="7">
        <v>2</v>
      </c>
      <c r="H24" s="7">
        <v>2</v>
      </c>
      <c r="K24" s="9"/>
      <c r="L24" s="8" t="s">
        <v>9</v>
      </c>
      <c r="M24" s="7">
        <f>SUM(M2,M4,M6,M8,M10,M12,M14,M16,M18,M20)*3</f>
        <v>1.9800000000000004</v>
      </c>
      <c r="N24" s="7">
        <f t="shared" ref="N24:R24" si="25">SUM(N2,N4,N6,N8,N10,N12,N14,N16,N18,N20)*3</f>
        <v>1.9800000000000004</v>
      </c>
      <c r="O24" s="7">
        <f t="shared" si="25"/>
        <v>1.9800000000000004</v>
      </c>
      <c r="P24" s="7">
        <f t="shared" si="25"/>
        <v>1.9800000000000004</v>
      </c>
      <c r="Q24" s="7">
        <f t="shared" si="25"/>
        <v>1.9800000000000004</v>
      </c>
      <c r="R24" s="7">
        <f t="shared" si="25"/>
        <v>1.9800000000000004</v>
      </c>
    </row>
    <row r="25" spans="1:18" ht="15" customHeight="1" x14ac:dyDescent="0.35">
      <c r="A25" s="32"/>
      <c r="B25" s="33"/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K25" s="9"/>
      <c r="L25" s="8" t="s">
        <v>8</v>
      </c>
      <c r="M25" s="7">
        <f>M24+2</f>
        <v>3.9800000000000004</v>
      </c>
      <c r="N25" s="7">
        <f t="shared" ref="N25:R25" si="26">N24+2</f>
        <v>3.9800000000000004</v>
      </c>
      <c r="O25" s="7">
        <f t="shared" si="26"/>
        <v>3.9800000000000004</v>
      </c>
      <c r="P25" s="7">
        <f t="shared" si="26"/>
        <v>3.9800000000000004</v>
      </c>
      <c r="Q25" s="7">
        <f t="shared" si="26"/>
        <v>3.9800000000000004</v>
      </c>
      <c r="R25" s="7">
        <f t="shared" si="26"/>
        <v>3.9800000000000004</v>
      </c>
    </row>
    <row r="26" spans="1:18" ht="15" customHeight="1" x14ac:dyDescent="0.35">
      <c r="A26" s="32"/>
      <c r="B26" s="33"/>
      <c r="C26" s="7">
        <v>0.8</v>
      </c>
      <c r="D26" s="7">
        <v>0.8</v>
      </c>
      <c r="E26" s="7">
        <v>0.8</v>
      </c>
      <c r="F26" s="7">
        <v>0.8</v>
      </c>
      <c r="G26" s="7">
        <v>0.8</v>
      </c>
      <c r="H26" s="7">
        <v>0.8</v>
      </c>
      <c r="K26" s="9"/>
      <c r="L26" s="8" t="s">
        <v>25</v>
      </c>
      <c r="M26" s="18">
        <f>M25*0.2</f>
        <v>0.79600000000000015</v>
      </c>
      <c r="N26" s="18">
        <f t="shared" ref="N26:R26" si="27">N25*0.2</f>
        <v>0.79600000000000015</v>
      </c>
      <c r="O26" s="18">
        <f t="shared" si="27"/>
        <v>0.79600000000000015</v>
      </c>
      <c r="P26" s="18">
        <f t="shared" si="27"/>
        <v>0.79600000000000015</v>
      </c>
      <c r="Q26" s="18">
        <f t="shared" si="27"/>
        <v>0.79600000000000015</v>
      </c>
      <c r="R26" s="18">
        <f t="shared" si="27"/>
        <v>0.79600000000000015</v>
      </c>
    </row>
    <row r="27" spans="1:18" ht="15" customHeight="1" x14ac:dyDescent="0.35">
      <c r="A27" s="32"/>
      <c r="B27" s="33"/>
      <c r="C27" s="7">
        <v>0.6</v>
      </c>
      <c r="D27" s="7">
        <v>0.6</v>
      </c>
      <c r="E27" s="7">
        <v>0.6</v>
      </c>
      <c r="F27" s="7">
        <v>0.6</v>
      </c>
      <c r="G27" s="7">
        <v>0.6</v>
      </c>
      <c r="H27" s="7">
        <v>0.6</v>
      </c>
      <c r="K27" s="9"/>
      <c r="L27" s="11"/>
      <c r="M27" s="14"/>
      <c r="N27" s="14"/>
      <c r="O27" s="14"/>
      <c r="P27" s="14"/>
      <c r="Q27" s="14"/>
      <c r="R27" s="14"/>
    </row>
    <row r="28" spans="1:18" ht="15" customHeight="1" x14ac:dyDescent="0.35">
      <c r="A28" s="32"/>
      <c r="B28" s="33"/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K28" s="9"/>
      <c r="L28" s="11"/>
      <c r="M28" s="17"/>
      <c r="N28" s="17"/>
      <c r="O28" s="17"/>
      <c r="P28" s="17"/>
      <c r="Q28" s="17"/>
      <c r="R28" s="17"/>
    </row>
    <row r="29" spans="1:18" ht="15" customHeight="1" x14ac:dyDescent="0.35">
      <c r="A29" s="32"/>
      <c r="B29" s="33"/>
      <c r="C29" s="7">
        <v>0.2</v>
      </c>
      <c r="D29" s="7">
        <v>0.2</v>
      </c>
      <c r="E29" s="7">
        <v>0.2</v>
      </c>
      <c r="F29" s="7">
        <v>0.2</v>
      </c>
      <c r="G29" s="7">
        <v>0.2</v>
      </c>
      <c r="H29" s="7">
        <v>0.2</v>
      </c>
      <c r="K29" s="9"/>
      <c r="L29" s="11"/>
      <c r="M29" s="14"/>
      <c r="N29" s="14"/>
      <c r="O29" s="14"/>
      <c r="P29" s="14"/>
      <c r="Q29" s="14"/>
      <c r="R29" s="14"/>
    </row>
    <row r="30" spans="1:1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7"/>
      <c r="N30" s="17"/>
      <c r="O30" s="17"/>
      <c r="P30" s="17"/>
      <c r="Q30" s="17"/>
      <c r="R30" s="17"/>
    </row>
    <row r="31" spans="1:18" x14ac:dyDescent="0.35">
      <c r="A31" s="9"/>
      <c r="B31" s="15"/>
      <c r="C31" s="16"/>
      <c r="D31" s="16"/>
      <c r="E31" s="16"/>
      <c r="F31" s="16"/>
      <c r="G31" s="16"/>
      <c r="H31" s="16"/>
      <c r="K31" s="9"/>
      <c r="L31" s="11"/>
      <c r="M31" s="14"/>
      <c r="N31" s="14"/>
      <c r="O31" s="14"/>
      <c r="P31" s="14"/>
      <c r="Q31" s="14"/>
      <c r="R31" s="14"/>
    </row>
    <row r="32" spans="1:18" x14ac:dyDescent="0.35">
      <c r="A32" s="9"/>
      <c r="B32" s="15"/>
      <c r="C32" s="16"/>
      <c r="D32" s="16"/>
      <c r="E32" s="16"/>
      <c r="F32" s="16"/>
      <c r="G32" s="16"/>
      <c r="H32" s="16"/>
      <c r="L32" s="11"/>
      <c r="M32" s="10"/>
      <c r="N32" s="10"/>
      <c r="O32" s="10"/>
      <c r="P32" s="10"/>
      <c r="Q32" s="10"/>
      <c r="R32" s="10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  <row r="34" spans="1:8" x14ac:dyDescent="0.35">
      <c r="A34" s="9"/>
      <c r="B34" s="15"/>
      <c r="C34" s="16"/>
      <c r="D34" s="16"/>
      <c r="E34" s="16"/>
      <c r="F34" s="16"/>
      <c r="G34" s="16"/>
      <c r="H34" s="16"/>
    </row>
  </sheetData>
  <mergeCells count="5">
    <mergeCell ref="A2:A7"/>
    <mergeCell ref="K2:K21"/>
    <mergeCell ref="A10:A15"/>
    <mergeCell ref="A18:A29"/>
    <mergeCell ref="B20:B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4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  <col min="20" max="21" width="4.7265625" customWidth="1"/>
    <col min="22" max="22" width="15.7265625" customWidth="1"/>
  </cols>
  <sheetData>
    <row r="1" spans="1:2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  <c r="U1" s="11"/>
      <c r="V1" s="1" t="s">
        <v>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34</v>
      </c>
      <c r="AB1" s="1" t="s">
        <v>10</v>
      </c>
    </row>
    <row r="2" spans="1:28" ht="15" customHeight="1" x14ac:dyDescent="0.35">
      <c r="A2" s="29" t="s">
        <v>6</v>
      </c>
      <c r="B2" s="8" t="s">
        <v>2</v>
      </c>
      <c r="C2" s="3">
        <v>13.69</v>
      </c>
      <c r="D2" s="3">
        <v>5.34</v>
      </c>
      <c r="E2" s="3">
        <v>10.27</v>
      </c>
      <c r="F2" s="3">
        <v>16.23</v>
      </c>
      <c r="G2" s="3">
        <v>11.72</v>
      </c>
      <c r="H2" s="3">
        <v>11.61</v>
      </c>
      <c r="I2" s="2"/>
      <c r="J2" s="2"/>
      <c r="K2" s="32" t="s">
        <v>29</v>
      </c>
      <c r="L2" s="8" t="s">
        <v>45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  <c r="U2" s="32" t="s">
        <v>28</v>
      </c>
      <c r="V2" s="8" t="s">
        <v>45</v>
      </c>
      <c r="W2" s="12">
        <f t="shared" ref="W2:AB2" si="1">((C20*C$19)/C$18)*0.2*8</f>
        <v>1.6</v>
      </c>
      <c r="X2" s="12">
        <f t="shared" si="1"/>
        <v>1.6</v>
      </c>
      <c r="Y2" s="12">
        <f t="shared" si="1"/>
        <v>1.6</v>
      </c>
      <c r="Z2" s="12">
        <f t="shared" si="1"/>
        <v>1.6</v>
      </c>
      <c r="AA2" s="12">
        <f t="shared" si="1"/>
        <v>1.6</v>
      </c>
      <c r="AB2" s="12">
        <f t="shared" si="1"/>
        <v>1.6</v>
      </c>
    </row>
    <row r="3" spans="1:2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2">0.2-N2</f>
        <v>0</v>
      </c>
      <c r="O3" s="13">
        <f t="shared" si="2"/>
        <v>0</v>
      </c>
      <c r="P3" s="13">
        <f t="shared" si="2"/>
        <v>0</v>
      </c>
      <c r="Q3" s="13">
        <f t="shared" si="2"/>
        <v>0</v>
      </c>
      <c r="R3" s="13">
        <f t="shared" si="2"/>
        <v>0</v>
      </c>
      <c r="U3" s="32"/>
      <c r="V3" s="8" t="s">
        <v>5</v>
      </c>
      <c r="W3" s="13">
        <f>1.6-W2</f>
        <v>0</v>
      </c>
      <c r="X3" s="13">
        <f t="shared" ref="X3:AB3" si="3">1.6-X2</f>
        <v>0</v>
      </c>
      <c r="Y3" s="13">
        <f t="shared" si="3"/>
        <v>0</v>
      </c>
      <c r="Z3" s="13">
        <f t="shared" si="3"/>
        <v>0</v>
      </c>
      <c r="AA3" s="13">
        <f t="shared" si="3"/>
        <v>0</v>
      </c>
      <c r="AB3" s="13">
        <f t="shared" si="3"/>
        <v>0</v>
      </c>
    </row>
    <row r="4" spans="1:2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38</v>
      </c>
      <c r="M4" s="12">
        <v>0.2</v>
      </c>
      <c r="N4" s="12">
        <v>0.2</v>
      </c>
      <c r="O4" s="12">
        <v>0.2</v>
      </c>
      <c r="P4" s="12">
        <v>0.2</v>
      </c>
      <c r="Q4" s="12">
        <v>0.2</v>
      </c>
      <c r="R4" s="12">
        <v>0.2</v>
      </c>
      <c r="U4" s="32"/>
      <c r="V4" s="8" t="s">
        <v>38</v>
      </c>
      <c r="W4" s="12">
        <f t="shared" ref="W4:AB4" si="4">((C21*C$19)/C$18)*0.2*8</f>
        <v>1.2800000000000002</v>
      </c>
      <c r="X4" s="12">
        <f t="shared" si="4"/>
        <v>1.2800000000000002</v>
      </c>
      <c r="Y4" s="12">
        <f t="shared" si="4"/>
        <v>1.2800000000000002</v>
      </c>
      <c r="Z4" s="12">
        <f t="shared" si="4"/>
        <v>1.2800000000000002</v>
      </c>
      <c r="AA4" s="12">
        <f t="shared" si="4"/>
        <v>1.2800000000000002</v>
      </c>
      <c r="AB4" s="12">
        <f t="shared" si="4"/>
        <v>1.2800000000000002</v>
      </c>
    </row>
    <row r="5" spans="1:28" ht="15" customHeight="1" x14ac:dyDescent="0.35">
      <c r="A5" s="30"/>
      <c r="B5" s="8" t="s">
        <v>16</v>
      </c>
      <c r="C5" s="5">
        <f t="shared" ref="C5:H5" si="5">((C4*C$3)/C$2)</f>
        <v>1.0956902848794741</v>
      </c>
      <c r="D5" s="5">
        <f t="shared" si="5"/>
        <v>2.808988764044944</v>
      </c>
      <c r="E5" s="5">
        <f t="shared" si="5"/>
        <v>1.4605647517039924</v>
      </c>
      <c r="F5" s="5">
        <f t="shared" si="5"/>
        <v>0.92421441774491675</v>
      </c>
      <c r="G5" s="5">
        <f t="shared" si="5"/>
        <v>1.2798634812286689</v>
      </c>
      <c r="H5" s="5">
        <f t="shared" si="5"/>
        <v>1.2919896640826873</v>
      </c>
      <c r="I5" s="2"/>
      <c r="J5" s="2"/>
      <c r="K5" s="32"/>
      <c r="L5" s="8" t="s">
        <v>5</v>
      </c>
      <c r="M5" s="13">
        <f>0.2-M4</f>
        <v>0</v>
      </c>
      <c r="N5" s="13">
        <f t="shared" ref="N5:R5" si="6">0.2-N4</f>
        <v>0</v>
      </c>
      <c r="O5" s="13">
        <f t="shared" si="6"/>
        <v>0</v>
      </c>
      <c r="P5" s="13">
        <f t="shared" si="6"/>
        <v>0</v>
      </c>
      <c r="Q5" s="13">
        <f t="shared" si="6"/>
        <v>0</v>
      </c>
      <c r="R5" s="13">
        <f t="shared" si="6"/>
        <v>0</v>
      </c>
      <c r="U5" s="32"/>
      <c r="V5" s="8" t="s">
        <v>5</v>
      </c>
      <c r="W5" s="13">
        <f>1.6-W4</f>
        <v>0.31999999999999984</v>
      </c>
      <c r="X5" s="13">
        <f t="shared" ref="X5:AB5" si="7">1.6-X4</f>
        <v>0.31999999999999984</v>
      </c>
      <c r="Y5" s="13">
        <f t="shared" si="7"/>
        <v>0.31999999999999984</v>
      </c>
      <c r="Z5" s="13">
        <f t="shared" si="7"/>
        <v>0.31999999999999984</v>
      </c>
      <c r="AA5" s="13">
        <f t="shared" si="7"/>
        <v>0.31999999999999984</v>
      </c>
      <c r="AB5" s="13">
        <f t="shared" si="7"/>
        <v>0.31999999999999984</v>
      </c>
    </row>
    <row r="6" spans="1:28" ht="15" customHeight="1" x14ac:dyDescent="0.35">
      <c r="A6" s="30"/>
      <c r="B6" s="8" t="s">
        <v>30</v>
      </c>
      <c r="C6" s="5">
        <f>(((C4*C$3)/C$2))*5</f>
        <v>5.4784514243973703</v>
      </c>
      <c r="D6" s="5">
        <f t="shared" ref="D6:H6" si="8">(((D4*D$3)/D$2))*5</f>
        <v>14.04494382022472</v>
      </c>
      <c r="E6" s="5">
        <f t="shared" si="8"/>
        <v>7.3028237585199616</v>
      </c>
      <c r="F6" s="5">
        <f t="shared" si="8"/>
        <v>4.621072088724584</v>
      </c>
      <c r="G6" s="5">
        <f t="shared" si="8"/>
        <v>6.3993174061433447</v>
      </c>
      <c r="H6" s="5">
        <f t="shared" si="8"/>
        <v>6.4599483204134369</v>
      </c>
      <c r="I6" s="2"/>
      <c r="J6" s="2"/>
      <c r="K6" s="32"/>
      <c r="L6" s="8" t="s">
        <v>47</v>
      </c>
      <c r="M6" s="12">
        <v>0.2</v>
      </c>
      <c r="N6" s="12">
        <v>0.2</v>
      </c>
      <c r="O6" s="12">
        <v>0.2</v>
      </c>
      <c r="P6" s="12">
        <v>0.2</v>
      </c>
      <c r="Q6" s="12">
        <v>0.2</v>
      </c>
      <c r="R6" s="12">
        <v>0.2</v>
      </c>
      <c r="U6" s="32"/>
      <c r="V6" s="8" t="s">
        <v>47</v>
      </c>
      <c r="W6" s="12">
        <f t="shared" ref="W6:AB6" si="9">((C22*C$19)/C$18)*0.2*8</f>
        <v>0.96</v>
      </c>
      <c r="X6" s="12">
        <f t="shared" si="9"/>
        <v>0.96</v>
      </c>
      <c r="Y6" s="12">
        <f t="shared" si="9"/>
        <v>0.96</v>
      </c>
      <c r="Z6" s="12">
        <f t="shared" si="9"/>
        <v>0.96</v>
      </c>
      <c r="AA6" s="12">
        <f t="shared" si="9"/>
        <v>0.96</v>
      </c>
      <c r="AB6" s="12">
        <f t="shared" si="9"/>
        <v>0.96</v>
      </c>
    </row>
    <row r="7" spans="1:28" ht="15" customHeight="1" x14ac:dyDescent="0.35">
      <c r="A7" s="31"/>
      <c r="B7" s="8" t="s">
        <v>5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2"/>
      <c r="J7" s="2"/>
      <c r="K7" s="32"/>
      <c r="L7" s="8" t="s">
        <v>5</v>
      </c>
      <c r="M7" s="13">
        <f>0.2-M6</f>
        <v>0</v>
      </c>
      <c r="N7" s="13">
        <f t="shared" ref="N7:R7" si="10">0.2-N6</f>
        <v>0</v>
      </c>
      <c r="O7" s="13">
        <f t="shared" si="10"/>
        <v>0</v>
      </c>
      <c r="P7" s="13">
        <f t="shared" si="10"/>
        <v>0</v>
      </c>
      <c r="Q7" s="13">
        <f t="shared" si="10"/>
        <v>0</v>
      </c>
      <c r="R7" s="13">
        <f t="shared" si="10"/>
        <v>0</v>
      </c>
      <c r="U7" s="32"/>
      <c r="V7" s="8" t="s">
        <v>5</v>
      </c>
      <c r="W7" s="13">
        <f>1.6-W6</f>
        <v>0.64000000000000012</v>
      </c>
      <c r="X7" s="13">
        <f t="shared" ref="X7:AB7" si="11">1.6-X6</f>
        <v>0.64000000000000012</v>
      </c>
      <c r="Y7" s="13">
        <f t="shared" si="11"/>
        <v>0.64000000000000012</v>
      </c>
      <c r="Z7" s="13">
        <f t="shared" si="11"/>
        <v>0.64000000000000012</v>
      </c>
      <c r="AA7" s="13">
        <f t="shared" si="11"/>
        <v>0.64000000000000012</v>
      </c>
      <c r="AB7" s="13">
        <f t="shared" si="11"/>
        <v>0.64000000000000012</v>
      </c>
    </row>
    <row r="8" spans="1:2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37</v>
      </c>
      <c r="M8" s="12">
        <v>0.2</v>
      </c>
      <c r="N8" s="12">
        <v>0.2</v>
      </c>
      <c r="O8" s="12">
        <v>0.2</v>
      </c>
      <c r="P8" s="12">
        <v>0.2</v>
      </c>
      <c r="Q8" s="12">
        <v>0.2</v>
      </c>
      <c r="R8" s="12">
        <v>0.2</v>
      </c>
      <c r="U8" s="32"/>
      <c r="V8" s="8" t="s">
        <v>37</v>
      </c>
      <c r="W8" s="12">
        <f t="shared" ref="W8:AB8" si="12">((C23*C$19)/C$18)*0.2*8</f>
        <v>0.64000000000000012</v>
      </c>
      <c r="X8" s="12">
        <f t="shared" si="12"/>
        <v>0.64000000000000012</v>
      </c>
      <c r="Y8" s="12">
        <f t="shared" si="12"/>
        <v>0.64000000000000012</v>
      </c>
      <c r="Z8" s="12">
        <f t="shared" si="12"/>
        <v>0.64000000000000012</v>
      </c>
      <c r="AA8" s="12">
        <f t="shared" si="12"/>
        <v>0.64000000000000012</v>
      </c>
      <c r="AB8" s="12">
        <f t="shared" si="12"/>
        <v>0.64000000000000012</v>
      </c>
    </row>
    <row r="9" spans="1:2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</v>
      </c>
      <c r="N9" s="13">
        <f t="shared" ref="N9:R9" si="13">0.2-N8</f>
        <v>0</v>
      </c>
      <c r="O9" s="13">
        <f t="shared" si="13"/>
        <v>0</v>
      </c>
      <c r="P9" s="13">
        <f t="shared" si="13"/>
        <v>0</v>
      </c>
      <c r="Q9" s="13">
        <f t="shared" si="13"/>
        <v>0</v>
      </c>
      <c r="R9" s="13">
        <f t="shared" si="13"/>
        <v>0</v>
      </c>
      <c r="U9" s="32"/>
      <c r="V9" s="8" t="s">
        <v>5</v>
      </c>
      <c r="W9" s="13">
        <f>1.6-W8</f>
        <v>0.96</v>
      </c>
      <c r="X9" s="13">
        <f t="shared" ref="X9:AB9" si="14">1.6-X8</f>
        <v>0.96</v>
      </c>
      <c r="Y9" s="13">
        <f t="shared" si="14"/>
        <v>0.96</v>
      </c>
      <c r="Z9" s="13">
        <f t="shared" si="14"/>
        <v>0.96</v>
      </c>
      <c r="AA9" s="13">
        <f t="shared" si="14"/>
        <v>0.96</v>
      </c>
      <c r="AB9" s="13">
        <f t="shared" si="14"/>
        <v>0.96</v>
      </c>
    </row>
    <row r="10" spans="1:28" ht="15" customHeight="1" x14ac:dyDescent="0.35">
      <c r="A10" s="32" t="s">
        <v>21</v>
      </c>
      <c r="B10" s="8" t="s">
        <v>2</v>
      </c>
      <c r="C10" s="3">
        <v>8.25</v>
      </c>
      <c r="D10" s="3">
        <v>9.9600000000000009</v>
      </c>
      <c r="E10" s="3">
        <v>10.94</v>
      </c>
      <c r="F10" s="3">
        <v>6.13</v>
      </c>
      <c r="G10" s="3">
        <v>13.7</v>
      </c>
      <c r="H10" s="3">
        <v>13.39</v>
      </c>
      <c r="I10" s="2"/>
      <c r="J10" s="2"/>
      <c r="K10" s="32"/>
      <c r="L10" s="8" t="s">
        <v>36</v>
      </c>
      <c r="M10" s="12">
        <v>0.2</v>
      </c>
      <c r="N10" s="12">
        <v>0.2</v>
      </c>
      <c r="O10" s="12">
        <v>0.2</v>
      </c>
      <c r="P10" s="12">
        <v>0.2</v>
      </c>
      <c r="Q10" s="12">
        <v>0.2</v>
      </c>
      <c r="R10" s="12">
        <v>0.2</v>
      </c>
      <c r="U10" s="32"/>
      <c r="V10" s="8" t="s">
        <v>36</v>
      </c>
      <c r="W10" s="12">
        <f t="shared" ref="W10:AB10" si="15">((C24*C$19)/C$18)*0.2*8</f>
        <v>0.32000000000000006</v>
      </c>
      <c r="X10" s="12">
        <f t="shared" si="15"/>
        <v>0.32000000000000006</v>
      </c>
      <c r="Y10" s="12">
        <f t="shared" si="15"/>
        <v>0.32000000000000006</v>
      </c>
      <c r="Z10" s="12">
        <f t="shared" si="15"/>
        <v>0.32000000000000006</v>
      </c>
      <c r="AA10" s="12">
        <f t="shared" si="15"/>
        <v>0.32000000000000006</v>
      </c>
      <c r="AB10" s="12">
        <f t="shared" si="15"/>
        <v>0.32000000000000006</v>
      </c>
    </row>
    <row r="11" spans="1:2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</v>
      </c>
      <c r="N11" s="13">
        <f t="shared" ref="N11:R11" si="16">0.2-N10</f>
        <v>0</v>
      </c>
      <c r="O11" s="13">
        <f t="shared" si="16"/>
        <v>0</v>
      </c>
      <c r="P11" s="13">
        <f t="shared" si="16"/>
        <v>0</v>
      </c>
      <c r="Q11" s="13">
        <f t="shared" si="16"/>
        <v>0</v>
      </c>
      <c r="R11" s="13">
        <f t="shared" si="16"/>
        <v>0</v>
      </c>
      <c r="U11" s="32"/>
      <c r="V11" s="8" t="s">
        <v>5</v>
      </c>
      <c r="W11" s="13">
        <f>1.6-W10</f>
        <v>1.28</v>
      </c>
      <c r="X11" s="13">
        <f t="shared" ref="X11:AB11" si="17">1.6-X10</f>
        <v>1.28</v>
      </c>
      <c r="Y11" s="13">
        <f t="shared" si="17"/>
        <v>1.28</v>
      </c>
      <c r="Z11" s="13">
        <f t="shared" si="17"/>
        <v>1.28</v>
      </c>
      <c r="AA11" s="13">
        <f t="shared" si="17"/>
        <v>1.28</v>
      </c>
      <c r="AB11" s="13">
        <f t="shared" si="17"/>
        <v>1.28</v>
      </c>
    </row>
    <row r="12" spans="1:28" ht="15" customHeight="1" x14ac:dyDescent="0.35">
      <c r="A12" s="32"/>
      <c r="B12" s="8" t="s">
        <v>18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2"/>
      <c r="J12" s="2"/>
      <c r="K12" s="32"/>
      <c r="L12" s="8" t="s">
        <v>41</v>
      </c>
      <c r="M12" s="12">
        <v>0.2</v>
      </c>
      <c r="N12" s="12">
        <v>0.2</v>
      </c>
      <c r="O12" s="12">
        <v>0.2</v>
      </c>
      <c r="P12" s="12">
        <v>0.2</v>
      </c>
      <c r="Q12" s="12">
        <v>0.2</v>
      </c>
      <c r="R12" s="12">
        <v>0.2</v>
      </c>
      <c r="U12" s="32"/>
      <c r="V12" s="8" t="s">
        <v>41</v>
      </c>
      <c r="W12" s="12">
        <f t="shared" ref="W12:AB12" si="18">((C25*C$19)/C$18)*0.2*8</f>
        <v>0.25600000000000001</v>
      </c>
      <c r="X12" s="12">
        <f t="shared" si="18"/>
        <v>0.25600000000000001</v>
      </c>
      <c r="Y12" s="12">
        <f t="shared" si="18"/>
        <v>0.25600000000000001</v>
      </c>
      <c r="Z12" s="12">
        <f t="shared" si="18"/>
        <v>0.25600000000000001</v>
      </c>
      <c r="AA12" s="12">
        <f t="shared" si="18"/>
        <v>0.25600000000000001</v>
      </c>
      <c r="AB12" s="12">
        <f t="shared" si="18"/>
        <v>0.25600000000000001</v>
      </c>
    </row>
    <row r="13" spans="1:28" ht="15" customHeight="1" x14ac:dyDescent="0.35">
      <c r="A13" s="32"/>
      <c r="B13" s="8" t="s">
        <v>19</v>
      </c>
      <c r="C13" s="5">
        <f t="shared" ref="C13:H13" si="19">((C12*C$11)/C$10)</f>
        <v>0.60606060606060608</v>
      </c>
      <c r="D13" s="5">
        <f t="shared" si="19"/>
        <v>0.50200803212851397</v>
      </c>
      <c r="E13" s="5">
        <f t="shared" si="19"/>
        <v>0.45703839122486289</v>
      </c>
      <c r="F13" s="5">
        <f t="shared" si="19"/>
        <v>0.81566068515497558</v>
      </c>
      <c r="G13" s="5">
        <f t="shared" si="19"/>
        <v>0.36496350364963503</v>
      </c>
      <c r="H13" s="5">
        <f t="shared" si="19"/>
        <v>0.37341299477221807</v>
      </c>
      <c r="I13" s="2"/>
      <c r="J13" s="2"/>
      <c r="K13" s="32"/>
      <c r="L13" s="8" t="s">
        <v>5</v>
      </c>
      <c r="M13" s="13">
        <f>0.2-M12</f>
        <v>0</v>
      </c>
      <c r="N13" s="13">
        <f t="shared" ref="N13:R13" si="20">0.2-N12</f>
        <v>0</v>
      </c>
      <c r="O13" s="13">
        <f t="shared" si="20"/>
        <v>0</v>
      </c>
      <c r="P13" s="13">
        <f t="shared" si="20"/>
        <v>0</v>
      </c>
      <c r="Q13" s="13">
        <f t="shared" si="20"/>
        <v>0</v>
      </c>
      <c r="R13" s="13">
        <f t="shared" si="20"/>
        <v>0</v>
      </c>
      <c r="U13" s="32"/>
      <c r="V13" s="8" t="s">
        <v>5</v>
      </c>
      <c r="W13" s="13">
        <f>1.6-W12</f>
        <v>1.3440000000000001</v>
      </c>
      <c r="X13" s="13">
        <f t="shared" ref="X13:AB13" si="21">1.6-X12</f>
        <v>1.3440000000000001</v>
      </c>
      <c r="Y13" s="13">
        <f t="shared" si="21"/>
        <v>1.3440000000000001</v>
      </c>
      <c r="Z13" s="13">
        <f t="shared" si="21"/>
        <v>1.3440000000000001</v>
      </c>
      <c r="AA13" s="13">
        <f t="shared" si="21"/>
        <v>1.3440000000000001</v>
      </c>
      <c r="AB13" s="13">
        <f t="shared" si="21"/>
        <v>1.3440000000000001</v>
      </c>
    </row>
    <row r="14" spans="1:28" ht="15" customHeight="1" x14ac:dyDescent="0.35">
      <c r="A14" s="32"/>
      <c r="B14" s="8" t="s">
        <v>31</v>
      </c>
      <c r="C14" s="5">
        <f t="shared" ref="C14:H14" si="22">(((C12*C$11)/C$10))*5</f>
        <v>3.0303030303030303</v>
      </c>
      <c r="D14" s="5">
        <f t="shared" si="22"/>
        <v>2.51004016064257</v>
      </c>
      <c r="E14" s="5">
        <f t="shared" si="22"/>
        <v>2.2851919561243146</v>
      </c>
      <c r="F14" s="5">
        <f t="shared" si="22"/>
        <v>4.0783034257748776</v>
      </c>
      <c r="G14" s="5">
        <f t="shared" si="22"/>
        <v>1.8248175182481752</v>
      </c>
      <c r="H14" s="5">
        <f t="shared" si="22"/>
        <v>1.8670649738610903</v>
      </c>
      <c r="I14" s="2"/>
      <c r="J14" s="2"/>
      <c r="K14" s="32"/>
      <c r="L14" s="8" t="s">
        <v>44</v>
      </c>
      <c r="M14" s="12">
        <v>0.2</v>
      </c>
      <c r="N14" s="12">
        <v>0.2</v>
      </c>
      <c r="O14" s="12">
        <v>0.2</v>
      </c>
      <c r="P14" s="12">
        <v>0.2</v>
      </c>
      <c r="Q14" s="12">
        <v>0.2</v>
      </c>
      <c r="R14" s="12">
        <v>0.2</v>
      </c>
      <c r="U14" s="32"/>
      <c r="V14" s="8" t="s">
        <v>44</v>
      </c>
      <c r="W14" s="12">
        <f t="shared" ref="W14:AB14" si="23">((C26*C$19)/C$18)*0.2*8</f>
        <v>0.192</v>
      </c>
      <c r="X14" s="12">
        <f t="shared" si="23"/>
        <v>0.192</v>
      </c>
      <c r="Y14" s="12">
        <f t="shared" si="23"/>
        <v>0.192</v>
      </c>
      <c r="Z14" s="12">
        <f t="shared" si="23"/>
        <v>0.192</v>
      </c>
      <c r="AA14" s="12">
        <f t="shared" si="23"/>
        <v>0.192</v>
      </c>
      <c r="AB14" s="12">
        <f t="shared" si="23"/>
        <v>0.192</v>
      </c>
    </row>
    <row r="15" spans="1:28" ht="15" customHeight="1" x14ac:dyDescent="0.35">
      <c r="A15" s="32"/>
      <c r="B15" s="8" t="s">
        <v>5</v>
      </c>
      <c r="C15" s="12">
        <f>5-C14</f>
        <v>1.9696969696969697</v>
      </c>
      <c r="D15" s="12">
        <f t="shared" ref="D15:H15" si="24">5-D14</f>
        <v>2.48995983935743</v>
      </c>
      <c r="E15" s="12">
        <f t="shared" si="24"/>
        <v>2.7148080438756854</v>
      </c>
      <c r="F15" s="12">
        <f t="shared" si="24"/>
        <v>0.92169657422512241</v>
      </c>
      <c r="G15" s="12">
        <f t="shared" si="24"/>
        <v>3.1751824817518246</v>
      </c>
      <c r="H15" s="12">
        <f t="shared" si="24"/>
        <v>3.1329350261389095</v>
      </c>
      <c r="I15" s="2"/>
      <c r="J15" s="2"/>
      <c r="K15" s="32"/>
      <c r="L15" s="8" t="s">
        <v>5</v>
      </c>
      <c r="M15" s="13">
        <f>0.2-M14</f>
        <v>0</v>
      </c>
      <c r="N15" s="13">
        <f t="shared" ref="N15:R15" si="25">0.2-N14</f>
        <v>0</v>
      </c>
      <c r="O15" s="13">
        <f t="shared" si="25"/>
        <v>0</v>
      </c>
      <c r="P15" s="13">
        <f t="shared" si="25"/>
        <v>0</v>
      </c>
      <c r="Q15" s="13">
        <f t="shared" si="25"/>
        <v>0</v>
      </c>
      <c r="R15" s="13">
        <f t="shared" si="25"/>
        <v>0</v>
      </c>
      <c r="U15" s="32"/>
      <c r="V15" s="8" t="s">
        <v>5</v>
      </c>
      <c r="W15" s="13">
        <f>1.6-W14</f>
        <v>1.4080000000000001</v>
      </c>
      <c r="X15" s="13">
        <f t="shared" ref="X15:AB15" si="26">1.6-X14</f>
        <v>1.4080000000000001</v>
      </c>
      <c r="Y15" s="13">
        <f t="shared" si="26"/>
        <v>1.4080000000000001</v>
      </c>
      <c r="Z15" s="13">
        <f t="shared" si="26"/>
        <v>1.4080000000000001</v>
      </c>
      <c r="AA15" s="13">
        <f t="shared" si="26"/>
        <v>1.4080000000000001</v>
      </c>
      <c r="AB15" s="13">
        <f t="shared" si="26"/>
        <v>1.4080000000000001</v>
      </c>
    </row>
    <row r="16" spans="1:28" ht="15" customHeight="1" x14ac:dyDescent="0.35">
      <c r="I16" s="2"/>
      <c r="J16" s="2"/>
      <c r="K16" s="32"/>
      <c r="L16" s="8" t="s">
        <v>43</v>
      </c>
      <c r="M16" s="12">
        <v>0.2</v>
      </c>
      <c r="N16" s="12">
        <v>0.2</v>
      </c>
      <c r="O16" s="12">
        <v>0.2</v>
      </c>
      <c r="P16" s="12">
        <v>0.2</v>
      </c>
      <c r="Q16" s="12">
        <v>0.2</v>
      </c>
      <c r="R16" s="12">
        <v>0.2</v>
      </c>
      <c r="U16" s="32"/>
      <c r="V16" s="8" t="s">
        <v>43</v>
      </c>
      <c r="W16" s="12">
        <f t="shared" ref="W16:AB16" si="27">((C27*C$19)/C$18)*0.2*8</f>
        <v>0.128</v>
      </c>
      <c r="X16" s="12">
        <f t="shared" si="27"/>
        <v>0.128</v>
      </c>
      <c r="Y16" s="12">
        <f t="shared" si="27"/>
        <v>0.128</v>
      </c>
      <c r="Z16" s="12">
        <f t="shared" si="27"/>
        <v>0.128</v>
      </c>
      <c r="AA16" s="12">
        <f t="shared" si="27"/>
        <v>0.128</v>
      </c>
      <c r="AB16" s="12">
        <f t="shared" si="27"/>
        <v>0.128</v>
      </c>
    </row>
    <row r="17" spans="1:28" ht="15" customHeight="1" x14ac:dyDescent="0.35">
      <c r="I17" s="2"/>
      <c r="J17" s="2"/>
      <c r="K17" s="32"/>
      <c r="L17" s="8" t="s">
        <v>5</v>
      </c>
      <c r="M17" s="13">
        <f>0.2-M16</f>
        <v>0</v>
      </c>
      <c r="N17" s="13">
        <f t="shared" ref="N17:R17" si="28">0.2-N16</f>
        <v>0</v>
      </c>
      <c r="O17" s="13">
        <f t="shared" si="28"/>
        <v>0</v>
      </c>
      <c r="P17" s="13">
        <f t="shared" si="28"/>
        <v>0</v>
      </c>
      <c r="Q17" s="13">
        <f t="shared" si="28"/>
        <v>0</v>
      </c>
      <c r="R17" s="13">
        <f t="shared" si="28"/>
        <v>0</v>
      </c>
      <c r="U17" s="32"/>
      <c r="V17" s="8" t="s">
        <v>5</v>
      </c>
      <c r="W17" s="13">
        <f>1.6-W16</f>
        <v>1.472</v>
      </c>
      <c r="X17" s="13">
        <f t="shared" ref="X17:AB17" si="29">1.6-X16</f>
        <v>1.472</v>
      </c>
      <c r="Y17" s="13">
        <f t="shared" si="29"/>
        <v>1.472</v>
      </c>
      <c r="Z17" s="13">
        <f t="shared" si="29"/>
        <v>1.472</v>
      </c>
      <c r="AA17" s="13">
        <f t="shared" si="29"/>
        <v>1.472</v>
      </c>
      <c r="AB17" s="13">
        <f t="shared" si="29"/>
        <v>1.472</v>
      </c>
    </row>
    <row r="18" spans="1:28" ht="15" customHeight="1" x14ac:dyDescent="0.35">
      <c r="A18" s="32" t="s">
        <v>1</v>
      </c>
      <c r="B18" s="8" t="s">
        <v>2</v>
      </c>
      <c r="C18" s="4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K18" s="32"/>
      <c r="L18" s="8" t="s">
        <v>42</v>
      </c>
      <c r="M18" s="21">
        <v>0.2</v>
      </c>
      <c r="N18" s="21">
        <v>0.2</v>
      </c>
      <c r="O18" s="21">
        <v>0.2</v>
      </c>
      <c r="P18" s="21">
        <v>0.2</v>
      </c>
      <c r="Q18" s="21">
        <v>0.2</v>
      </c>
      <c r="R18" s="21">
        <v>0.2</v>
      </c>
      <c r="U18" s="32"/>
      <c r="V18" s="8" t="s">
        <v>42</v>
      </c>
      <c r="W18" s="12">
        <f t="shared" ref="W18:AB18" si="30">((C28*C$19)/C$18)*0.2*8</f>
        <v>6.4000000000000001E-2</v>
      </c>
      <c r="X18" s="12">
        <f t="shared" si="30"/>
        <v>6.4000000000000001E-2</v>
      </c>
      <c r="Y18" s="12">
        <f t="shared" si="30"/>
        <v>6.4000000000000001E-2</v>
      </c>
      <c r="Z18" s="12">
        <f t="shared" si="30"/>
        <v>6.4000000000000001E-2</v>
      </c>
      <c r="AA18" s="12">
        <f t="shared" si="30"/>
        <v>6.4000000000000001E-2</v>
      </c>
      <c r="AB18" s="12">
        <f t="shared" si="30"/>
        <v>6.4000000000000001E-2</v>
      </c>
    </row>
    <row r="19" spans="1:2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</v>
      </c>
      <c r="N19" s="13">
        <f t="shared" ref="N19:R19" si="31">0.2-N18</f>
        <v>0</v>
      </c>
      <c r="O19" s="13">
        <f t="shared" si="31"/>
        <v>0</v>
      </c>
      <c r="P19" s="13">
        <f t="shared" si="31"/>
        <v>0</v>
      </c>
      <c r="Q19" s="13">
        <f t="shared" si="31"/>
        <v>0</v>
      </c>
      <c r="R19" s="13">
        <f t="shared" si="31"/>
        <v>0</v>
      </c>
      <c r="U19" s="32"/>
      <c r="V19" s="8" t="s">
        <v>5</v>
      </c>
      <c r="W19" s="13">
        <f>1.6-W18</f>
        <v>1.536</v>
      </c>
      <c r="X19" s="13">
        <f t="shared" ref="X19:AB19" si="32">1.6-X18</f>
        <v>1.536</v>
      </c>
      <c r="Y19" s="13">
        <f t="shared" si="32"/>
        <v>1.536</v>
      </c>
      <c r="Z19" s="13">
        <f t="shared" si="32"/>
        <v>1.536</v>
      </c>
      <c r="AA19" s="13">
        <f t="shared" si="32"/>
        <v>1.536</v>
      </c>
      <c r="AB19" s="13">
        <f t="shared" si="32"/>
        <v>1.536</v>
      </c>
    </row>
    <row r="20" spans="1:28" ht="15" customHeight="1" x14ac:dyDescent="0.35">
      <c r="A20" s="32"/>
      <c r="B20" s="33" t="s">
        <v>4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K20" s="32"/>
      <c r="L20" s="8" t="s">
        <v>46</v>
      </c>
      <c r="M20" s="21">
        <v>0.2</v>
      </c>
      <c r="N20" s="21">
        <v>0.2</v>
      </c>
      <c r="O20" s="21">
        <v>0.2</v>
      </c>
      <c r="P20" s="21">
        <v>0.2</v>
      </c>
      <c r="Q20" s="21">
        <v>0.2</v>
      </c>
      <c r="R20" s="21">
        <v>0.2</v>
      </c>
      <c r="U20" s="32"/>
      <c r="V20" s="8" t="s">
        <v>46</v>
      </c>
      <c r="W20" s="12">
        <f t="shared" ref="W20:AB20" si="33">((C29*C$19)/C$18)*0.2*8</f>
        <v>3.2000000000000001E-2</v>
      </c>
      <c r="X20" s="12">
        <f t="shared" si="33"/>
        <v>3.2000000000000001E-2</v>
      </c>
      <c r="Y20" s="12">
        <f t="shared" si="33"/>
        <v>3.2000000000000001E-2</v>
      </c>
      <c r="Z20" s="12">
        <f t="shared" si="33"/>
        <v>3.2000000000000001E-2</v>
      </c>
      <c r="AA20" s="12">
        <f t="shared" si="33"/>
        <v>3.2000000000000001E-2</v>
      </c>
      <c r="AB20" s="12">
        <f t="shared" si="33"/>
        <v>3.2000000000000001E-2</v>
      </c>
    </row>
    <row r="21" spans="1:28" ht="15" customHeight="1" x14ac:dyDescent="0.35">
      <c r="A21" s="32"/>
      <c r="B21" s="33"/>
      <c r="C21" s="7">
        <v>4</v>
      </c>
      <c r="D21" s="7">
        <v>4</v>
      </c>
      <c r="E21" s="7">
        <v>4</v>
      </c>
      <c r="F21" s="7">
        <v>4</v>
      </c>
      <c r="G21" s="7">
        <v>4</v>
      </c>
      <c r="H21" s="7">
        <v>4</v>
      </c>
      <c r="K21" s="32"/>
      <c r="L21" s="8" t="s">
        <v>5</v>
      </c>
      <c r="M21" s="13">
        <f>0.2-M20</f>
        <v>0</v>
      </c>
      <c r="N21" s="13">
        <f t="shared" ref="N21:R21" si="34">0.2-N20</f>
        <v>0</v>
      </c>
      <c r="O21" s="13">
        <f t="shared" si="34"/>
        <v>0</v>
      </c>
      <c r="P21" s="13">
        <f t="shared" si="34"/>
        <v>0</v>
      </c>
      <c r="Q21" s="13">
        <f t="shared" si="34"/>
        <v>0</v>
      </c>
      <c r="R21" s="13">
        <f t="shared" si="34"/>
        <v>0</v>
      </c>
      <c r="U21" s="32"/>
      <c r="V21" s="8" t="s">
        <v>5</v>
      </c>
      <c r="W21" s="13">
        <f>1.6-W20</f>
        <v>1.5680000000000001</v>
      </c>
      <c r="X21" s="13">
        <f t="shared" ref="X21:AB21" si="35">1.6-X20</f>
        <v>1.5680000000000001</v>
      </c>
      <c r="Y21" s="13">
        <f t="shared" si="35"/>
        <v>1.5680000000000001</v>
      </c>
      <c r="Z21" s="13">
        <f t="shared" si="35"/>
        <v>1.5680000000000001</v>
      </c>
      <c r="AA21" s="13">
        <f t="shared" si="35"/>
        <v>1.5680000000000001</v>
      </c>
      <c r="AB21" s="13">
        <f t="shared" si="35"/>
        <v>1.5680000000000001</v>
      </c>
    </row>
    <row r="22" spans="1:28" ht="15" customHeight="1" x14ac:dyDescent="0.35">
      <c r="A22" s="32"/>
      <c r="B22" s="33"/>
      <c r="C22" s="7">
        <v>3</v>
      </c>
      <c r="D22" s="7">
        <v>3</v>
      </c>
      <c r="E22" s="7">
        <v>3</v>
      </c>
      <c r="F22" s="7">
        <v>3</v>
      </c>
      <c r="G22" s="7">
        <v>3</v>
      </c>
      <c r="H22" s="7">
        <v>3</v>
      </c>
      <c r="K22" s="9"/>
      <c r="L22" s="11"/>
      <c r="M22" s="17"/>
      <c r="N22" s="17"/>
      <c r="O22" s="17"/>
      <c r="P22" s="17"/>
      <c r="Q22" s="17"/>
      <c r="R22" s="17"/>
      <c r="U22" s="11"/>
      <c r="V22" s="11"/>
      <c r="W22" s="11"/>
      <c r="X22" s="11"/>
      <c r="Y22" s="11"/>
      <c r="Z22" s="11"/>
      <c r="AA22" s="11"/>
      <c r="AB22" s="11"/>
    </row>
    <row r="23" spans="1:28" ht="15" customHeight="1" x14ac:dyDescent="0.35">
      <c r="A23" s="32"/>
      <c r="B23" s="33"/>
      <c r="C23" s="7">
        <v>2</v>
      </c>
      <c r="D23" s="7">
        <v>2</v>
      </c>
      <c r="E23" s="7">
        <v>2</v>
      </c>
      <c r="F23" s="7">
        <v>2</v>
      </c>
      <c r="G23" s="7">
        <v>2</v>
      </c>
      <c r="H23" s="7">
        <v>2</v>
      </c>
      <c r="K23" s="9"/>
      <c r="L23" s="20" t="s">
        <v>0</v>
      </c>
      <c r="M23" s="20" t="s">
        <v>11</v>
      </c>
      <c r="N23" s="20" t="s">
        <v>12</v>
      </c>
      <c r="O23" s="20" t="s">
        <v>13</v>
      </c>
      <c r="P23" s="20" t="s">
        <v>14</v>
      </c>
      <c r="Q23" s="20" t="s">
        <v>34</v>
      </c>
      <c r="R23" s="20" t="s">
        <v>10</v>
      </c>
      <c r="U23" s="11"/>
      <c r="V23" s="11"/>
      <c r="W23" s="11"/>
      <c r="X23" s="11"/>
      <c r="Y23" s="11"/>
      <c r="Z23" s="11"/>
      <c r="AA23" s="11"/>
      <c r="AB23" s="11"/>
    </row>
    <row r="24" spans="1:28" ht="15" customHeight="1" x14ac:dyDescent="0.35">
      <c r="A24" s="32"/>
      <c r="B24" s="33"/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K24" s="9"/>
      <c r="L24" s="8" t="s">
        <v>9</v>
      </c>
      <c r="M24" s="7">
        <f>SUM(M2,M4,M6,M8,M10,M12,M14,M16,M18,M20)*5</f>
        <v>9.9999999999999982</v>
      </c>
      <c r="N24" s="7">
        <f t="shared" ref="N24:R24" si="36">SUM(N2,N4,N6,N8,N10,N12,N14,N16,N18,N20)*5</f>
        <v>9.9999999999999982</v>
      </c>
      <c r="O24" s="7">
        <f t="shared" si="36"/>
        <v>9.9999999999999982</v>
      </c>
      <c r="P24" s="7">
        <f t="shared" si="36"/>
        <v>9.9999999999999982</v>
      </c>
      <c r="Q24" s="7">
        <f t="shared" si="36"/>
        <v>9.9999999999999982</v>
      </c>
      <c r="R24" s="7">
        <f t="shared" si="36"/>
        <v>9.9999999999999982</v>
      </c>
      <c r="U24" s="11"/>
      <c r="V24" s="11"/>
      <c r="W24" s="16"/>
      <c r="X24" s="16"/>
      <c r="Y24" s="16"/>
      <c r="Z24" s="16"/>
      <c r="AA24" s="16"/>
      <c r="AB24" s="16"/>
    </row>
    <row r="25" spans="1:28" ht="15" customHeight="1" x14ac:dyDescent="0.35">
      <c r="A25" s="32"/>
      <c r="B25" s="33"/>
      <c r="C25" s="7">
        <v>0.8</v>
      </c>
      <c r="D25" s="7">
        <v>0.8</v>
      </c>
      <c r="E25" s="7">
        <v>0.8</v>
      </c>
      <c r="F25" s="7">
        <v>0.8</v>
      </c>
      <c r="G25" s="7">
        <v>0.8</v>
      </c>
      <c r="H25" s="7">
        <v>0.8</v>
      </c>
      <c r="K25" s="9"/>
      <c r="L25" s="8" t="s">
        <v>8</v>
      </c>
      <c r="M25" s="7">
        <f>M24+1</f>
        <v>10.999999999999998</v>
      </c>
      <c r="N25" s="7">
        <f t="shared" ref="N25:R25" si="37">N24+1</f>
        <v>10.999999999999998</v>
      </c>
      <c r="O25" s="7">
        <f t="shared" si="37"/>
        <v>10.999999999999998</v>
      </c>
      <c r="P25" s="7">
        <f t="shared" si="37"/>
        <v>10.999999999999998</v>
      </c>
      <c r="Q25" s="7">
        <f t="shared" si="37"/>
        <v>10.999999999999998</v>
      </c>
      <c r="R25" s="7">
        <f t="shared" si="37"/>
        <v>10.999999999999998</v>
      </c>
      <c r="U25" s="11"/>
      <c r="V25" s="11"/>
      <c r="W25" s="16"/>
      <c r="X25" s="16"/>
      <c r="Y25" s="16"/>
      <c r="Z25" s="16"/>
      <c r="AA25" s="16"/>
      <c r="AB25" s="16"/>
    </row>
    <row r="26" spans="1:28" ht="15" customHeight="1" x14ac:dyDescent="0.35">
      <c r="A26" s="32"/>
      <c r="B26" s="33"/>
      <c r="C26" s="7">
        <v>0.6</v>
      </c>
      <c r="D26" s="7">
        <v>0.6</v>
      </c>
      <c r="E26" s="7">
        <v>0.6</v>
      </c>
      <c r="F26" s="7">
        <v>0.6</v>
      </c>
      <c r="G26" s="7">
        <v>0.6</v>
      </c>
      <c r="H26" s="7">
        <v>0.6</v>
      </c>
      <c r="K26" s="9"/>
      <c r="L26" s="11"/>
      <c r="M26" s="19"/>
      <c r="N26" s="19"/>
      <c r="O26" s="19"/>
      <c r="P26" s="19"/>
      <c r="Q26" s="19"/>
      <c r="R26" s="19"/>
    </row>
    <row r="27" spans="1:28" ht="15" customHeight="1" x14ac:dyDescent="0.35">
      <c r="A27" s="32"/>
      <c r="B27" s="33"/>
      <c r="C27" s="7">
        <v>0.4</v>
      </c>
      <c r="D27" s="7">
        <v>0.4</v>
      </c>
      <c r="E27" s="7">
        <v>0.4</v>
      </c>
      <c r="F27" s="7">
        <v>0.4</v>
      </c>
      <c r="G27" s="7">
        <v>0.4</v>
      </c>
      <c r="H27" s="7">
        <v>0.4</v>
      </c>
      <c r="K27" s="9"/>
      <c r="L27" s="11"/>
      <c r="M27" s="14"/>
      <c r="N27" s="14"/>
      <c r="O27" s="14"/>
      <c r="P27" s="14"/>
      <c r="Q27" s="14"/>
      <c r="R27" s="14"/>
    </row>
    <row r="28" spans="1:28" ht="15" customHeight="1" x14ac:dyDescent="0.35">
      <c r="A28" s="32"/>
      <c r="B28" s="33"/>
      <c r="C28" s="7">
        <v>0.2</v>
      </c>
      <c r="D28" s="7">
        <v>0.2</v>
      </c>
      <c r="E28" s="7">
        <v>0.2</v>
      </c>
      <c r="F28" s="7">
        <v>0.2</v>
      </c>
      <c r="G28" s="7">
        <v>0.2</v>
      </c>
      <c r="H28" s="7">
        <v>0.2</v>
      </c>
      <c r="K28" s="9"/>
      <c r="L28" s="11"/>
      <c r="M28" s="17"/>
      <c r="N28" s="17"/>
      <c r="O28" s="17"/>
      <c r="P28" s="17"/>
      <c r="Q28" s="17"/>
      <c r="R28" s="17"/>
    </row>
    <row r="29" spans="1:28" ht="15" customHeight="1" x14ac:dyDescent="0.35">
      <c r="A29" s="32"/>
      <c r="B29" s="33"/>
      <c r="C29" s="7">
        <v>0.1</v>
      </c>
      <c r="D29" s="7">
        <v>0.1</v>
      </c>
      <c r="E29" s="7">
        <v>0.1</v>
      </c>
      <c r="F29" s="7">
        <v>0.1</v>
      </c>
      <c r="G29" s="7">
        <v>0.1</v>
      </c>
      <c r="H29" s="7">
        <v>0.1</v>
      </c>
      <c r="K29" s="9"/>
      <c r="L29" s="11"/>
      <c r="M29" s="14"/>
      <c r="N29" s="14"/>
      <c r="O29" s="14"/>
      <c r="P29" s="14"/>
      <c r="Q29" s="14"/>
      <c r="R29" s="14"/>
    </row>
    <row r="30" spans="1:2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7"/>
      <c r="N30" s="17"/>
      <c r="O30" s="17"/>
      <c r="P30" s="17"/>
      <c r="Q30" s="17"/>
      <c r="R30" s="17"/>
    </row>
    <row r="31" spans="1:28" x14ac:dyDescent="0.35">
      <c r="A31" s="9"/>
      <c r="B31" s="15"/>
      <c r="C31" s="16"/>
      <c r="D31" s="16"/>
      <c r="E31" s="16"/>
      <c r="F31" s="16"/>
      <c r="G31" s="16"/>
      <c r="H31" s="16"/>
      <c r="K31" s="9"/>
      <c r="L31" s="11"/>
      <c r="M31" s="14"/>
      <c r="N31" s="14"/>
      <c r="O31" s="14"/>
      <c r="P31" s="14"/>
      <c r="Q31" s="14"/>
      <c r="R31" s="14"/>
    </row>
    <row r="32" spans="1:28" x14ac:dyDescent="0.35">
      <c r="A32" s="9"/>
      <c r="B32" s="15"/>
      <c r="C32" s="16"/>
      <c r="D32" s="16"/>
      <c r="E32" s="16"/>
      <c r="F32" s="16"/>
      <c r="G32" s="16"/>
      <c r="H32" s="16"/>
      <c r="L32" s="11"/>
      <c r="M32" s="10"/>
      <c r="N32" s="10"/>
      <c r="O32" s="10"/>
      <c r="P32" s="10"/>
      <c r="Q32" s="10"/>
      <c r="R32" s="10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  <row r="34" spans="1:8" x14ac:dyDescent="0.35">
      <c r="A34" s="9"/>
      <c r="B34" s="15"/>
      <c r="C34" s="16"/>
      <c r="D34" s="16"/>
      <c r="E34" s="16"/>
      <c r="F34" s="16"/>
      <c r="G34" s="16"/>
      <c r="H34" s="16"/>
    </row>
  </sheetData>
  <mergeCells count="6">
    <mergeCell ref="U2:U21"/>
    <mergeCell ref="A2:A7"/>
    <mergeCell ref="K2:K21"/>
    <mergeCell ref="A10:A15"/>
    <mergeCell ref="A18:A29"/>
    <mergeCell ref="B20:B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4"/>
  <sheetViews>
    <sheetView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  <col min="20" max="21" width="4.7265625" customWidth="1"/>
    <col min="22" max="22" width="15.7265625" customWidth="1"/>
  </cols>
  <sheetData>
    <row r="1" spans="1:2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  <c r="U1" s="11"/>
      <c r="V1" s="1" t="s">
        <v>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34</v>
      </c>
      <c r="AB1" s="1" t="s">
        <v>10</v>
      </c>
    </row>
    <row r="2" spans="1:28" ht="15" customHeight="1" x14ac:dyDescent="0.35">
      <c r="A2" s="29" t="s">
        <v>6</v>
      </c>
      <c r="B2" s="8" t="s">
        <v>2</v>
      </c>
      <c r="C2" s="3">
        <v>9.2100000000000009</v>
      </c>
      <c r="D2" s="3">
        <v>15.16</v>
      </c>
      <c r="E2" s="3">
        <v>7.82</v>
      </c>
      <c r="F2" s="3">
        <v>9.57</v>
      </c>
      <c r="G2" s="3">
        <v>17.71</v>
      </c>
      <c r="H2" s="3">
        <v>11.78</v>
      </c>
      <c r="I2" s="2"/>
      <c r="J2" s="2"/>
      <c r="K2" s="32" t="s">
        <v>29</v>
      </c>
      <c r="L2" s="8" t="s">
        <v>35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  <c r="U2" s="32" t="s">
        <v>28</v>
      </c>
      <c r="V2" s="8" t="s">
        <v>35</v>
      </c>
      <c r="W2" s="12">
        <f t="shared" ref="W2:AB2" si="1">((C20*C$19)/C$18)*0.2*8</f>
        <v>1.6</v>
      </c>
      <c r="X2" s="12">
        <f t="shared" si="1"/>
        <v>1.6</v>
      </c>
      <c r="Y2" s="12">
        <f t="shared" si="1"/>
        <v>1.6</v>
      </c>
      <c r="Z2" s="12">
        <f t="shared" si="1"/>
        <v>1.6</v>
      </c>
      <c r="AA2" s="12">
        <f t="shared" si="1"/>
        <v>1.6</v>
      </c>
      <c r="AB2" s="12">
        <f t="shared" si="1"/>
        <v>1.6</v>
      </c>
    </row>
    <row r="3" spans="1:2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2">0.2-N2</f>
        <v>0</v>
      </c>
      <c r="O3" s="13">
        <f t="shared" si="2"/>
        <v>0</v>
      </c>
      <c r="P3" s="13">
        <f t="shared" si="2"/>
        <v>0</v>
      </c>
      <c r="Q3" s="13">
        <f t="shared" si="2"/>
        <v>0</v>
      </c>
      <c r="R3" s="13">
        <f t="shared" si="2"/>
        <v>0</v>
      </c>
      <c r="U3" s="32"/>
      <c r="V3" s="8" t="s">
        <v>5</v>
      </c>
      <c r="W3" s="13">
        <f>1.6-W2</f>
        <v>0</v>
      </c>
      <c r="X3" s="13">
        <f t="shared" ref="X3:AB3" si="3">1.6-X2</f>
        <v>0</v>
      </c>
      <c r="Y3" s="13">
        <f t="shared" si="3"/>
        <v>0</v>
      </c>
      <c r="Z3" s="13">
        <f t="shared" si="3"/>
        <v>0</v>
      </c>
      <c r="AA3" s="13">
        <f t="shared" si="3"/>
        <v>0</v>
      </c>
      <c r="AB3" s="13">
        <f t="shared" si="3"/>
        <v>0</v>
      </c>
    </row>
    <row r="4" spans="1:2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40</v>
      </c>
      <c r="M4" s="12">
        <v>0.2</v>
      </c>
      <c r="N4" s="12">
        <v>0.2</v>
      </c>
      <c r="O4" s="12">
        <v>0.2</v>
      </c>
      <c r="P4" s="12">
        <v>0.2</v>
      </c>
      <c r="Q4" s="12">
        <v>0.2</v>
      </c>
      <c r="R4" s="12">
        <v>0.2</v>
      </c>
      <c r="U4" s="32"/>
      <c r="V4" s="8" t="s">
        <v>40</v>
      </c>
      <c r="W4" s="12">
        <f t="shared" ref="W4:AB4" si="4">((C21*C$19)/C$18)*0.2*8</f>
        <v>1.2800000000000002</v>
      </c>
      <c r="X4" s="12">
        <f t="shared" si="4"/>
        <v>1.2800000000000002</v>
      </c>
      <c r="Y4" s="12">
        <f t="shared" si="4"/>
        <v>1.2800000000000002</v>
      </c>
      <c r="Z4" s="12">
        <f t="shared" si="4"/>
        <v>1.2800000000000002</v>
      </c>
      <c r="AA4" s="12">
        <f t="shared" si="4"/>
        <v>1.2800000000000002</v>
      </c>
      <c r="AB4" s="12">
        <f t="shared" si="4"/>
        <v>1.2800000000000002</v>
      </c>
    </row>
    <row r="5" spans="1:28" ht="15" customHeight="1" x14ac:dyDescent="0.35">
      <c r="A5" s="30"/>
      <c r="B5" s="8" t="s">
        <v>16</v>
      </c>
      <c r="C5" s="5">
        <f t="shared" ref="C5:H5" si="5">((C4*C$3)/C$2)</f>
        <v>1.6286644951140063</v>
      </c>
      <c r="D5" s="5">
        <f t="shared" si="5"/>
        <v>0.98944591029023743</v>
      </c>
      <c r="E5" s="5">
        <f t="shared" si="5"/>
        <v>1.918158567774936</v>
      </c>
      <c r="F5" s="5">
        <f t="shared" si="5"/>
        <v>1.567398119122257</v>
      </c>
      <c r="G5" s="5">
        <f t="shared" si="5"/>
        <v>0.84697910784867303</v>
      </c>
      <c r="H5" s="5">
        <f t="shared" si="5"/>
        <v>1.2733446519524618</v>
      </c>
      <c r="I5" s="2"/>
      <c r="J5" s="2"/>
      <c r="K5" s="32"/>
      <c r="L5" s="8" t="s">
        <v>5</v>
      </c>
      <c r="M5" s="13">
        <f>0.2-M4</f>
        <v>0</v>
      </c>
      <c r="N5" s="13">
        <f t="shared" ref="N5:R5" si="6">0.2-N4</f>
        <v>0</v>
      </c>
      <c r="O5" s="13">
        <f t="shared" si="6"/>
        <v>0</v>
      </c>
      <c r="P5" s="13">
        <f t="shared" si="6"/>
        <v>0</v>
      </c>
      <c r="Q5" s="13">
        <f t="shared" si="6"/>
        <v>0</v>
      </c>
      <c r="R5" s="13">
        <f t="shared" si="6"/>
        <v>0</v>
      </c>
      <c r="U5" s="32"/>
      <c r="V5" s="8" t="s">
        <v>5</v>
      </c>
      <c r="W5" s="13">
        <f>1.6-W4</f>
        <v>0.31999999999999984</v>
      </c>
      <c r="X5" s="13">
        <f t="shared" ref="X5:AB5" si="7">1.6-X4</f>
        <v>0.31999999999999984</v>
      </c>
      <c r="Y5" s="13">
        <f t="shared" si="7"/>
        <v>0.31999999999999984</v>
      </c>
      <c r="Z5" s="13">
        <f t="shared" si="7"/>
        <v>0.31999999999999984</v>
      </c>
      <c r="AA5" s="13">
        <f t="shared" si="7"/>
        <v>0.31999999999999984</v>
      </c>
      <c r="AB5" s="13">
        <f t="shared" si="7"/>
        <v>0.31999999999999984</v>
      </c>
    </row>
    <row r="6" spans="1:28" ht="15" customHeight="1" x14ac:dyDescent="0.35">
      <c r="A6" s="30"/>
      <c r="B6" s="8" t="s">
        <v>32</v>
      </c>
      <c r="C6" s="5">
        <f>(((C4*C$3)/C$2))*8</f>
        <v>13.029315960912051</v>
      </c>
      <c r="D6" s="5">
        <f t="shared" ref="D6:H6" si="8">(((D4*D$3)/D$2))*8</f>
        <v>7.9155672823218994</v>
      </c>
      <c r="E6" s="5">
        <f t="shared" si="8"/>
        <v>15.345268542199488</v>
      </c>
      <c r="F6" s="5">
        <f t="shared" si="8"/>
        <v>12.539184952978056</v>
      </c>
      <c r="G6" s="5">
        <f t="shared" si="8"/>
        <v>6.7758328627893842</v>
      </c>
      <c r="H6" s="5">
        <f t="shared" si="8"/>
        <v>10.186757215619695</v>
      </c>
      <c r="I6" s="2"/>
      <c r="J6" s="2"/>
      <c r="K6" s="32"/>
      <c r="L6" s="8" t="s">
        <v>39</v>
      </c>
      <c r="M6" s="12">
        <v>0.2</v>
      </c>
      <c r="N6" s="12">
        <v>0.2</v>
      </c>
      <c r="O6" s="12">
        <v>0.2</v>
      </c>
      <c r="P6" s="12">
        <v>0.2</v>
      </c>
      <c r="Q6" s="12">
        <v>0.2</v>
      </c>
      <c r="R6" s="12">
        <v>0.2</v>
      </c>
      <c r="U6" s="32"/>
      <c r="V6" s="8" t="s">
        <v>39</v>
      </c>
      <c r="W6" s="12">
        <f t="shared" ref="W6:AB6" si="9">((C22*C$19)/C$18)*0.2*8</f>
        <v>0.96</v>
      </c>
      <c r="X6" s="12">
        <f t="shared" si="9"/>
        <v>0.96</v>
      </c>
      <c r="Y6" s="12">
        <f t="shared" si="9"/>
        <v>0.96</v>
      </c>
      <c r="Z6" s="12">
        <f t="shared" si="9"/>
        <v>0.96</v>
      </c>
      <c r="AA6" s="12">
        <f t="shared" si="9"/>
        <v>0.96</v>
      </c>
      <c r="AB6" s="12">
        <f t="shared" si="9"/>
        <v>0.96</v>
      </c>
    </row>
    <row r="7" spans="1:28" ht="15" customHeight="1" x14ac:dyDescent="0.35">
      <c r="A7" s="31"/>
      <c r="B7" s="8" t="s">
        <v>5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2"/>
      <c r="J7" s="2"/>
      <c r="K7" s="32"/>
      <c r="L7" s="8" t="s">
        <v>5</v>
      </c>
      <c r="M7" s="13">
        <f>0.2-M6</f>
        <v>0</v>
      </c>
      <c r="N7" s="13">
        <f t="shared" ref="N7:R7" si="10">0.2-N6</f>
        <v>0</v>
      </c>
      <c r="O7" s="13">
        <f t="shared" si="10"/>
        <v>0</v>
      </c>
      <c r="P7" s="13">
        <f t="shared" si="10"/>
        <v>0</v>
      </c>
      <c r="Q7" s="13">
        <f t="shared" si="10"/>
        <v>0</v>
      </c>
      <c r="R7" s="13">
        <f t="shared" si="10"/>
        <v>0</v>
      </c>
      <c r="U7" s="32"/>
      <c r="V7" s="8" t="s">
        <v>5</v>
      </c>
      <c r="W7" s="13">
        <f>1.6-W6</f>
        <v>0.64000000000000012</v>
      </c>
      <c r="X7" s="13">
        <f t="shared" ref="X7:AB7" si="11">1.6-X6</f>
        <v>0.64000000000000012</v>
      </c>
      <c r="Y7" s="13">
        <f t="shared" si="11"/>
        <v>0.64000000000000012</v>
      </c>
      <c r="Z7" s="13">
        <f t="shared" si="11"/>
        <v>0.64000000000000012</v>
      </c>
      <c r="AA7" s="13">
        <f t="shared" si="11"/>
        <v>0.64000000000000012</v>
      </c>
      <c r="AB7" s="13">
        <f t="shared" si="11"/>
        <v>0.64000000000000012</v>
      </c>
    </row>
    <row r="8" spans="1:2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38</v>
      </c>
      <c r="M8" s="12">
        <v>0.2</v>
      </c>
      <c r="N8" s="12">
        <v>0.2</v>
      </c>
      <c r="O8" s="12">
        <v>0.2</v>
      </c>
      <c r="P8" s="12">
        <v>0.2</v>
      </c>
      <c r="Q8" s="12">
        <v>0.2</v>
      </c>
      <c r="R8" s="12">
        <v>0.2</v>
      </c>
      <c r="U8" s="32"/>
      <c r="V8" s="8" t="s">
        <v>38</v>
      </c>
      <c r="W8" s="12">
        <f t="shared" ref="W8:AB8" si="12">((C23*C$19)/C$18)*0.2*8</f>
        <v>0.64000000000000012</v>
      </c>
      <c r="X8" s="12">
        <f t="shared" si="12"/>
        <v>0.64000000000000012</v>
      </c>
      <c r="Y8" s="12">
        <f t="shared" si="12"/>
        <v>0.64000000000000012</v>
      </c>
      <c r="Z8" s="12">
        <f t="shared" si="12"/>
        <v>0.64000000000000012</v>
      </c>
      <c r="AA8" s="12">
        <f t="shared" si="12"/>
        <v>0.64000000000000012</v>
      </c>
      <c r="AB8" s="12">
        <f t="shared" si="12"/>
        <v>0.64000000000000012</v>
      </c>
    </row>
    <row r="9" spans="1:2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</v>
      </c>
      <c r="N9" s="13">
        <f t="shared" ref="N9:R9" si="13">0.2-N8</f>
        <v>0</v>
      </c>
      <c r="O9" s="13">
        <f t="shared" si="13"/>
        <v>0</v>
      </c>
      <c r="P9" s="13">
        <f t="shared" si="13"/>
        <v>0</v>
      </c>
      <c r="Q9" s="13">
        <f t="shared" si="13"/>
        <v>0</v>
      </c>
      <c r="R9" s="13">
        <f t="shared" si="13"/>
        <v>0</v>
      </c>
      <c r="U9" s="32"/>
      <c r="V9" s="8" t="s">
        <v>5</v>
      </c>
      <c r="W9" s="13">
        <f>1.6-W8</f>
        <v>0.96</v>
      </c>
      <c r="X9" s="13">
        <f t="shared" ref="X9:AB9" si="14">1.6-X8</f>
        <v>0.96</v>
      </c>
      <c r="Y9" s="13">
        <f t="shared" si="14"/>
        <v>0.96</v>
      </c>
      <c r="Z9" s="13">
        <f t="shared" si="14"/>
        <v>0.96</v>
      </c>
      <c r="AA9" s="13">
        <f t="shared" si="14"/>
        <v>0.96</v>
      </c>
      <c r="AB9" s="13">
        <f t="shared" si="14"/>
        <v>0.96</v>
      </c>
    </row>
    <row r="10" spans="1:28" ht="15" customHeight="1" x14ac:dyDescent="0.35">
      <c r="A10" s="32" t="s">
        <v>21</v>
      </c>
      <c r="B10" s="8" t="s">
        <v>2</v>
      </c>
      <c r="C10" s="3">
        <v>10.44</v>
      </c>
      <c r="D10" s="3">
        <v>17.739999999999998</v>
      </c>
      <c r="E10" s="3">
        <v>12.83</v>
      </c>
      <c r="F10" s="3">
        <v>10.96</v>
      </c>
      <c r="G10" s="3">
        <v>14.05</v>
      </c>
      <c r="H10" s="3">
        <v>16.2</v>
      </c>
      <c r="I10" s="2"/>
      <c r="J10" s="2"/>
      <c r="K10" s="32"/>
      <c r="L10" s="8" t="s">
        <v>37</v>
      </c>
      <c r="M10" s="12">
        <v>0.2</v>
      </c>
      <c r="N10" s="12">
        <v>0.2</v>
      </c>
      <c r="O10" s="12">
        <v>0.2</v>
      </c>
      <c r="P10" s="12">
        <v>0.2</v>
      </c>
      <c r="Q10" s="12">
        <v>0.2</v>
      </c>
      <c r="R10" s="12">
        <v>0.2</v>
      </c>
      <c r="U10" s="32"/>
      <c r="V10" s="8" t="s">
        <v>37</v>
      </c>
      <c r="W10" s="12">
        <f t="shared" ref="W10:AB10" si="15">((C24*C$19)/C$18)*0.2*8</f>
        <v>0.32000000000000006</v>
      </c>
      <c r="X10" s="12">
        <f t="shared" si="15"/>
        <v>0.32000000000000006</v>
      </c>
      <c r="Y10" s="12">
        <f t="shared" si="15"/>
        <v>0.32000000000000006</v>
      </c>
      <c r="Z10" s="12">
        <f t="shared" si="15"/>
        <v>0.32000000000000006</v>
      </c>
      <c r="AA10" s="12">
        <f t="shared" si="15"/>
        <v>0.32000000000000006</v>
      </c>
      <c r="AB10" s="12">
        <f t="shared" si="15"/>
        <v>0.32000000000000006</v>
      </c>
    </row>
    <row r="11" spans="1:2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</v>
      </c>
      <c r="N11" s="13">
        <f t="shared" ref="N11:R11" si="16">0.2-N10</f>
        <v>0</v>
      </c>
      <c r="O11" s="13">
        <f t="shared" si="16"/>
        <v>0</v>
      </c>
      <c r="P11" s="13">
        <f t="shared" si="16"/>
        <v>0</v>
      </c>
      <c r="Q11" s="13">
        <f t="shared" si="16"/>
        <v>0</v>
      </c>
      <c r="R11" s="13">
        <f t="shared" si="16"/>
        <v>0</v>
      </c>
      <c r="U11" s="32"/>
      <c r="V11" s="8" t="s">
        <v>5</v>
      </c>
      <c r="W11" s="13">
        <f>1.6-W10</f>
        <v>1.28</v>
      </c>
      <c r="X11" s="13">
        <f t="shared" ref="X11:AB11" si="17">1.6-X10</f>
        <v>1.28</v>
      </c>
      <c r="Y11" s="13">
        <f t="shared" si="17"/>
        <v>1.28</v>
      </c>
      <c r="Z11" s="13">
        <f t="shared" si="17"/>
        <v>1.28</v>
      </c>
      <c r="AA11" s="13">
        <f t="shared" si="17"/>
        <v>1.28</v>
      </c>
      <c r="AB11" s="13">
        <f t="shared" si="17"/>
        <v>1.28</v>
      </c>
    </row>
    <row r="12" spans="1:28" ht="15" customHeight="1" x14ac:dyDescent="0.35">
      <c r="A12" s="32"/>
      <c r="B12" s="8" t="s">
        <v>18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2"/>
      <c r="J12" s="2"/>
      <c r="K12" s="32"/>
      <c r="L12" s="8" t="s">
        <v>36</v>
      </c>
      <c r="M12" s="12">
        <v>0.2</v>
      </c>
      <c r="N12" s="12">
        <v>0.2</v>
      </c>
      <c r="O12" s="12">
        <v>0.2</v>
      </c>
      <c r="P12" s="12">
        <v>0.2</v>
      </c>
      <c r="Q12" s="12">
        <v>0.2</v>
      </c>
      <c r="R12" s="12">
        <v>0.2</v>
      </c>
      <c r="U12" s="32"/>
      <c r="V12" s="8" t="s">
        <v>36</v>
      </c>
      <c r="W12" s="12">
        <f t="shared" ref="W12:AB12" si="18">((C25*C$19)/C$18)*0.2*8</f>
        <v>0.16000000000000003</v>
      </c>
      <c r="X12" s="12">
        <f t="shared" si="18"/>
        <v>0.16000000000000003</v>
      </c>
      <c r="Y12" s="12">
        <f t="shared" si="18"/>
        <v>0.16000000000000003</v>
      </c>
      <c r="Z12" s="12">
        <f t="shared" si="18"/>
        <v>0.16000000000000003</v>
      </c>
      <c r="AA12" s="12">
        <f t="shared" si="18"/>
        <v>0.16000000000000003</v>
      </c>
      <c r="AB12" s="12">
        <f t="shared" si="18"/>
        <v>0.16000000000000003</v>
      </c>
    </row>
    <row r="13" spans="1:28" ht="15" customHeight="1" x14ac:dyDescent="0.35">
      <c r="A13" s="32"/>
      <c r="B13" s="8" t="s">
        <v>19</v>
      </c>
      <c r="C13" s="5">
        <f t="shared" ref="C13:H13" si="19">((C12*C$11)/C$10)</f>
        <v>0.95785440613026829</v>
      </c>
      <c r="D13" s="5">
        <f t="shared" si="19"/>
        <v>0.56369785794813987</v>
      </c>
      <c r="E13" s="5">
        <f t="shared" si="19"/>
        <v>0.77942322681215903</v>
      </c>
      <c r="F13" s="5">
        <f t="shared" si="19"/>
        <v>0.91240875912408748</v>
      </c>
      <c r="G13" s="5">
        <f t="shared" si="19"/>
        <v>0.71174377224199281</v>
      </c>
      <c r="H13" s="5">
        <f t="shared" si="19"/>
        <v>0.61728395061728403</v>
      </c>
      <c r="I13" s="2"/>
      <c r="J13" s="2"/>
      <c r="K13" s="32"/>
      <c r="L13" s="8" t="s">
        <v>5</v>
      </c>
      <c r="M13" s="13">
        <f>0.2-M12</f>
        <v>0</v>
      </c>
      <c r="N13" s="13">
        <f t="shared" ref="N13:R13" si="20">0.2-N12</f>
        <v>0</v>
      </c>
      <c r="O13" s="13">
        <f t="shared" si="20"/>
        <v>0</v>
      </c>
      <c r="P13" s="13">
        <f t="shared" si="20"/>
        <v>0</v>
      </c>
      <c r="Q13" s="13">
        <f t="shared" si="20"/>
        <v>0</v>
      </c>
      <c r="R13" s="13">
        <f t="shared" si="20"/>
        <v>0</v>
      </c>
      <c r="U13" s="32"/>
      <c r="V13" s="8" t="s">
        <v>5</v>
      </c>
      <c r="W13" s="13">
        <f>1.6-W12</f>
        <v>1.44</v>
      </c>
      <c r="X13" s="13">
        <f t="shared" ref="X13:AB13" si="21">1.6-X12</f>
        <v>1.44</v>
      </c>
      <c r="Y13" s="13">
        <f t="shared" si="21"/>
        <v>1.44</v>
      </c>
      <c r="Z13" s="13">
        <f t="shared" si="21"/>
        <v>1.44</v>
      </c>
      <c r="AA13" s="13">
        <f t="shared" si="21"/>
        <v>1.44</v>
      </c>
      <c r="AB13" s="13">
        <f t="shared" si="21"/>
        <v>1.44</v>
      </c>
    </row>
    <row r="14" spans="1:28" ht="15" customHeight="1" x14ac:dyDescent="0.35">
      <c r="A14" s="32"/>
      <c r="B14" s="8" t="s">
        <v>33</v>
      </c>
      <c r="C14" s="5">
        <f t="shared" ref="C14:H14" si="22">(((C12*C$11)/C$10))*8</f>
        <v>7.6628352490421463</v>
      </c>
      <c r="D14" s="5">
        <f t="shared" si="22"/>
        <v>4.509582863585119</v>
      </c>
      <c r="E14" s="5">
        <f t="shared" si="22"/>
        <v>6.2353858144972722</v>
      </c>
      <c r="F14" s="5">
        <f t="shared" si="22"/>
        <v>7.2992700729926998</v>
      </c>
      <c r="G14" s="5">
        <f t="shared" si="22"/>
        <v>5.6939501779359425</v>
      </c>
      <c r="H14" s="5">
        <f t="shared" si="22"/>
        <v>4.9382716049382722</v>
      </c>
      <c r="I14" s="2"/>
      <c r="J14" s="2"/>
      <c r="K14" s="32"/>
      <c r="L14" s="8" t="s">
        <v>41</v>
      </c>
      <c r="M14" s="12">
        <v>0.2</v>
      </c>
      <c r="N14" s="12">
        <v>0.2</v>
      </c>
      <c r="O14" s="12">
        <v>0.2</v>
      </c>
      <c r="P14" s="12">
        <v>0.2</v>
      </c>
      <c r="Q14" s="12">
        <v>0.2</v>
      </c>
      <c r="R14" s="12">
        <v>0.2</v>
      </c>
      <c r="U14" s="32"/>
      <c r="V14" s="8" t="s">
        <v>41</v>
      </c>
      <c r="W14" s="12">
        <f t="shared" ref="W14:AB14" si="23">((C26*C$19)/C$18)*0.2*8</f>
        <v>0.128</v>
      </c>
      <c r="X14" s="12">
        <f t="shared" si="23"/>
        <v>0.128</v>
      </c>
      <c r="Y14" s="12">
        <f t="shared" si="23"/>
        <v>0.128</v>
      </c>
      <c r="Z14" s="12">
        <f t="shared" si="23"/>
        <v>0.128</v>
      </c>
      <c r="AA14" s="12">
        <f t="shared" si="23"/>
        <v>0.128</v>
      </c>
      <c r="AB14" s="12">
        <f t="shared" si="23"/>
        <v>0.128</v>
      </c>
    </row>
    <row r="15" spans="1:28" ht="15" customHeight="1" x14ac:dyDescent="0.35">
      <c r="A15" s="32"/>
      <c r="B15" s="8" t="s">
        <v>5</v>
      </c>
      <c r="C15" s="12">
        <f>8-C14</f>
        <v>0.3371647509578537</v>
      </c>
      <c r="D15" s="12">
        <f t="shared" ref="D15:H15" si="24">8-D14</f>
        <v>3.490417136414881</v>
      </c>
      <c r="E15" s="12">
        <f t="shared" si="24"/>
        <v>1.7646141855027278</v>
      </c>
      <c r="F15" s="12">
        <f t="shared" si="24"/>
        <v>0.70072992700730019</v>
      </c>
      <c r="G15" s="12">
        <f t="shared" si="24"/>
        <v>2.3060498220640575</v>
      </c>
      <c r="H15" s="12">
        <f t="shared" si="24"/>
        <v>3.0617283950617278</v>
      </c>
      <c r="I15" s="2"/>
      <c r="J15" s="2"/>
      <c r="K15" s="32"/>
      <c r="L15" s="8" t="s">
        <v>5</v>
      </c>
      <c r="M15" s="13">
        <f>0.2-M14</f>
        <v>0</v>
      </c>
      <c r="N15" s="13">
        <f t="shared" ref="N15:R15" si="25">0.2-N14</f>
        <v>0</v>
      </c>
      <c r="O15" s="13">
        <f t="shared" si="25"/>
        <v>0</v>
      </c>
      <c r="P15" s="13">
        <f t="shared" si="25"/>
        <v>0</v>
      </c>
      <c r="Q15" s="13">
        <f t="shared" si="25"/>
        <v>0</v>
      </c>
      <c r="R15" s="13">
        <f t="shared" si="25"/>
        <v>0</v>
      </c>
      <c r="U15" s="32"/>
      <c r="V15" s="8" t="s">
        <v>5</v>
      </c>
      <c r="W15" s="13">
        <f>1.6-W14</f>
        <v>1.472</v>
      </c>
      <c r="X15" s="13">
        <f t="shared" ref="X15:AB15" si="26">1.6-X14</f>
        <v>1.472</v>
      </c>
      <c r="Y15" s="13">
        <f t="shared" si="26"/>
        <v>1.472</v>
      </c>
      <c r="Z15" s="13">
        <f t="shared" si="26"/>
        <v>1.472</v>
      </c>
      <c r="AA15" s="13">
        <f t="shared" si="26"/>
        <v>1.472</v>
      </c>
      <c r="AB15" s="13">
        <f t="shared" si="26"/>
        <v>1.472</v>
      </c>
    </row>
    <row r="16" spans="1:28" ht="15" customHeight="1" x14ac:dyDescent="0.35">
      <c r="I16" s="2"/>
      <c r="J16" s="2"/>
      <c r="K16" s="32"/>
      <c r="L16" s="8" t="s">
        <v>44</v>
      </c>
      <c r="M16" s="12">
        <v>0.2</v>
      </c>
      <c r="N16" s="12">
        <v>0.2</v>
      </c>
      <c r="O16" s="12">
        <v>0.2</v>
      </c>
      <c r="P16" s="12">
        <v>0.2</v>
      </c>
      <c r="Q16" s="12">
        <v>0.2</v>
      </c>
      <c r="R16" s="12">
        <v>0.2</v>
      </c>
      <c r="U16" s="32"/>
      <c r="V16" s="8" t="s">
        <v>44</v>
      </c>
      <c r="W16" s="12">
        <f t="shared" ref="W16:AB16" si="27">((C27*C$19)/C$18)*0.2*8</f>
        <v>9.6000000000000002E-2</v>
      </c>
      <c r="X16" s="12">
        <f t="shared" si="27"/>
        <v>9.6000000000000002E-2</v>
      </c>
      <c r="Y16" s="12">
        <f t="shared" si="27"/>
        <v>9.6000000000000002E-2</v>
      </c>
      <c r="Z16" s="12">
        <f t="shared" si="27"/>
        <v>9.6000000000000002E-2</v>
      </c>
      <c r="AA16" s="12">
        <f t="shared" si="27"/>
        <v>9.6000000000000002E-2</v>
      </c>
      <c r="AB16" s="12">
        <f t="shared" si="27"/>
        <v>9.6000000000000002E-2</v>
      </c>
    </row>
    <row r="17" spans="1:28" ht="15" customHeight="1" x14ac:dyDescent="0.35">
      <c r="I17" s="2"/>
      <c r="J17" s="2"/>
      <c r="K17" s="32"/>
      <c r="L17" s="8" t="s">
        <v>5</v>
      </c>
      <c r="M17" s="13">
        <f>0.2-M16</f>
        <v>0</v>
      </c>
      <c r="N17" s="13">
        <f t="shared" ref="N17:R17" si="28">0.2-N16</f>
        <v>0</v>
      </c>
      <c r="O17" s="13">
        <f t="shared" si="28"/>
        <v>0</v>
      </c>
      <c r="P17" s="13">
        <f t="shared" si="28"/>
        <v>0</v>
      </c>
      <c r="Q17" s="13">
        <f t="shared" si="28"/>
        <v>0</v>
      </c>
      <c r="R17" s="13">
        <f t="shared" si="28"/>
        <v>0</v>
      </c>
      <c r="U17" s="32"/>
      <c r="V17" s="8" t="s">
        <v>5</v>
      </c>
      <c r="W17" s="13">
        <f>1.6-W16</f>
        <v>1.504</v>
      </c>
      <c r="X17" s="13">
        <f t="shared" ref="X17:AB17" si="29">1.6-X16</f>
        <v>1.504</v>
      </c>
      <c r="Y17" s="13">
        <f t="shared" si="29"/>
        <v>1.504</v>
      </c>
      <c r="Z17" s="13">
        <f t="shared" si="29"/>
        <v>1.504</v>
      </c>
      <c r="AA17" s="13">
        <f t="shared" si="29"/>
        <v>1.504</v>
      </c>
      <c r="AB17" s="13">
        <f t="shared" si="29"/>
        <v>1.504</v>
      </c>
    </row>
    <row r="18" spans="1:28" ht="15" customHeight="1" x14ac:dyDescent="0.35">
      <c r="A18" s="32" t="s">
        <v>1</v>
      </c>
      <c r="B18" s="8" t="s">
        <v>2</v>
      </c>
      <c r="C18" s="4">
        <v>10</v>
      </c>
      <c r="D18" s="4">
        <v>10</v>
      </c>
      <c r="E18" s="4">
        <v>10</v>
      </c>
      <c r="F18" s="4">
        <v>10</v>
      </c>
      <c r="G18" s="4">
        <v>10</v>
      </c>
      <c r="H18" s="4">
        <v>10</v>
      </c>
      <c r="K18" s="32"/>
      <c r="L18" s="8" t="s">
        <v>43</v>
      </c>
      <c r="M18" s="21">
        <v>0.2</v>
      </c>
      <c r="N18" s="21">
        <v>0.2</v>
      </c>
      <c r="O18" s="21">
        <v>0.2</v>
      </c>
      <c r="P18" s="21">
        <v>0.2</v>
      </c>
      <c r="Q18" s="21">
        <v>0.2</v>
      </c>
      <c r="R18" s="21">
        <v>0.2</v>
      </c>
      <c r="U18" s="32"/>
      <c r="V18" s="8" t="s">
        <v>43</v>
      </c>
      <c r="W18" s="12">
        <f t="shared" ref="W18:AB18" si="30">((C28*C$19)/C$18)*0.2*8</f>
        <v>6.4000000000000001E-2</v>
      </c>
      <c r="X18" s="12">
        <f t="shared" si="30"/>
        <v>6.4000000000000001E-2</v>
      </c>
      <c r="Y18" s="12">
        <f t="shared" si="30"/>
        <v>6.4000000000000001E-2</v>
      </c>
      <c r="Z18" s="12">
        <f t="shared" si="30"/>
        <v>6.4000000000000001E-2</v>
      </c>
      <c r="AA18" s="12">
        <f t="shared" si="30"/>
        <v>6.4000000000000001E-2</v>
      </c>
      <c r="AB18" s="12">
        <f t="shared" si="30"/>
        <v>6.4000000000000001E-2</v>
      </c>
    </row>
    <row r="19" spans="1:2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</v>
      </c>
      <c r="N19" s="13">
        <f t="shared" ref="N19:R19" si="31">0.2-N18</f>
        <v>0</v>
      </c>
      <c r="O19" s="13">
        <f t="shared" si="31"/>
        <v>0</v>
      </c>
      <c r="P19" s="13">
        <f t="shared" si="31"/>
        <v>0</v>
      </c>
      <c r="Q19" s="13">
        <f t="shared" si="31"/>
        <v>0</v>
      </c>
      <c r="R19" s="13">
        <f t="shared" si="31"/>
        <v>0</v>
      </c>
      <c r="U19" s="32"/>
      <c r="V19" s="8" t="s">
        <v>5</v>
      </c>
      <c r="W19" s="13">
        <f>1.6-W18</f>
        <v>1.536</v>
      </c>
      <c r="X19" s="13">
        <f t="shared" ref="X19:AB19" si="32">1.6-X18</f>
        <v>1.536</v>
      </c>
      <c r="Y19" s="13">
        <f t="shared" si="32"/>
        <v>1.536</v>
      </c>
      <c r="Z19" s="13">
        <f t="shared" si="32"/>
        <v>1.536</v>
      </c>
      <c r="AA19" s="13">
        <f t="shared" si="32"/>
        <v>1.536</v>
      </c>
      <c r="AB19" s="13">
        <f t="shared" si="32"/>
        <v>1.536</v>
      </c>
    </row>
    <row r="20" spans="1:28" ht="15" customHeight="1" x14ac:dyDescent="0.35">
      <c r="A20" s="32"/>
      <c r="B20" s="33" t="s">
        <v>4</v>
      </c>
      <c r="C20" s="4">
        <v>10</v>
      </c>
      <c r="D20" s="4">
        <v>10</v>
      </c>
      <c r="E20" s="4">
        <v>10</v>
      </c>
      <c r="F20" s="4">
        <v>10</v>
      </c>
      <c r="G20" s="4">
        <v>10</v>
      </c>
      <c r="H20" s="4">
        <v>10</v>
      </c>
      <c r="K20" s="32"/>
      <c r="L20" s="8" t="s">
        <v>42</v>
      </c>
      <c r="M20" s="21">
        <v>0.2</v>
      </c>
      <c r="N20" s="21">
        <v>0.2</v>
      </c>
      <c r="O20" s="21">
        <v>0.2</v>
      </c>
      <c r="P20" s="21">
        <v>0.2</v>
      </c>
      <c r="Q20" s="21">
        <v>0.2</v>
      </c>
      <c r="R20" s="21">
        <v>0.2</v>
      </c>
      <c r="U20" s="32"/>
      <c r="V20" s="8" t="s">
        <v>42</v>
      </c>
      <c r="W20" s="12">
        <f t="shared" ref="W20:AB20" si="33">((C29*C$19)/C$18)*0.2*8</f>
        <v>3.2000000000000001E-2</v>
      </c>
      <c r="X20" s="12">
        <f t="shared" si="33"/>
        <v>3.2000000000000001E-2</v>
      </c>
      <c r="Y20" s="12">
        <f t="shared" si="33"/>
        <v>3.2000000000000001E-2</v>
      </c>
      <c r="Z20" s="12">
        <f t="shared" si="33"/>
        <v>3.2000000000000001E-2</v>
      </c>
      <c r="AA20" s="12">
        <f t="shared" si="33"/>
        <v>3.2000000000000001E-2</v>
      </c>
      <c r="AB20" s="12">
        <f t="shared" si="33"/>
        <v>3.2000000000000001E-2</v>
      </c>
    </row>
    <row r="21" spans="1:28" ht="15" customHeight="1" x14ac:dyDescent="0.35">
      <c r="A21" s="32"/>
      <c r="B21" s="33"/>
      <c r="C21" s="7">
        <v>8</v>
      </c>
      <c r="D21" s="7">
        <v>8</v>
      </c>
      <c r="E21" s="7">
        <v>8</v>
      </c>
      <c r="F21" s="7">
        <v>8</v>
      </c>
      <c r="G21" s="7">
        <v>8</v>
      </c>
      <c r="H21" s="7">
        <v>8</v>
      </c>
      <c r="K21" s="32"/>
      <c r="L21" s="8" t="s">
        <v>5</v>
      </c>
      <c r="M21" s="13">
        <f>0.2-M20</f>
        <v>0</v>
      </c>
      <c r="N21" s="13">
        <f t="shared" ref="N21:R21" si="34">0.2-N20</f>
        <v>0</v>
      </c>
      <c r="O21" s="13">
        <f t="shared" si="34"/>
        <v>0</v>
      </c>
      <c r="P21" s="13">
        <f t="shared" si="34"/>
        <v>0</v>
      </c>
      <c r="Q21" s="13">
        <f t="shared" si="34"/>
        <v>0</v>
      </c>
      <c r="R21" s="13">
        <f t="shared" si="34"/>
        <v>0</v>
      </c>
      <c r="U21" s="32"/>
      <c r="V21" s="8" t="s">
        <v>5</v>
      </c>
      <c r="W21" s="13">
        <f>1.6-W20</f>
        <v>1.5680000000000001</v>
      </c>
      <c r="X21" s="13">
        <f t="shared" ref="X21:AB21" si="35">1.6-X20</f>
        <v>1.5680000000000001</v>
      </c>
      <c r="Y21" s="13">
        <f t="shared" si="35"/>
        <v>1.5680000000000001</v>
      </c>
      <c r="Z21" s="13">
        <f t="shared" si="35"/>
        <v>1.5680000000000001</v>
      </c>
      <c r="AA21" s="13">
        <f t="shared" si="35"/>
        <v>1.5680000000000001</v>
      </c>
      <c r="AB21" s="13">
        <f t="shared" si="35"/>
        <v>1.5680000000000001</v>
      </c>
    </row>
    <row r="22" spans="1:28" ht="15" customHeight="1" x14ac:dyDescent="0.35">
      <c r="A22" s="32"/>
      <c r="B22" s="33"/>
      <c r="C22" s="7">
        <v>6</v>
      </c>
      <c r="D22" s="7">
        <v>6</v>
      </c>
      <c r="E22" s="7">
        <v>6</v>
      </c>
      <c r="F22" s="7">
        <v>6</v>
      </c>
      <c r="G22" s="7">
        <v>6</v>
      </c>
      <c r="H22" s="7">
        <v>6</v>
      </c>
      <c r="K22" s="9"/>
      <c r="L22" s="11"/>
      <c r="M22" s="17"/>
      <c r="N22" s="17"/>
      <c r="O22" s="17"/>
      <c r="P22" s="17"/>
      <c r="Q22" s="17"/>
      <c r="R22" s="17"/>
      <c r="U22" s="11"/>
      <c r="V22" s="11"/>
      <c r="W22" s="11"/>
      <c r="X22" s="11"/>
      <c r="Y22" s="11"/>
      <c r="Z22" s="11"/>
      <c r="AA22" s="11"/>
      <c r="AB22" s="11"/>
    </row>
    <row r="23" spans="1:28" ht="15" customHeight="1" x14ac:dyDescent="0.35">
      <c r="A23" s="32"/>
      <c r="B23" s="33"/>
      <c r="C23" s="7">
        <v>4</v>
      </c>
      <c r="D23" s="7">
        <v>4</v>
      </c>
      <c r="E23" s="7">
        <v>4</v>
      </c>
      <c r="F23" s="7">
        <v>4</v>
      </c>
      <c r="G23" s="7">
        <v>4</v>
      </c>
      <c r="H23" s="7">
        <v>4</v>
      </c>
      <c r="K23" s="9"/>
      <c r="L23" s="20" t="s">
        <v>0</v>
      </c>
      <c r="M23" s="20" t="s">
        <v>11</v>
      </c>
      <c r="N23" s="20" t="s">
        <v>12</v>
      </c>
      <c r="O23" s="20" t="s">
        <v>13</v>
      </c>
      <c r="P23" s="20" t="s">
        <v>14</v>
      </c>
      <c r="Q23" s="20" t="s">
        <v>34</v>
      </c>
      <c r="R23" s="20" t="s">
        <v>10</v>
      </c>
      <c r="U23" s="11"/>
      <c r="V23" s="11"/>
      <c r="W23" s="11"/>
      <c r="X23" s="11"/>
      <c r="Y23" s="11"/>
      <c r="Z23" s="11"/>
      <c r="AA23" s="11"/>
      <c r="AB23" s="11"/>
    </row>
    <row r="24" spans="1:28" ht="15" customHeight="1" x14ac:dyDescent="0.35">
      <c r="A24" s="32"/>
      <c r="B24" s="33"/>
      <c r="C24" s="7">
        <v>2</v>
      </c>
      <c r="D24" s="7">
        <v>2</v>
      </c>
      <c r="E24" s="7">
        <v>2</v>
      </c>
      <c r="F24" s="7">
        <v>2</v>
      </c>
      <c r="G24" s="7">
        <v>2</v>
      </c>
      <c r="H24" s="7">
        <v>2</v>
      </c>
      <c r="K24" s="9"/>
      <c r="L24" s="8" t="s">
        <v>9</v>
      </c>
      <c r="M24" s="7">
        <f>SUM(M2,M4,M6,M8,M10,M12,M14,M16,M18,M20)*8</f>
        <v>15.999999999999998</v>
      </c>
      <c r="N24" s="7">
        <f t="shared" ref="N24:R24" si="36">SUM(N2,N4,N6,N8,N10,N12,N14,N16,N18,N20)*8</f>
        <v>15.999999999999998</v>
      </c>
      <c r="O24" s="7">
        <f t="shared" si="36"/>
        <v>15.999999999999998</v>
      </c>
      <c r="P24" s="7">
        <f t="shared" si="36"/>
        <v>15.999999999999998</v>
      </c>
      <c r="Q24" s="7">
        <f t="shared" si="36"/>
        <v>15.999999999999998</v>
      </c>
      <c r="R24" s="7">
        <f t="shared" si="36"/>
        <v>15.999999999999998</v>
      </c>
      <c r="U24" s="11"/>
      <c r="V24" s="11"/>
      <c r="W24" s="16"/>
      <c r="X24" s="16"/>
      <c r="Y24" s="16"/>
      <c r="Z24" s="16"/>
      <c r="AA24" s="16"/>
      <c r="AB24" s="16"/>
    </row>
    <row r="25" spans="1:28" ht="15" customHeight="1" x14ac:dyDescent="0.35">
      <c r="A25" s="32"/>
      <c r="B25" s="33"/>
      <c r="C25" s="7">
        <v>1</v>
      </c>
      <c r="D25" s="7">
        <v>1</v>
      </c>
      <c r="E25" s="7">
        <v>1</v>
      </c>
      <c r="F25" s="7">
        <v>1</v>
      </c>
      <c r="G25" s="7">
        <v>1</v>
      </c>
      <c r="H25" s="7">
        <v>1</v>
      </c>
      <c r="K25" s="9"/>
      <c r="L25" s="8" t="s">
        <v>8</v>
      </c>
      <c r="M25" s="7">
        <f>M24+1</f>
        <v>17</v>
      </c>
      <c r="N25" s="7">
        <f t="shared" ref="N25:R25" si="37">N24+1</f>
        <v>17</v>
      </c>
      <c r="O25" s="7">
        <f t="shared" si="37"/>
        <v>17</v>
      </c>
      <c r="P25" s="7">
        <f t="shared" si="37"/>
        <v>17</v>
      </c>
      <c r="Q25" s="7">
        <f t="shared" si="37"/>
        <v>17</v>
      </c>
      <c r="R25" s="7">
        <f t="shared" si="37"/>
        <v>17</v>
      </c>
      <c r="U25" s="11"/>
      <c r="V25" s="11"/>
      <c r="W25" s="16"/>
      <c r="X25" s="16"/>
      <c r="Y25" s="16"/>
      <c r="Z25" s="16"/>
      <c r="AA25" s="16"/>
      <c r="AB25" s="16"/>
    </row>
    <row r="26" spans="1:28" ht="15" customHeight="1" x14ac:dyDescent="0.35">
      <c r="A26" s="32"/>
      <c r="B26" s="33"/>
      <c r="C26" s="7">
        <v>0.8</v>
      </c>
      <c r="D26" s="7">
        <v>0.8</v>
      </c>
      <c r="E26" s="7">
        <v>0.8</v>
      </c>
      <c r="F26" s="7">
        <v>0.8</v>
      </c>
      <c r="G26" s="7">
        <v>0.8</v>
      </c>
      <c r="H26" s="7">
        <v>0.8</v>
      </c>
      <c r="K26" s="9"/>
      <c r="L26" s="11"/>
      <c r="M26" s="19"/>
      <c r="N26" s="19"/>
      <c r="O26" s="19"/>
      <c r="P26" s="19"/>
      <c r="Q26" s="19"/>
      <c r="R26" s="19"/>
    </row>
    <row r="27" spans="1:28" ht="15" customHeight="1" x14ac:dyDescent="0.35">
      <c r="A27" s="32"/>
      <c r="B27" s="33"/>
      <c r="C27" s="7">
        <v>0.6</v>
      </c>
      <c r="D27" s="7">
        <v>0.6</v>
      </c>
      <c r="E27" s="7">
        <v>0.6</v>
      </c>
      <c r="F27" s="7">
        <v>0.6</v>
      </c>
      <c r="G27" s="7">
        <v>0.6</v>
      </c>
      <c r="H27" s="7">
        <v>0.6</v>
      </c>
      <c r="K27" s="9"/>
      <c r="L27" s="11"/>
      <c r="M27" s="14"/>
      <c r="N27" s="14"/>
      <c r="O27" s="14"/>
      <c r="P27" s="14"/>
      <c r="Q27" s="14"/>
      <c r="R27" s="14"/>
    </row>
    <row r="28" spans="1:28" ht="15" customHeight="1" x14ac:dyDescent="0.35">
      <c r="A28" s="32"/>
      <c r="B28" s="33"/>
      <c r="C28" s="7">
        <v>0.4</v>
      </c>
      <c r="D28" s="7">
        <v>0.4</v>
      </c>
      <c r="E28" s="7">
        <v>0.4</v>
      </c>
      <c r="F28" s="7">
        <v>0.4</v>
      </c>
      <c r="G28" s="7">
        <v>0.4</v>
      </c>
      <c r="H28" s="7">
        <v>0.4</v>
      </c>
      <c r="K28" s="9"/>
      <c r="L28" s="11"/>
      <c r="M28" s="17"/>
      <c r="N28" s="17"/>
      <c r="O28" s="17"/>
      <c r="P28" s="17"/>
      <c r="Q28" s="17"/>
      <c r="R28" s="17"/>
    </row>
    <row r="29" spans="1:28" ht="15" customHeight="1" x14ac:dyDescent="0.35">
      <c r="A29" s="32"/>
      <c r="B29" s="33"/>
      <c r="C29" s="7">
        <v>0.2</v>
      </c>
      <c r="D29" s="7">
        <v>0.2</v>
      </c>
      <c r="E29" s="7">
        <v>0.2</v>
      </c>
      <c r="F29" s="7">
        <v>0.2</v>
      </c>
      <c r="G29" s="7">
        <v>0.2</v>
      </c>
      <c r="H29" s="7">
        <v>0.2</v>
      </c>
      <c r="K29" s="9"/>
      <c r="L29" s="11"/>
      <c r="M29" s="14"/>
      <c r="N29" s="14"/>
      <c r="O29" s="14"/>
      <c r="P29" s="14"/>
      <c r="Q29" s="14"/>
      <c r="R29" s="14"/>
    </row>
    <row r="30" spans="1:2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7"/>
      <c r="N30" s="17"/>
      <c r="O30" s="17"/>
      <c r="P30" s="17"/>
      <c r="Q30" s="17"/>
      <c r="R30" s="17"/>
    </row>
    <row r="31" spans="1:28" x14ac:dyDescent="0.35">
      <c r="A31" s="9"/>
      <c r="B31" s="15"/>
      <c r="C31" s="16"/>
      <c r="D31" s="16"/>
      <c r="E31" s="16"/>
      <c r="F31" s="16"/>
      <c r="G31" s="16"/>
      <c r="H31" s="16"/>
      <c r="K31" s="9"/>
      <c r="L31" s="11"/>
      <c r="M31" s="14"/>
      <c r="N31" s="14"/>
      <c r="O31" s="14"/>
      <c r="P31" s="14"/>
      <c r="Q31" s="14"/>
      <c r="R31" s="14"/>
    </row>
    <row r="32" spans="1:28" x14ac:dyDescent="0.35">
      <c r="A32" s="9"/>
      <c r="B32" s="15"/>
      <c r="C32" s="16"/>
      <c r="D32" s="16"/>
      <c r="E32" s="16"/>
      <c r="F32" s="16"/>
      <c r="G32" s="16"/>
      <c r="H32" s="16"/>
      <c r="L32" s="11"/>
      <c r="M32" s="10"/>
      <c r="N32" s="10"/>
      <c r="O32" s="10"/>
      <c r="P32" s="10"/>
      <c r="Q32" s="10"/>
      <c r="R32" s="10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  <row r="34" spans="1:8" x14ac:dyDescent="0.35">
      <c r="A34" s="9"/>
      <c r="B34" s="15"/>
      <c r="C34" s="16"/>
      <c r="D34" s="16"/>
      <c r="E34" s="16"/>
      <c r="F34" s="16"/>
      <c r="G34" s="16"/>
      <c r="H34" s="16"/>
    </row>
  </sheetData>
  <mergeCells count="6">
    <mergeCell ref="A2:A7"/>
    <mergeCell ref="K2:K21"/>
    <mergeCell ref="U2:U21"/>
    <mergeCell ref="A10:A15"/>
    <mergeCell ref="A18:A29"/>
    <mergeCell ref="B20:B29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3"/>
  <sheetViews>
    <sheetView zoomScale="80" zoomScaleNormal="80" workbookViewId="0"/>
  </sheetViews>
  <sheetFormatPr defaultColWidth="11.453125" defaultRowHeight="14.5" x14ac:dyDescent="0.35"/>
  <cols>
    <col min="1" max="1" width="4.7265625" customWidth="1"/>
    <col min="2" max="2" width="15.7265625" customWidth="1"/>
    <col min="3" max="8" width="8.7265625" customWidth="1"/>
    <col min="9" max="9" width="8.7265625"/>
    <col min="10" max="11" width="4.7265625" customWidth="1"/>
    <col min="12" max="12" width="15.7265625" customWidth="1"/>
    <col min="13" max="18" width="8.7265625" customWidth="1"/>
    <col min="19" max="19" width="8.7265625"/>
    <col min="20" max="21" width="4.7265625" customWidth="1"/>
    <col min="22" max="22" width="15.7265625" customWidth="1"/>
    <col min="23" max="28" width="8.7265625"/>
  </cols>
  <sheetData>
    <row r="1" spans="1:2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  <c r="U1" s="11"/>
      <c r="V1" s="1" t="s">
        <v>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34</v>
      </c>
      <c r="AB1" s="1" t="s">
        <v>10</v>
      </c>
    </row>
    <row r="2" spans="1:28" ht="15" customHeight="1" x14ac:dyDescent="0.35">
      <c r="A2" s="29" t="s">
        <v>6</v>
      </c>
      <c r="B2" s="8" t="s">
        <v>2</v>
      </c>
      <c r="C2" s="3">
        <v>10.305035999999999</v>
      </c>
      <c r="D2" s="3">
        <v>14.466060000000001</v>
      </c>
      <c r="E2" s="3">
        <v>20.154959999999999</v>
      </c>
      <c r="F2" s="3">
        <v>14.292684000000001</v>
      </c>
      <c r="G2" s="3">
        <v>19.678176000000001</v>
      </c>
      <c r="H2" s="3">
        <v>16.319016000000001</v>
      </c>
      <c r="I2" s="2"/>
      <c r="J2" s="2"/>
      <c r="K2" s="32" t="s">
        <v>29</v>
      </c>
      <c r="L2" s="8" t="s">
        <v>45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  <c r="U2" s="32" t="s">
        <v>28</v>
      </c>
      <c r="V2" s="8" t="s">
        <v>45</v>
      </c>
      <c r="W2" s="12">
        <f t="shared" ref="W2:AB2" si="1">((C20*C$19)/C$18)*0.2*8</f>
        <v>1.6</v>
      </c>
      <c r="X2" s="12">
        <f t="shared" si="1"/>
        <v>1.6</v>
      </c>
      <c r="Y2" s="12">
        <f t="shared" si="1"/>
        <v>1.6</v>
      </c>
      <c r="Z2" s="12">
        <f t="shared" si="1"/>
        <v>1.6</v>
      </c>
      <c r="AA2" s="12">
        <f t="shared" si="1"/>
        <v>1.6</v>
      </c>
      <c r="AB2" s="12">
        <f t="shared" si="1"/>
        <v>1.6</v>
      </c>
    </row>
    <row r="3" spans="1:2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2">0.2-N2</f>
        <v>0</v>
      </c>
      <c r="O3" s="13">
        <f t="shared" si="2"/>
        <v>0</v>
      </c>
      <c r="P3" s="13">
        <f t="shared" si="2"/>
        <v>0</v>
      </c>
      <c r="Q3" s="13">
        <f t="shared" si="2"/>
        <v>0</v>
      </c>
      <c r="R3" s="13">
        <f t="shared" si="2"/>
        <v>0</v>
      </c>
      <c r="U3" s="32"/>
      <c r="V3" s="8" t="s">
        <v>5</v>
      </c>
      <c r="W3" s="13">
        <f>1.6-W2</f>
        <v>0</v>
      </c>
      <c r="X3" s="13">
        <f t="shared" ref="X3:AB3" si="3">1.6-X2</f>
        <v>0</v>
      </c>
      <c r="Y3" s="13">
        <f t="shared" si="3"/>
        <v>0</v>
      </c>
      <c r="Z3" s="13">
        <f t="shared" si="3"/>
        <v>0</v>
      </c>
      <c r="AA3" s="13">
        <f t="shared" si="3"/>
        <v>0</v>
      </c>
      <c r="AB3" s="13">
        <f t="shared" si="3"/>
        <v>0</v>
      </c>
    </row>
    <row r="4" spans="1:28" ht="15" customHeight="1" x14ac:dyDescent="0.35">
      <c r="A4" s="30"/>
      <c r="B4" s="8" t="s">
        <v>15</v>
      </c>
      <c r="C4" s="4">
        <v>10</v>
      </c>
      <c r="D4" s="4">
        <v>10</v>
      </c>
      <c r="E4" s="4">
        <v>10</v>
      </c>
      <c r="F4" s="4">
        <v>10</v>
      </c>
      <c r="G4" s="4">
        <v>10</v>
      </c>
      <c r="H4" s="4">
        <v>10</v>
      </c>
      <c r="I4" s="2"/>
      <c r="J4" s="2"/>
      <c r="K4" s="32"/>
      <c r="L4" s="8" t="s">
        <v>38</v>
      </c>
      <c r="M4" s="12">
        <v>0.2</v>
      </c>
      <c r="N4" s="12">
        <v>0.2</v>
      </c>
      <c r="O4" s="12">
        <v>0.2</v>
      </c>
      <c r="P4" s="12">
        <v>0.2</v>
      </c>
      <c r="Q4" s="12">
        <v>0.2</v>
      </c>
      <c r="R4" s="12">
        <v>0.2</v>
      </c>
      <c r="U4" s="32"/>
      <c r="V4" s="8" t="s">
        <v>38</v>
      </c>
      <c r="W4" s="12">
        <f t="shared" ref="W4:AB4" si="4">((C21*C$19)/C$18)*0.2*8</f>
        <v>1.2800000000000002</v>
      </c>
      <c r="X4" s="12">
        <f t="shared" si="4"/>
        <v>1.2800000000000002</v>
      </c>
      <c r="Y4" s="12">
        <f t="shared" si="4"/>
        <v>1.2800000000000002</v>
      </c>
      <c r="Z4" s="12">
        <f t="shared" si="4"/>
        <v>1.2800000000000002</v>
      </c>
      <c r="AA4" s="12">
        <f t="shared" si="4"/>
        <v>1.2800000000000002</v>
      </c>
      <c r="AB4" s="12">
        <f t="shared" si="4"/>
        <v>1.2800000000000002</v>
      </c>
    </row>
    <row r="5" spans="1:28" ht="15" customHeight="1" x14ac:dyDescent="0.35">
      <c r="A5" s="30"/>
      <c r="B5" s="8" t="s">
        <v>16</v>
      </c>
      <c r="C5" s="5">
        <f t="shared" ref="C5:H5" si="5">((C4*C$3)/C$2)</f>
        <v>0.97039932708629073</v>
      </c>
      <c r="D5" s="5">
        <f t="shared" si="5"/>
        <v>0.69127322850866091</v>
      </c>
      <c r="E5" s="5">
        <f t="shared" si="5"/>
        <v>0.49615578497799057</v>
      </c>
      <c r="F5" s="5">
        <f t="shared" si="5"/>
        <v>0.6996586505375757</v>
      </c>
      <c r="G5" s="5">
        <f t="shared" si="5"/>
        <v>0.50817718064926343</v>
      </c>
      <c r="H5" s="5">
        <f t="shared" si="5"/>
        <v>0.61278204519194046</v>
      </c>
      <c r="I5" s="2"/>
      <c r="J5" s="2"/>
      <c r="K5" s="32"/>
      <c r="L5" s="8" t="s">
        <v>5</v>
      </c>
      <c r="M5" s="13">
        <f>0.2-M4</f>
        <v>0</v>
      </c>
      <c r="N5" s="13">
        <f t="shared" ref="N5:R5" si="6">0.2-N4</f>
        <v>0</v>
      </c>
      <c r="O5" s="13">
        <f t="shared" si="6"/>
        <v>0</v>
      </c>
      <c r="P5" s="13">
        <f t="shared" si="6"/>
        <v>0</v>
      </c>
      <c r="Q5" s="13">
        <f t="shared" si="6"/>
        <v>0</v>
      </c>
      <c r="R5" s="13">
        <f t="shared" si="6"/>
        <v>0</v>
      </c>
      <c r="U5" s="32"/>
      <c r="V5" s="8" t="s">
        <v>5</v>
      </c>
      <c r="W5" s="13">
        <f>1.6-W4</f>
        <v>0.31999999999999984</v>
      </c>
      <c r="X5" s="13">
        <f t="shared" ref="X5:AB5" si="7">1.6-X4</f>
        <v>0.31999999999999984</v>
      </c>
      <c r="Y5" s="13">
        <f t="shared" si="7"/>
        <v>0.31999999999999984</v>
      </c>
      <c r="Z5" s="13">
        <f t="shared" si="7"/>
        <v>0.31999999999999984</v>
      </c>
      <c r="AA5" s="13">
        <f t="shared" si="7"/>
        <v>0.31999999999999984</v>
      </c>
      <c r="AB5" s="13">
        <f t="shared" si="7"/>
        <v>0.31999999999999984</v>
      </c>
    </row>
    <row r="6" spans="1:28" ht="15" customHeight="1" x14ac:dyDescent="0.35">
      <c r="A6" s="30"/>
      <c r="B6" s="8" t="s">
        <v>32</v>
      </c>
      <c r="C6" s="5">
        <f>(((C4*C$3)/C$2))*8</f>
        <v>7.7631946166903258</v>
      </c>
      <c r="D6" s="5">
        <f t="shared" ref="D6:H6" si="8">(((D4*D$3)/D$2))*8</f>
        <v>5.5301858280692873</v>
      </c>
      <c r="E6" s="5">
        <f t="shared" si="8"/>
        <v>3.9692462798239245</v>
      </c>
      <c r="F6" s="5">
        <f t="shared" si="8"/>
        <v>5.5972692043006056</v>
      </c>
      <c r="G6" s="5">
        <f t="shared" si="8"/>
        <v>4.0654174451941074</v>
      </c>
      <c r="H6" s="5">
        <f t="shared" si="8"/>
        <v>4.9022563615355237</v>
      </c>
      <c r="I6" s="2"/>
      <c r="J6" s="2"/>
      <c r="K6" s="32"/>
      <c r="L6" s="8" t="s">
        <v>47</v>
      </c>
      <c r="M6" s="12">
        <v>0.2</v>
      </c>
      <c r="N6" s="12">
        <v>0.2</v>
      </c>
      <c r="O6" s="12">
        <v>0.2</v>
      </c>
      <c r="P6" s="12">
        <v>0.2</v>
      </c>
      <c r="Q6" s="12">
        <v>0.2</v>
      </c>
      <c r="R6" s="12">
        <v>0.2</v>
      </c>
      <c r="U6" s="32"/>
      <c r="V6" s="8" t="s">
        <v>47</v>
      </c>
      <c r="W6" s="12">
        <f t="shared" ref="W6:AB6" si="9">((C22*C$19)/C$18)*0.2*8</f>
        <v>0.96</v>
      </c>
      <c r="X6" s="12">
        <f t="shared" si="9"/>
        <v>0.96</v>
      </c>
      <c r="Y6" s="12">
        <f t="shared" si="9"/>
        <v>0.96</v>
      </c>
      <c r="Z6" s="12">
        <f t="shared" si="9"/>
        <v>0.96</v>
      </c>
      <c r="AA6" s="12">
        <f t="shared" si="9"/>
        <v>0.96</v>
      </c>
      <c r="AB6" s="12">
        <f t="shared" si="9"/>
        <v>0.96</v>
      </c>
    </row>
    <row r="7" spans="1:28" ht="15" customHeight="1" x14ac:dyDescent="0.35">
      <c r="A7" s="31"/>
      <c r="B7" s="8" t="s">
        <v>5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2"/>
      <c r="J7" s="2"/>
      <c r="K7" s="32"/>
      <c r="L7" s="8" t="s">
        <v>5</v>
      </c>
      <c r="M7" s="13">
        <f>0.2-M6</f>
        <v>0</v>
      </c>
      <c r="N7" s="13">
        <f t="shared" ref="N7:R7" si="10">0.2-N6</f>
        <v>0</v>
      </c>
      <c r="O7" s="13">
        <f t="shared" si="10"/>
        <v>0</v>
      </c>
      <c r="P7" s="13">
        <f t="shared" si="10"/>
        <v>0</v>
      </c>
      <c r="Q7" s="13">
        <f t="shared" si="10"/>
        <v>0</v>
      </c>
      <c r="R7" s="13">
        <f t="shared" si="10"/>
        <v>0</v>
      </c>
      <c r="U7" s="32"/>
      <c r="V7" s="8" t="s">
        <v>5</v>
      </c>
      <c r="W7" s="13">
        <f>1.6-W6</f>
        <v>0.64000000000000012</v>
      </c>
      <c r="X7" s="13">
        <f t="shared" ref="X7:AB7" si="11">1.6-X6</f>
        <v>0.64000000000000012</v>
      </c>
      <c r="Y7" s="13">
        <f t="shared" si="11"/>
        <v>0.64000000000000012</v>
      </c>
      <c r="Z7" s="13">
        <f t="shared" si="11"/>
        <v>0.64000000000000012</v>
      </c>
      <c r="AA7" s="13">
        <f t="shared" si="11"/>
        <v>0.64000000000000012</v>
      </c>
      <c r="AB7" s="13">
        <f t="shared" si="11"/>
        <v>0.64000000000000012</v>
      </c>
    </row>
    <row r="8" spans="1:2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37</v>
      </c>
      <c r="M8" s="12">
        <v>0.2</v>
      </c>
      <c r="N8" s="12">
        <v>0.2</v>
      </c>
      <c r="O8" s="12">
        <v>0.2</v>
      </c>
      <c r="P8" s="12">
        <v>0.2</v>
      </c>
      <c r="Q8" s="12">
        <v>0.2</v>
      </c>
      <c r="R8" s="12">
        <v>0.2</v>
      </c>
      <c r="U8" s="32"/>
      <c r="V8" s="8" t="s">
        <v>37</v>
      </c>
      <c r="W8" s="12">
        <f t="shared" ref="W8:AB8" si="12">((C23*C$19)/C$18)*0.2*8</f>
        <v>0.64000000000000012</v>
      </c>
      <c r="X8" s="12">
        <f t="shared" si="12"/>
        <v>0.64000000000000012</v>
      </c>
      <c r="Y8" s="12">
        <f t="shared" si="12"/>
        <v>0.64000000000000012</v>
      </c>
      <c r="Z8" s="12">
        <f t="shared" si="12"/>
        <v>0.64000000000000012</v>
      </c>
      <c r="AA8" s="12">
        <f t="shared" si="12"/>
        <v>0.64000000000000012</v>
      </c>
      <c r="AB8" s="12">
        <f t="shared" si="12"/>
        <v>0.64000000000000012</v>
      </c>
    </row>
    <row r="9" spans="1:2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</v>
      </c>
      <c r="N9" s="13">
        <f t="shared" ref="N9:R9" si="13">0.2-N8</f>
        <v>0</v>
      </c>
      <c r="O9" s="13">
        <f t="shared" si="13"/>
        <v>0</v>
      </c>
      <c r="P9" s="13">
        <f t="shared" si="13"/>
        <v>0</v>
      </c>
      <c r="Q9" s="13">
        <f t="shared" si="13"/>
        <v>0</v>
      </c>
      <c r="R9" s="13">
        <f t="shared" si="13"/>
        <v>0</v>
      </c>
      <c r="U9" s="32"/>
      <c r="V9" s="8" t="s">
        <v>5</v>
      </c>
      <c r="W9" s="13">
        <f>1.6-W8</f>
        <v>0.96</v>
      </c>
      <c r="X9" s="13">
        <f t="shared" ref="X9:AB9" si="14">1.6-X8</f>
        <v>0.96</v>
      </c>
      <c r="Y9" s="13">
        <f t="shared" si="14"/>
        <v>0.96</v>
      </c>
      <c r="Z9" s="13">
        <f t="shared" si="14"/>
        <v>0.96</v>
      </c>
      <c r="AA9" s="13">
        <f t="shared" si="14"/>
        <v>0.96</v>
      </c>
      <c r="AB9" s="13">
        <f t="shared" si="14"/>
        <v>0.96</v>
      </c>
    </row>
    <row r="10" spans="1:28" ht="15" customHeight="1" x14ac:dyDescent="0.35">
      <c r="A10" s="32" t="s">
        <v>21</v>
      </c>
      <c r="B10" s="8" t="s">
        <v>2</v>
      </c>
      <c r="C10" s="3">
        <v>5.4721799999999998</v>
      </c>
      <c r="D10" s="3">
        <v>7.5093480000000001</v>
      </c>
      <c r="E10" s="3">
        <v>7.9752960000000002</v>
      </c>
      <c r="F10" s="3">
        <v>5</v>
      </c>
      <c r="G10" s="3">
        <v>6.7291559999999997</v>
      </c>
      <c r="H10" s="3">
        <v>8.8421760000000003</v>
      </c>
      <c r="I10" s="2"/>
      <c r="J10" s="2"/>
      <c r="K10" s="32"/>
      <c r="L10" s="8" t="s">
        <v>36</v>
      </c>
      <c r="M10" s="12">
        <v>0.2</v>
      </c>
      <c r="N10" s="12">
        <v>0.2</v>
      </c>
      <c r="O10" s="12">
        <v>0.2</v>
      </c>
      <c r="P10" s="12">
        <v>0.2</v>
      </c>
      <c r="Q10" s="12">
        <v>0.2</v>
      </c>
      <c r="R10" s="12">
        <v>0.2</v>
      </c>
      <c r="U10" s="32"/>
      <c r="V10" s="8" t="s">
        <v>36</v>
      </c>
      <c r="W10" s="12">
        <f t="shared" ref="W10:AB10" si="15">((C24*C$19)/C$18)*0.2*8</f>
        <v>0.32000000000000006</v>
      </c>
      <c r="X10" s="12">
        <f t="shared" si="15"/>
        <v>0.32000000000000006</v>
      </c>
      <c r="Y10" s="12">
        <f t="shared" si="15"/>
        <v>0.32000000000000006</v>
      </c>
      <c r="Z10" s="12">
        <f t="shared" si="15"/>
        <v>0.32000000000000006</v>
      </c>
      <c r="AA10" s="12">
        <f t="shared" si="15"/>
        <v>0.32000000000000006</v>
      </c>
      <c r="AB10" s="12">
        <f t="shared" si="15"/>
        <v>0.32000000000000006</v>
      </c>
    </row>
    <row r="11" spans="1:2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</v>
      </c>
      <c r="N11" s="13">
        <f t="shared" ref="N11:R11" si="16">0.2-N10</f>
        <v>0</v>
      </c>
      <c r="O11" s="13">
        <f t="shared" si="16"/>
        <v>0</v>
      </c>
      <c r="P11" s="13">
        <f t="shared" si="16"/>
        <v>0</v>
      </c>
      <c r="Q11" s="13">
        <f t="shared" si="16"/>
        <v>0</v>
      </c>
      <c r="R11" s="13">
        <f t="shared" si="16"/>
        <v>0</v>
      </c>
      <c r="U11" s="32"/>
      <c r="V11" s="8" t="s">
        <v>5</v>
      </c>
      <c r="W11" s="13">
        <f>1.6-W10</f>
        <v>1.28</v>
      </c>
      <c r="X11" s="13">
        <f t="shared" ref="X11:AB11" si="17">1.6-X10</f>
        <v>1.28</v>
      </c>
      <c r="Y11" s="13">
        <f t="shared" si="17"/>
        <v>1.28</v>
      </c>
      <c r="Z11" s="13">
        <f t="shared" si="17"/>
        <v>1.28</v>
      </c>
      <c r="AA11" s="13">
        <f t="shared" si="17"/>
        <v>1.28</v>
      </c>
      <c r="AB11" s="13">
        <f t="shared" si="17"/>
        <v>1.28</v>
      </c>
    </row>
    <row r="12" spans="1:28" ht="15" customHeight="1" x14ac:dyDescent="0.35">
      <c r="A12" s="32"/>
      <c r="B12" s="8" t="s">
        <v>18</v>
      </c>
      <c r="C12" s="4">
        <v>5</v>
      </c>
      <c r="D12" s="4">
        <v>5</v>
      </c>
      <c r="E12" s="4">
        <v>5</v>
      </c>
      <c r="F12" s="4">
        <v>5</v>
      </c>
      <c r="G12" s="4">
        <v>5</v>
      </c>
      <c r="H12" s="4">
        <v>5</v>
      </c>
      <c r="I12" s="2"/>
      <c r="J12" s="2"/>
      <c r="K12" s="32"/>
      <c r="L12" s="8" t="s">
        <v>41</v>
      </c>
      <c r="M12" s="12">
        <v>0.2</v>
      </c>
      <c r="N12" s="12">
        <v>0.2</v>
      </c>
      <c r="O12" s="12">
        <v>0.2</v>
      </c>
      <c r="P12" s="12">
        <v>0.2</v>
      </c>
      <c r="Q12" s="12">
        <v>0.2</v>
      </c>
      <c r="R12" s="12">
        <v>0.2</v>
      </c>
      <c r="U12" s="32"/>
      <c r="V12" s="8" t="s">
        <v>41</v>
      </c>
      <c r="W12" s="12">
        <f t="shared" ref="W12:AB12" si="18">((C25*C$19)/C$18)*0.2*8</f>
        <v>0.25600000000000001</v>
      </c>
      <c r="X12" s="12">
        <f t="shared" si="18"/>
        <v>0.25600000000000001</v>
      </c>
      <c r="Y12" s="12">
        <f t="shared" si="18"/>
        <v>0.25600000000000001</v>
      </c>
      <c r="Z12" s="12">
        <f t="shared" si="18"/>
        <v>0.25600000000000001</v>
      </c>
      <c r="AA12" s="12">
        <f t="shared" si="18"/>
        <v>0.25600000000000001</v>
      </c>
      <c r="AB12" s="12">
        <f t="shared" si="18"/>
        <v>0.25600000000000001</v>
      </c>
    </row>
    <row r="13" spans="1:28" ht="15" customHeight="1" x14ac:dyDescent="0.35">
      <c r="A13" s="32"/>
      <c r="B13" s="8" t="s">
        <v>19</v>
      </c>
      <c r="C13" s="5">
        <f t="shared" ref="C13:H13" si="19">((C12*C$11)/C$10)</f>
        <v>0.91371263372184397</v>
      </c>
      <c r="D13" s="5">
        <f t="shared" si="19"/>
        <v>0.66583676771938127</v>
      </c>
      <c r="E13" s="5">
        <f t="shared" si="19"/>
        <v>0.62693597830099346</v>
      </c>
      <c r="F13" s="5">
        <f t="shared" si="19"/>
        <v>1</v>
      </c>
      <c r="G13" s="5">
        <f t="shared" si="19"/>
        <v>0.74303523354191825</v>
      </c>
      <c r="H13" s="5">
        <f t="shared" si="19"/>
        <v>0.56547166670285687</v>
      </c>
      <c r="I13" s="2"/>
      <c r="J13" s="2"/>
      <c r="K13" s="32"/>
      <c r="L13" s="8" t="s">
        <v>5</v>
      </c>
      <c r="M13" s="13">
        <f>0.2-M12</f>
        <v>0</v>
      </c>
      <c r="N13" s="13">
        <f t="shared" ref="N13:R13" si="20">0.2-N12</f>
        <v>0</v>
      </c>
      <c r="O13" s="13">
        <f t="shared" si="20"/>
        <v>0</v>
      </c>
      <c r="P13" s="13">
        <f t="shared" si="20"/>
        <v>0</v>
      </c>
      <c r="Q13" s="13">
        <f t="shared" si="20"/>
        <v>0</v>
      </c>
      <c r="R13" s="13">
        <f t="shared" si="20"/>
        <v>0</v>
      </c>
      <c r="U13" s="32"/>
      <c r="V13" s="8" t="s">
        <v>5</v>
      </c>
      <c r="W13" s="13">
        <f>1.6-W12</f>
        <v>1.3440000000000001</v>
      </c>
      <c r="X13" s="13">
        <f t="shared" ref="X13:AB13" si="21">1.6-X12</f>
        <v>1.3440000000000001</v>
      </c>
      <c r="Y13" s="13">
        <f t="shared" si="21"/>
        <v>1.3440000000000001</v>
      </c>
      <c r="Z13" s="13">
        <f t="shared" si="21"/>
        <v>1.3440000000000001</v>
      </c>
      <c r="AA13" s="13">
        <f t="shared" si="21"/>
        <v>1.3440000000000001</v>
      </c>
      <c r="AB13" s="13">
        <f t="shared" si="21"/>
        <v>1.3440000000000001</v>
      </c>
    </row>
    <row r="14" spans="1:28" ht="15" customHeight="1" x14ac:dyDescent="0.35">
      <c r="A14" s="32"/>
      <c r="B14" s="8" t="s">
        <v>33</v>
      </c>
      <c r="C14" s="5">
        <f t="shared" ref="C14:H14" si="22">(((C12*C$11)/C$10))*8</f>
        <v>7.3097010697747518</v>
      </c>
      <c r="D14" s="5">
        <f t="shared" si="22"/>
        <v>5.3266941417550502</v>
      </c>
      <c r="E14" s="5">
        <f t="shared" si="22"/>
        <v>5.0154878264079477</v>
      </c>
      <c r="F14" s="5">
        <f t="shared" si="22"/>
        <v>8</v>
      </c>
      <c r="G14" s="5">
        <f t="shared" si="22"/>
        <v>5.944281868335346</v>
      </c>
      <c r="H14" s="5">
        <f t="shared" si="22"/>
        <v>4.5237733336228549</v>
      </c>
      <c r="I14" s="2"/>
      <c r="J14" s="2"/>
      <c r="K14" s="32"/>
      <c r="L14" s="8" t="s">
        <v>44</v>
      </c>
      <c r="M14" s="12">
        <v>0.2</v>
      </c>
      <c r="N14" s="12">
        <v>0.2</v>
      </c>
      <c r="O14" s="12">
        <v>0.2</v>
      </c>
      <c r="P14" s="12">
        <v>0.2</v>
      </c>
      <c r="Q14" s="12">
        <v>0.2</v>
      </c>
      <c r="R14" s="12">
        <v>0.2</v>
      </c>
      <c r="U14" s="32"/>
      <c r="V14" s="8" t="s">
        <v>44</v>
      </c>
      <c r="W14" s="12">
        <f t="shared" ref="W14:AB14" si="23">((C26*C$19)/C$18)*0.2*8</f>
        <v>0.192</v>
      </c>
      <c r="X14" s="12">
        <f t="shared" si="23"/>
        <v>0.192</v>
      </c>
      <c r="Y14" s="12">
        <f t="shared" si="23"/>
        <v>0.192</v>
      </c>
      <c r="Z14" s="12">
        <f t="shared" si="23"/>
        <v>0.192</v>
      </c>
      <c r="AA14" s="12">
        <f t="shared" si="23"/>
        <v>0.192</v>
      </c>
      <c r="AB14" s="12">
        <f t="shared" si="23"/>
        <v>0.192</v>
      </c>
    </row>
    <row r="15" spans="1:28" ht="15" customHeight="1" x14ac:dyDescent="0.35">
      <c r="A15" s="32"/>
      <c r="B15" s="8" t="s">
        <v>5</v>
      </c>
      <c r="C15" s="12">
        <f>8-C14</f>
        <v>0.69029893022524824</v>
      </c>
      <c r="D15" s="12">
        <f t="shared" ref="D15:H15" si="24">8-D14</f>
        <v>2.6733058582449498</v>
      </c>
      <c r="E15" s="12">
        <f t="shared" si="24"/>
        <v>2.9845121735920523</v>
      </c>
      <c r="F15" s="12">
        <f t="shared" si="24"/>
        <v>0</v>
      </c>
      <c r="G15" s="12">
        <f t="shared" si="24"/>
        <v>2.055718131664654</v>
      </c>
      <c r="H15" s="12">
        <f t="shared" si="24"/>
        <v>3.4762266663771451</v>
      </c>
      <c r="I15" s="2"/>
      <c r="J15" s="2"/>
      <c r="K15" s="32"/>
      <c r="L15" s="8" t="s">
        <v>5</v>
      </c>
      <c r="M15" s="13">
        <f>0.2-M14</f>
        <v>0</v>
      </c>
      <c r="N15" s="13">
        <f t="shared" ref="N15:R15" si="25">0.2-N14</f>
        <v>0</v>
      </c>
      <c r="O15" s="13">
        <f t="shared" si="25"/>
        <v>0</v>
      </c>
      <c r="P15" s="13">
        <f t="shared" si="25"/>
        <v>0</v>
      </c>
      <c r="Q15" s="13">
        <f t="shared" si="25"/>
        <v>0</v>
      </c>
      <c r="R15" s="13">
        <f t="shared" si="25"/>
        <v>0</v>
      </c>
      <c r="U15" s="32"/>
      <c r="V15" s="8" t="s">
        <v>5</v>
      </c>
      <c r="W15" s="13">
        <f>1.6-W14</f>
        <v>1.4080000000000001</v>
      </c>
      <c r="X15" s="13">
        <f t="shared" ref="X15:AB15" si="26">1.6-X14</f>
        <v>1.4080000000000001</v>
      </c>
      <c r="Y15" s="13">
        <f t="shared" si="26"/>
        <v>1.4080000000000001</v>
      </c>
      <c r="Z15" s="13">
        <f t="shared" si="26"/>
        <v>1.4080000000000001</v>
      </c>
      <c r="AA15" s="13">
        <f t="shared" si="26"/>
        <v>1.4080000000000001</v>
      </c>
      <c r="AB15" s="13">
        <f t="shared" si="26"/>
        <v>1.4080000000000001</v>
      </c>
    </row>
    <row r="16" spans="1:28" ht="15" customHeight="1" x14ac:dyDescent="0.35">
      <c r="I16" s="2"/>
      <c r="J16" s="2"/>
      <c r="K16" s="32"/>
      <c r="L16" s="8" t="s">
        <v>43</v>
      </c>
      <c r="M16" s="12">
        <v>0.2</v>
      </c>
      <c r="N16" s="12">
        <v>0.2</v>
      </c>
      <c r="O16" s="12">
        <v>0.2</v>
      </c>
      <c r="P16" s="12">
        <v>0.2</v>
      </c>
      <c r="Q16" s="12">
        <v>0.2</v>
      </c>
      <c r="R16" s="12">
        <v>0.2</v>
      </c>
      <c r="U16" s="32"/>
      <c r="V16" s="8" t="s">
        <v>43</v>
      </c>
      <c r="W16" s="12">
        <f t="shared" ref="W16:AB16" si="27">((C27*C$19)/C$18)*0.2*8</f>
        <v>0.128</v>
      </c>
      <c r="X16" s="12">
        <f t="shared" si="27"/>
        <v>0.128</v>
      </c>
      <c r="Y16" s="12">
        <f t="shared" si="27"/>
        <v>0.128</v>
      </c>
      <c r="Z16" s="12">
        <f t="shared" si="27"/>
        <v>0.128</v>
      </c>
      <c r="AA16" s="12">
        <f t="shared" si="27"/>
        <v>0.128</v>
      </c>
      <c r="AB16" s="12">
        <f t="shared" si="27"/>
        <v>0.128</v>
      </c>
    </row>
    <row r="17" spans="1:28" ht="15" customHeight="1" x14ac:dyDescent="0.35">
      <c r="I17" s="2"/>
      <c r="J17" s="2"/>
      <c r="K17" s="32"/>
      <c r="L17" s="8" t="s">
        <v>5</v>
      </c>
      <c r="M17" s="13">
        <f>0.2-M16</f>
        <v>0</v>
      </c>
      <c r="N17" s="13">
        <f t="shared" ref="N17:R17" si="28">0.2-N16</f>
        <v>0</v>
      </c>
      <c r="O17" s="13">
        <f t="shared" si="28"/>
        <v>0</v>
      </c>
      <c r="P17" s="13">
        <f t="shared" si="28"/>
        <v>0</v>
      </c>
      <c r="Q17" s="13">
        <f t="shared" si="28"/>
        <v>0</v>
      </c>
      <c r="R17" s="13">
        <f t="shared" si="28"/>
        <v>0</v>
      </c>
      <c r="U17" s="32"/>
      <c r="V17" s="8" t="s">
        <v>5</v>
      </c>
      <c r="W17" s="13">
        <f>1.6-W16</f>
        <v>1.472</v>
      </c>
      <c r="X17" s="13">
        <f t="shared" ref="X17:AB17" si="29">1.6-X16</f>
        <v>1.472</v>
      </c>
      <c r="Y17" s="13">
        <f t="shared" si="29"/>
        <v>1.472</v>
      </c>
      <c r="Z17" s="13">
        <f t="shared" si="29"/>
        <v>1.472</v>
      </c>
      <c r="AA17" s="13">
        <f t="shared" si="29"/>
        <v>1.472</v>
      </c>
      <c r="AB17" s="13">
        <f t="shared" si="29"/>
        <v>1.472</v>
      </c>
    </row>
    <row r="18" spans="1:28" ht="15" customHeight="1" x14ac:dyDescent="0.35">
      <c r="A18" s="32" t="s">
        <v>1</v>
      </c>
      <c r="B18" s="8" t="s">
        <v>2</v>
      </c>
      <c r="C18" s="7">
        <v>5</v>
      </c>
      <c r="D18" s="7">
        <v>5</v>
      </c>
      <c r="E18" s="7">
        <v>5</v>
      </c>
      <c r="F18" s="7">
        <v>5</v>
      </c>
      <c r="G18" s="7">
        <v>5</v>
      </c>
      <c r="H18" s="7">
        <v>5</v>
      </c>
      <c r="K18" s="32"/>
      <c r="L18" s="8" t="s">
        <v>42</v>
      </c>
      <c r="M18" s="21">
        <v>0.2</v>
      </c>
      <c r="N18" s="21">
        <v>0.2</v>
      </c>
      <c r="O18" s="21">
        <v>0.2</v>
      </c>
      <c r="P18" s="21">
        <v>0.2</v>
      </c>
      <c r="Q18" s="21">
        <v>0.2</v>
      </c>
      <c r="R18" s="21">
        <v>0.2</v>
      </c>
      <c r="U18" s="32"/>
      <c r="V18" s="8" t="s">
        <v>42</v>
      </c>
      <c r="W18" s="12">
        <f t="shared" ref="W18:AB18" si="30">((C28*C$19)/C$18)*0.2*8</f>
        <v>6.4000000000000001E-2</v>
      </c>
      <c r="X18" s="12">
        <f t="shared" si="30"/>
        <v>6.4000000000000001E-2</v>
      </c>
      <c r="Y18" s="12">
        <f t="shared" si="30"/>
        <v>6.4000000000000001E-2</v>
      </c>
      <c r="Z18" s="12">
        <f t="shared" si="30"/>
        <v>6.4000000000000001E-2</v>
      </c>
      <c r="AA18" s="12">
        <f t="shared" si="30"/>
        <v>6.4000000000000001E-2</v>
      </c>
      <c r="AB18" s="12">
        <f t="shared" si="30"/>
        <v>6.4000000000000001E-2</v>
      </c>
    </row>
    <row r="19" spans="1:28" ht="15" customHeight="1" x14ac:dyDescent="0.35">
      <c r="A19" s="32"/>
      <c r="B19" s="8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</v>
      </c>
      <c r="N19" s="13">
        <f t="shared" ref="N19:R19" si="31">0.2-N18</f>
        <v>0</v>
      </c>
      <c r="O19" s="13">
        <f t="shared" si="31"/>
        <v>0</v>
      </c>
      <c r="P19" s="13">
        <f t="shared" si="31"/>
        <v>0</v>
      </c>
      <c r="Q19" s="13">
        <f t="shared" si="31"/>
        <v>0</v>
      </c>
      <c r="R19" s="13">
        <f t="shared" si="31"/>
        <v>0</v>
      </c>
      <c r="U19" s="32"/>
      <c r="V19" s="8" t="s">
        <v>5</v>
      </c>
      <c r="W19" s="13">
        <f>1.6-W18</f>
        <v>1.536</v>
      </c>
      <c r="X19" s="13">
        <f t="shared" ref="X19:AB19" si="32">1.6-X18</f>
        <v>1.536</v>
      </c>
      <c r="Y19" s="13">
        <f t="shared" si="32"/>
        <v>1.536</v>
      </c>
      <c r="Z19" s="13">
        <f t="shared" si="32"/>
        <v>1.536</v>
      </c>
      <c r="AA19" s="13">
        <f t="shared" si="32"/>
        <v>1.536</v>
      </c>
      <c r="AB19" s="13">
        <f t="shared" si="32"/>
        <v>1.536</v>
      </c>
    </row>
    <row r="20" spans="1:28" ht="15" customHeight="1" x14ac:dyDescent="0.35">
      <c r="A20" s="32"/>
      <c r="B20" s="33" t="s">
        <v>4</v>
      </c>
      <c r="C20" s="7">
        <v>5</v>
      </c>
      <c r="D20" s="7">
        <v>5</v>
      </c>
      <c r="E20" s="7">
        <v>5</v>
      </c>
      <c r="F20" s="7">
        <v>5</v>
      </c>
      <c r="G20" s="7">
        <v>5</v>
      </c>
      <c r="H20" s="7">
        <v>5</v>
      </c>
      <c r="K20" s="32"/>
      <c r="L20" s="8" t="s">
        <v>46</v>
      </c>
      <c r="M20" s="21">
        <v>0.2</v>
      </c>
      <c r="N20" s="21">
        <v>0.2</v>
      </c>
      <c r="O20" s="21">
        <v>0.2</v>
      </c>
      <c r="P20" s="21">
        <v>0.2</v>
      </c>
      <c r="Q20" s="21">
        <v>0.2</v>
      </c>
      <c r="R20" s="21">
        <v>0.2</v>
      </c>
      <c r="U20" s="32"/>
      <c r="V20" s="8" t="s">
        <v>46</v>
      </c>
      <c r="W20" s="12">
        <f t="shared" ref="W20:AB20" si="33">((C29*C$19)/C$18)*0.2*8</f>
        <v>3.2000000000000001E-2</v>
      </c>
      <c r="X20" s="12">
        <f t="shared" si="33"/>
        <v>3.2000000000000001E-2</v>
      </c>
      <c r="Y20" s="12">
        <f t="shared" si="33"/>
        <v>3.2000000000000001E-2</v>
      </c>
      <c r="Z20" s="12">
        <f t="shared" si="33"/>
        <v>3.2000000000000001E-2</v>
      </c>
      <c r="AA20" s="12">
        <f t="shared" si="33"/>
        <v>3.2000000000000001E-2</v>
      </c>
      <c r="AB20" s="12">
        <f t="shared" si="33"/>
        <v>3.2000000000000001E-2</v>
      </c>
    </row>
    <row r="21" spans="1:28" ht="15" customHeight="1" x14ac:dyDescent="0.35">
      <c r="A21" s="32"/>
      <c r="B21" s="33"/>
      <c r="C21" s="7">
        <v>4</v>
      </c>
      <c r="D21" s="7">
        <v>4</v>
      </c>
      <c r="E21" s="7">
        <v>4</v>
      </c>
      <c r="F21" s="7">
        <v>4</v>
      </c>
      <c r="G21" s="7">
        <v>4</v>
      </c>
      <c r="H21" s="7">
        <v>4</v>
      </c>
      <c r="K21" s="32"/>
      <c r="L21" s="8" t="s">
        <v>5</v>
      </c>
      <c r="M21" s="13">
        <f>0.2-M20</f>
        <v>0</v>
      </c>
      <c r="N21" s="13">
        <f t="shared" ref="N21:R21" si="34">0.2-N20</f>
        <v>0</v>
      </c>
      <c r="O21" s="13">
        <f t="shared" si="34"/>
        <v>0</v>
      </c>
      <c r="P21" s="13">
        <f t="shared" si="34"/>
        <v>0</v>
      </c>
      <c r="Q21" s="13">
        <f t="shared" si="34"/>
        <v>0</v>
      </c>
      <c r="R21" s="13">
        <f t="shared" si="34"/>
        <v>0</v>
      </c>
      <c r="U21" s="32"/>
      <c r="V21" s="8" t="s">
        <v>5</v>
      </c>
      <c r="W21" s="13">
        <f>1.6-W20</f>
        <v>1.5680000000000001</v>
      </c>
      <c r="X21" s="13">
        <f t="shared" ref="X21:AB21" si="35">1.6-X20</f>
        <v>1.5680000000000001</v>
      </c>
      <c r="Y21" s="13">
        <f t="shared" si="35"/>
        <v>1.5680000000000001</v>
      </c>
      <c r="Z21" s="13">
        <f t="shared" si="35"/>
        <v>1.5680000000000001</v>
      </c>
      <c r="AA21" s="13">
        <f t="shared" si="35"/>
        <v>1.5680000000000001</v>
      </c>
      <c r="AB21" s="13">
        <f t="shared" si="35"/>
        <v>1.5680000000000001</v>
      </c>
    </row>
    <row r="22" spans="1:28" ht="15" customHeight="1" x14ac:dyDescent="0.35">
      <c r="A22" s="32"/>
      <c r="B22" s="33"/>
      <c r="C22" s="7">
        <v>3</v>
      </c>
      <c r="D22" s="7">
        <v>3</v>
      </c>
      <c r="E22" s="7">
        <v>3</v>
      </c>
      <c r="F22" s="7">
        <v>3</v>
      </c>
      <c r="G22" s="7">
        <v>3</v>
      </c>
      <c r="H22" s="7">
        <v>3</v>
      </c>
      <c r="K22" s="9"/>
      <c r="U22" s="11"/>
      <c r="V22" s="11"/>
      <c r="W22" s="11"/>
      <c r="X22" s="11"/>
      <c r="Y22" s="11"/>
      <c r="Z22" s="11"/>
      <c r="AA22" s="11"/>
      <c r="AB22" s="11"/>
    </row>
    <row r="23" spans="1:28" ht="15" customHeight="1" x14ac:dyDescent="0.35">
      <c r="A23" s="32"/>
      <c r="B23" s="33"/>
      <c r="C23" s="7">
        <v>2</v>
      </c>
      <c r="D23" s="7">
        <v>2</v>
      </c>
      <c r="E23" s="7">
        <v>2</v>
      </c>
      <c r="F23" s="7">
        <v>2</v>
      </c>
      <c r="G23" s="7">
        <v>2</v>
      </c>
      <c r="H23" s="7">
        <v>2</v>
      </c>
      <c r="K23" s="9"/>
      <c r="L23" s="1" t="s">
        <v>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34</v>
      </c>
      <c r="R23" s="1" t="s">
        <v>10</v>
      </c>
      <c r="U23" s="11"/>
      <c r="V23" s="11"/>
      <c r="W23" s="11"/>
      <c r="X23" s="11"/>
      <c r="Y23" s="11"/>
      <c r="Z23" s="11"/>
      <c r="AA23" s="11"/>
      <c r="AB23" s="11"/>
    </row>
    <row r="24" spans="1:28" ht="15" customHeight="1" x14ac:dyDescent="0.35">
      <c r="A24" s="32"/>
      <c r="B24" s="33"/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K24" s="9"/>
      <c r="L24" s="8" t="s">
        <v>9</v>
      </c>
      <c r="M24" s="7">
        <f t="shared" ref="M24:R24" si="36">SUM(M2,M4,M6,M8,M10,M12,M14,M16,M18,M20)*8</f>
        <v>15.999999999999998</v>
      </c>
      <c r="N24" s="7">
        <f t="shared" si="36"/>
        <v>15.999999999999998</v>
      </c>
      <c r="O24" s="7">
        <f t="shared" si="36"/>
        <v>15.999999999999998</v>
      </c>
      <c r="P24" s="7">
        <f t="shared" si="36"/>
        <v>15.999999999999998</v>
      </c>
      <c r="Q24" s="7">
        <f t="shared" si="36"/>
        <v>15.999999999999998</v>
      </c>
      <c r="R24" s="7">
        <f t="shared" si="36"/>
        <v>15.999999999999998</v>
      </c>
      <c r="U24" s="11"/>
      <c r="V24" s="11"/>
      <c r="W24" s="16"/>
      <c r="X24" s="16"/>
      <c r="Y24" s="16"/>
      <c r="Z24" s="16"/>
      <c r="AA24" s="16"/>
      <c r="AB24" s="16"/>
    </row>
    <row r="25" spans="1:28" ht="15" customHeight="1" x14ac:dyDescent="0.35">
      <c r="A25" s="32"/>
      <c r="B25" s="33"/>
      <c r="C25" s="7">
        <v>0.8</v>
      </c>
      <c r="D25" s="7">
        <v>0.8</v>
      </c>
      <c r="E25" s="7">
        <v>0.8</v>
      </c>
      <c r="F25" s="7">
        <v>0.8</v>
      </c>
      <c r="G25" s="7">
        <v>0.8</v>
      </c>
      <c r="H25" s="7">
        <v>0.8</v>
      </c>
      <c r="K25" s="9"/>
      <c r="L25" s="8" t="s">
        <v>8</v>
      </c>
      <c r="M25" s="7">
        <f>M24+1</f>
        <v>17</v>
      </c>
      <c r="N25" s="7">
        <f t="shared" ref="N25:R25" si="37">N24+1</f>
        <v>17</v>
      </c>
      <c r="O25" s="7">
        <f t="shared" si="37"/>
        <v>17</v>
      </c>
      <c r="P25" s="7">
        <f t="shared" si="37"/>
        <v>17</v>
      </c>
      <c r="Q25" s="7">
        <f t="shared" si="37"/>
        <v>17</v>
      </c>
      <c r="R25" s="7">
        <f t="shared" si="37"/>
        <v>17</v>
      </c>
      <c r="U25" s="11"/>
      <c r="V25" s="11"/>
      <c r="W25" s="16"/>
      <c r="X25" s="16"/>
      <c r="Y25" s="16"/>
      <c r="Z25" s="16"/>
      <c r="AA25" s="16"/>
      <c r="AB25" s="16"/>
    </row>
    <row r="26" spans="1:28" ht="15" customHeight="1" x14ac:dyDescent="0.35">
      <c r="A26" s="32"/>
      <c r="B26" s="33"/>
      <c r="C26" s="7">
        <v>0.6</v>
      </c>
      <c r="D26" s="7">
        <v>0.6</v>
      </c>
      <c r="E26" s="7">
        <v>0.6</v>
      </c>
      <c r="F26" s="7">
        <v>0.6</v>
      </c>
      <c r="G26" s="7">
        <v>0.6</v>
      </c>
      <c r="H26" s="7">
        <v>0.6</v>
      </c>
      <c r="K26" s="9"/>
      <c r="L26" s="11"/>
      <c r="M26" s="14"/>
      <c r="N26" s="14"/>
      <c r="O26" s="14"/>
      <c r="P26" s="14"/>
      <c r="Q26" s="14"/>
      <c r="R26" s="14"/>
    </row>
    <row r="27" spans="1:28" ht="15" customHeight="1" x14ac:dyDescent="0.35">
      <c r="A27" s="32"/>
      <c r="B27" s="33"/>
      <c r="C27" s="7">
        <v>0.4</v>
      </c>
      <c r="D27" s="7">
        <v>0.4</v>
      </c>
      <c r="E27" s="7">
        <v>0.4</v>
      </c>
      <c r="F27" s="7">
        <v>0.4</v>
      </c>
      <c r="G27" s="7">
        <v>0.4</v>
      </c>
      <c r="H27" s="7">
        <v>0.4</v>
      </c>
      <c r="K27" s="9"/>
    </row>
    <row r="28" spans="1:28" ht="15" customHeight="1" x14ac:dyDescent="0.35">
      <c r="A28" s="32"/>
      <c r="B28" s="33"/>
      <c r="C28" s="7">
        <v>0.2</v>
      </c>
      <c r="D28" s="7">
        <v>0.2</v>
      </c>
      <c r="E28" s="7">
        <v>0.2</v>
      </c>
      <c r="F28" s="7">
        <v>0.2</v>
      </c>
      <c r="G28" s="7">
        <v>0.2</v>
      </c>
      <c r="H28" s="7">
        <v>0.2</v>
      </c>
      <c r="K28" s="9"/>
      <c r="L28" s="11"/>
      <c r="M28" s="17"/>
      <c r="N28" s="17"/>
      <c r="O28" s="17"/>
      <c r="P28" s="17"/>
      <c r="Q28" s="17"/>
      <c r="R28" s="17"/>
    </row>
    <row r="29" spans="1:28" ht="15" customHeight="1" x14ac:dyDescent="0.35">
      <c r="A29" s="32"/>
      <c r="B29" s="33"/>
      <c r="C29" s="7">
        <v>0.1</v>
      </c>
      <c r="D29" s="7">
        <v>0.1</v>
      </c>
      <c r="E29" s="7">
        <v>0.1</v>
      </c>
      <c r="F29" s="7">
        <v>0.1</v>
      </c>
      <c r="G29" s="7">
        <v>0.1</v>
      </c>
      <c r="H29" s="7">
        <v>0.1</v>
      </c>
      <c r="K29" s="9"/>
      <c r="L29" s="11"/>
      <c r="M29" s="14"/>
      <c r="N29" s="14"/>
      <c r="O29" s="14"/>
      <c r="P29" s="14"/>
      <c r="Q29" s="14"/>
      <c r="R29" s="14"/>
    </row>
    <row r="30" spans="1:28" ht="15" customHeight="1" x14ac:dyDescent="0.35">
      <c r="A30" s="9"/>
      <c r="B30" s="15"/>
      <c r="C30" s="16"/>
      <c r="D30" s="16"/>
      <c r="E30" s="16"/>
      <c r="F30" s="16"/>
      <c r="G30" s="16"/>
      <c r="H30" s="16"/>
      <c r="K30" s="9"/>
      <c r="L30" s="11"/>
      <c r="M30" s="14"/>
      <c r="N30" s="14"/>
      <c r="O30" s="14"/>
      <c r="P30" s="14"/>
      <c r="Q30" s="14"/>
      <c r="R30" s="14"/>
    </row>
    <row r="31" spans="1:28" x14ac:dyDescent="0.35">
      <c r="A31" s="9"/>
      <c r="B31" s="15"/>
      <c r="C31" s="16"/>
      <c r="D31" s="16"/>
      <c r="E31" s="16"/>
      <c r="F31" s="16"/>
      <c r="G31" s="16"/>
      <c r="H31" s="16"/>
      <c r="L31" s="11"/>
      <c r="M31" s="10"/>
      <c r="N31" s="10"/>
      <c r="O31" s="10"/>
      <c r="P31" s="10"/>
      <c r="Q31" s="10"/>
      <c r="R31" s="10"/>
    </row>
    <row r="32" spans="1:28" x14ac:dyDescent="0.35">
      <c r="A32" s="9"/>
      <c r="B32" s="15"/>
      <c r="C32" s="16"/>
      <c r="D32" s="16"/>
      <c r="E32" s="16"/>
      <c r="F32" s="16"/>
      <c r="G32" s="16"/>
      <c r="H32" s="16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</sheetData>
  <mergeCells count="6">
    <mergeCell ref="A18:A29"/>
    <mergeCell ref="K2:K21"/>
    <mergeCell ref="U2:U21"/>
    <mergeCell ref="A2:A7"/>
    <mergeCell ref="A10:A15"/>
    <mergeCell ref="B20:B2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3"/>
  <sheetViews>
    <sheetView tabSelected="1" zoomScale="80" zoomScaleNormal="80" workbookViewId="0"/>
  </sheetViews>
  <sheetFormatPr defaultColWidth="8.7265625" defaultRowHeight="14.5" x14ac:dyDescent="0.35"/>
  <cols>
    <col min="1" max="1" width="4.7265625" customWidth="1"/>
    <col min="2" max="2" width="15.7265625" customWidth="1"/>
    <col min="3" max="8" width="8.7265625" customWidth="1"/>
    <col min="10" max="11" width="4.7265625" customWidth="1"/>
    <col min="12" max="12" width="15.7265625" customWidth="1"/>
    <col min="13" max="18" width="8.7265625" customWidth="1"/>
    <col min="20" max="21" width="4.7265625" customWidth="1"/>
    <col min="22" max="22" width="15.7265625" customWidth="1"/>
  </cols>
  <sheetData>
    <row r="1" spans="1:28" ht="15" customHeight="1" x14ac:dyDescent="0.35">
      <c r="A1" s="2"/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34</v>
      </c>
      <c r="H1" s="1" t="s">
        <v>10</v>
      </c>
      <c r="I1" s="2"/>
      <c r="J1" s="2"/>
      <c r="K1" s="2"/>
      <c r="L1" s="1" t="s">
        <v>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34</v>
      </c>
      <c r="R1" s="1" t="s">
        <v>10</v>
      </c>
      <c r="U1" s="11"/>
      <c r="V1" s="1" t="s">
        <v>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34</v>
      </c>
      <c r="AB1" s="1" t="s">
        <v>10</v>
      </c>
    </row>
    <row r="2" spans="1:28" ht="15" customHeight="1" x14ac:dyDescent="0.35">
      <c r="A2" s="29" t="s">
        <v>6</v>
      </c>
      <c r="B2" s="8" t="s">
        <v>2</v>
      </c>
      <c r="C2" s="3">
        <v>5.5371959999999998</v>
      </c>
      <c r="D2" s="3">
        <v>7.4118240000000002</v>
      </c>
      <c r="E2" s="3">
        <v>9.8715960000000003</v>
      </c>
      <c r="F2" s="3">
        <v>3.8901240000000001</v>
      </c>
      <c r="G2" s="3">
        <v>10.987704000000001</v>
      </c>
      <c r="H2" s="3">
        <v>9.6115320000000004</v>
      </c>
      <c r="I2" s="2"/>
      <c r="J2" s="2"/>
      <c r="K2" s="32" t="s">
        <v>29</v>
      </c>
      <c r="L2" s="8" t="s">
        <v>35</v>
      </c>
      <c r="M2" s="12">
        <f t="shared" ref="M2:R2" si="0">((C20*C$19)/C$18)*0.2</f>
        <v>0.2</v>
      </c>
      <c r="N2" s="12">
        <f t="shared" si="0"/>
        <v>0.2</v>
      </c>
      <c r="O2" s="12">
        <f t="shared" si="0"/>
        <v>0.2</v>
      </c>
      <c r="P2" s="12">
        <f t="shared" si="0"/>
        <v>0.2</v>
      </c>
      <c r="Q2" s="12">
        <f t="shared" si="0"/>
        <v>0.2</v>
      </c>
      <c r="R2" s="12">
        <f t="shared" si="0"/>
        <v>0.2</v>
      </c>
      <c r="U2" s="32" t="s">
        <v>28</v>
      </c>
      <c r="V2" s="8" t="s">
        <v>35</v>
      </c>
      <c r="W2" s="12">
        <f t="shared" ref="W2:AB2" si="1">((C20*C$19)/C$18)*0.2*8</f>
        <v>1.6</v>
      </c>
      <c r="X2" s="12">
        <f t="shared" si="1"/>
        <v>1.6</v>
      </c>
      <c r="Y2" s="12">
        <f t="shared" si="1"/>
        <v>1.6</v>
      </c>
      <c r="Z2" s="12">
        <f t="shared" si="1"/>
        <v>1.6</v>
      </c>
      <c r="AA2" s="12">
        <f t="shared" si="1"/>
        <v>1.6</v>
      </c>
      <c r="AB2" s="12">
        <f t="shared" si="1"/>
        <v>1.6</v>
      </c>
    </row>
    <row r="3" spans="1:28" ht="15" customHeight="1" x14ac:dyDescent="0.35">
      <c r="A3" s="30"/>
      <c r="B3" s="8" t="s">
        <v>3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2"/>
      <c r="J3" s="2"/>
      <c r="K3" s="32"/>
      <c r="L3" s="8" t="s">
        <v>5</v>
      </c>
      <c r="M3" s="13">
        <f>0.2-M2</f>
        <v>0</v>
      </c>
      <c r="N3" s="13">
        <f t="shared" ref="N3:R3" si="2">0.2-N2</f>
        <v>0</v>
      </c>
      <c r="O3" s="13">
        <f t="shared" si="2"/>
        <v>0</v>
      </c>
      <c r="P3" s="13">
        <f t="shared" si="2"/>
        <v>0</v>
      </c>
      <c r="Q3" s="13">
        <f t="shared" si="2"/>
        <v>0</v>
      </c>
      <c r="R3" s="13">
        <f t="shared" si="2"/>
        <v>0</v>
      </c>
      <c r="U3" s="32"/>
      <c r="V3" s="8" t="s">
        <v>5</v>
      </c>
      <c r="W3" s="13">
        <f>1.6-W2</f>
        <v>0</v>
      </c>
      <c r="X3" s="13">
        <f t="shared" ref="X3:AB3" si="3">1.6-X2</f>
        <v>0</v>
      </c>
      <c r="Y3" s="13">
        <f t="shared" si="3"/>
        <v>0</v>
      </c>
      <c r="Z3" s="13">
        <f t="shared" si="3"/>
        <v>0</v>
      </c>
      <c r="AA3" s="13">
        <f t="shared" si="3"/>
        <v>0</v>
      </c>
      <c r="AB3" s="13">
        <f t="shared" si="3"/>
        <v>0</v>
      </c>
    </row>
    <row r="4" spans="1:28" ht="15" customHeight="1" x14ac:dyDescent="0.35">
      <c r="A4" s="30"/>
      <c r="B4" s="8" t="s">
        <v>15</v>
      </c>
      <c r="C4" s="4">
        <v>15</v>
      </c>
      <c r="D4" s="4">
        <v>15</v>
      </c>
      <c r="E4" s="4">
        <v>15</v>
      </c>
      <c r="F4" s="4">
        <v>15</v>
      </c>
      <c r="G4" s="4">
        <v>15</v>
      </c>
      <c r="H4" s="4">
        <v>15</v>
      </c>
      <c r="I4" s="2"/>
      <c r="J4" s="2"/>
      <c r="K4" s="32"/>
      <c r="L4" s="8" t="s">
        <v>48</v>
      </c>
      <c r="M4" s="12">
        <v>0.2</v>
      </c>
      <c r="N4" s="12">
        <v>0.2</v>
      </c>
      <c r="O4" s="12">
        <v>0.2</v>
      </c>
      <c r="P4" s="12">
        <v>0.2</v>
      </c>
      <c r="Q4" s="12">
        <v>0.2</v>
      </c>
      <c r="R4" s="12">
        <v>0.2</v>
      </c>
      <c r="U4" s="32"/>
      <c r="V4" s="8" t="s">
        <v>48</v>
      </c>
      <c r="W4" s="12">
        <f t="shared" ref="W4:AB4" si="4">((C21*C$19)/C$18)*0.2*8</f>
        <v>1.2000000000000002</v>
      </c>
      <c r="X4" s="12">
        <f t="shared" si="4"/>
        <v>1.2000000000000002</v>
      </c>
      <c r="Y4" s="12">
        <f t="shared" si="4"/>
        <v>1.2000000000000002</v>
      </c>
      <c r="Z4" s="12">
        <f t="shared" si="4"/>
        <v>1.2000000000000002</v>
      </c>
      <c r="AA4" s="12">
        <f t="shared" si="4"/>
        <v>1.2000000000000002</v>
      </c>
      <c r="AB4" s="12">
        <f t="shared" si="4"/>
        <v>1.2000000000000002</v>
      </c>
    </row>
    <row r="5" spans="1:28" ht="15" customHeight="1" x14ac:dyDescent="0.35">
      <c r="A5" s="30"/>
      <c r="B5" s="8" t="s">
        <v>16</v>
      </c>
      <c r="C5" s="5">
        <f t="shared" ref="C5:H5" si="5">((C4*C$3)/C$2)</f>
        <v>2.7089523289404962</v>
      </c>
      <c r="D5" s="5">
        <f t="shared" si="5"/>
        <v>2.0237933334628559</v>
      </c>
      <c r="E5" s="5">
        <f t="shared" si="5"/>
        <v>1.5195111307229348</v>
      </c>
      <c r="F5" s="5">
        <f t="shared" si="5"/>
        <v>3.8559182175169737</v>
      </c>
      <c r="G5" s="5">
        <f t="shared" si="5"/>
        <v>1.3651623669512756</v>
      </c>
      <c r="H5" s="5">
        <f t="shared" si="5"/>
        <v>1.5606252988597447</v>
      </c>
      <c r="I5" s="2"/>
      <c r="J5" s="2"/>
      <c r="K5" s="32"/>
      <c r="L5" s="8" t="s">
        <v>5</v>
      </c>
      <c r="M5" s="13">
        <f>0.2-M4</f>
        <v>0</v>
      </c>
      <c r="N5" s="13">
        <f t="shared" ref="N5:R5" si="6">0.2-N4</f>
        <v>0</v>
      </c>
      <c r="O5" s="13">
        <f t="shared" si="6"/>
        <v>0</v>
      </c>
      <c r="P5" s="13">
        <f t="shared" si="6"/>
        <v>0</v>
      </c>
      <c r="Q5" s="13">
        <f t="shared" si="6"/>
        <v>0</v>
      </c>
      <c r="R5" s="13">
        <f t="shared" si="6"/>
        <v>0</v>
      </c>
      <c r="U5" s="32"/>
      <c r="V5" s="8" t="s">
        <v>5</v>
      </c>
      <c r="W5" s="13">
        <f>1.6-W4</f>
        <v>0.39999999999999991</v>
      </c>
      <c r="X5" s="13">
        <f t="shared" ref="X5:AB5" si="7">1.6-X4</f>
        <v>0.39999999999999991</v>
      </c>
      <c r="Y5" s="13">
        <f t="shared" si="7"/>
        <v>0.39999999999999991</v>
      </c>
      <c r="Z5" s="13">
        <f t="shared" si="7"/>
        <v>0.39999999999999991</v>
      </c>
      <c r="AA5" s="13">
        <f t="shared" si="7"/>
        <v>0.39999999999999991</v>
      </c>
      <c r="AB5" s="13">
        <f t="shared" si="7"/>
        <v>0.39999999999999991</v>
      </c>
    </row>
    <row r="6" spans="1:28" ht="15" customHeight="1" x14ac:dyDescent="0.35">
      <c r="A6" s="30"/>
      <c r="B6" s="8" t="s">
        <v>32</v>
      </c>
      <c r="C6" s="5">
        <f>(((C4*C$3)/C$2))*8</f>
        <v>21.67161863152397</v>
      </c>
      <c r="D6" s="5">
        <f t="shared" ref="D6:H6" si="8">(((D4*D$3)/D$2))*8</f>
        <v>16.190346667702848</v>
      </c>
      <c r="E6" s="5">
        <f t="shared" si="8"/>
        <v>12.156089045783478</v>
      </c>
      <c r="F6" s="5">
        <f t="shared" si="8"/>
        <v>30.84734574013579</v>
      </c>
      <c r="G6" s="5">
        <f t="shared" si="8"/>
        <v>10.921298935610205</v>
      </c>
      <c r="H6" s="5">
        <f t="shared" si="8"/>
        <v>12.485002390877957</v>
      </c>
      <c r="I6" s="2"/>
      <c r="J6" s="2"/>
      <c r="K6" s="32"/>
      <c r="L6" s="8" t="s">
        <v>45</v>
      </c>
      <c r="M6" s="12">
        <v>0.2</v>
      </c>
      <c r="N6" s="12">
        <v>0.2</v>
      </c>
      <c r="O6" s="12">
        <v>0.2</v>
      </c>
      <c r="P6" s="12">
        <v>0.2</v>
      </c>
      <c r="Q6" s="12">
        <v>0.2</v>
      </c>
      <c r="R6" s="12">
        <v>0.2</v>
      </c>
      <c r="U6" s="32"/>
      <c r="V6" s="8" t="s">
        <v>45</v>
      </c>
      <c r="W6" s="12">
        <f t="shared" ref="W6:AB6" si="9">((C22*C$19)/C$18)*0.2*8</f>
        <v>0.8</v>
      </c>
      <c r="X6" s="12">
        <f t="shared" si="9"/>
        <v>0.8</v>
      </c>
      <c r="Y6" s="12">
        <f t="shared" si="9"/>
        <v>0.8</v>
      </c>
      <c r="Z6" s="12">
        <f t="shared" si="9"/>
        <v>0.8</v>
      </c>
      <c r="AA6" s="12">
        <f t="shared" si="9"/>
        <v>0.8</v>
      </c>
      <c r="AB6" s="12">
        <f t="shared" si="9"/>
        <v>0.8</v>
      </c>
    </row>
    <row r="7" spans="1:28" ht="15" customHeight="1" x14ac:dyDescent="0.35">
      <c r="A7" s="31"/>
      <c r="B7" s="8" t="s">
        <v>5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2"/>
      <c r="J7" s="2"/>
      <c r="K7" s="32"/>
      <c r="L7" s="8" t="s">
        <v>5</v>
      </c>
      <c r="M7" s="13">
        <f>0.2-M6</f>
        <v>0</v>
      </c>
      <c r="N7" s="13">
        <f t="shared" ref="N7:R7" si="10">0.2-N6</f>
        <v>0</v>
      </c>
      <c r="O7" s="13">
        <f t="shared" si="10"/>
        <v>0</v>
      </c>
      <c r="P7" s="13">
        <f t="shared" si="10"/>
        <v>0</v>
      </c>
      <c r="Q7" s="13">
        <f t="shared" si="10"/>
        <v>0</v>
      </c>
      <c r="R7" s="13">
        <f t="shared" si="10"/>
        <v>0</v>
      </c>
      <c r="U7" s="32"/>
      <c r="V7" s="8" t="s">
        <v>5</v>
      </c>
      <c r="W7" s="13">
        <f>1.6-W6</f>
        <v>0.8</v>
      </c>
      <c r="X7" s="13">
        <f t="shared" ref="X7:AB7" si="11">1.6-X6</f>
        <v>0.8</v>
      </c>
      <c r="Y7" s="13">
        <f t="shared" si="11"/>
        <v>0.8</v>
      </c>
      <c r="Z7" s="13">
        <f t="shared" si="11"/>
        <v>0.8</v>
      </c>
      <c r="AA7" s="13">
        <f t="shared" si="11"/>
        <v>0.8</v>
      </c>
      <c r="AB7" s="13">
        <f t="shared" si="11"/>
        <v>0.8</v>
      </c>
    </row>
    <row r="8" spans="1:28" ht="15" customHeight="1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32"/>
      <c r="L8" s="8" t="s">
        <v>38</v>
      </c>
      <c r="M8" s="12">
        <v>0.2</v>
      </c>
      <c r="N8" s="12">
        <v>0.2</v>
      </c>
      <c r="O8" s="12">
        <v>0.2</v>
      </c>
      <c r="P8" s="12">
        <v>0.2</v>
      </c>
      <c r="Q8" s="12">
        <v>0.2</v>
      </c>
      <c r="R8" s="12">
        <v>0.2</v>
      </c>
      <c r="U8" s="32"/>
      <c r="V8" s="8" t="s">
        <v>38</v>
      </c>
      <c r="W8" s="12">
        <f t="shared" ref="W8:AB8" si="12">((C23*C$19)/C$18)*0.2*8</f>
        <v>0.64000000000000012</v>
      </c>
      <c r="X8" s="12">
        <f t="shared" si="12"/>
        <v>0.64000000000000012</v>
      </c>
      <c r="Y8" s="12">
        <f t="shared" si="12"/>
        <v>0.64000000000000012</v>
      </c>
      <c r="Z8" s="12">
        <f t="shared" si="12"/>
        <v>0.64000000000000012</v>
      </c>
      <c r="AA8" s="12">
        <f t="shared" si="12"/>
        <v>0.64000000000000012</v>
      </c>
      <c r="AB8" s="12">
        <f t="shared" si="12"/>
        <v>0.64000000000000012</v>
      </c>
    </row>
    <row r="9" spans="1:28" ht="15" customHeight="1" x14ac:dyDescent="0.35">
      <c r="A9" s="2"/>
      <c r="B9" s="1" t="s">
        <v>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34</v>
      </c>
      <c r="H9" s="1" t="s">
        <v>10</v>
      </c>
      <c r="I9" s="2"/>
      <c r="J9" s="2"/>
      <c r="K9" s="32"/>
      <c r="L9" s="8" t="s">
        <v>5</v>
      </c>
      <c r="M9" s="13">
        <f>0.2-M8</f>
        <v>0</v>
      </c>
      <c r="N9" s="13">
        <f t="shared" ref="N9:R9" si="13">0.2-N8</f>
        <v>0</v>
      </c>
      <c r="O9" s="13">
        <f t="shared" si="13"/>
        <v>0</v>
      </c>
      <c r="P9" s="13">
        <f t="shared" si="13"/>
        <v>0</v>
      </c>
      <c r="Q9" s="13">
        <f t="shared" si="13"/>
        <v>0</v>
      </c>
      <c r="R9" s="13">
        <f t="shared" si="13"/>
        <v>0</v>
      </c>
      <c r="U9" s="32"/>
      <c r="V9" s="8" t="s">
        <v>5</v>
      </c>
      <c r="W9" s="13">
        <f>1.6-W8</f>
        <v>0.96</v>
      </c>
      <c r="X9" s="13">
        <f t="shared" ref="X9:AB9" si="14">1.6-X8</f>
        <v>0.96</v>
      </c>
      <c r="Y9" s="13">
        <f t="shared" si="14"/>
        <v>0.96</v>
      </c>
      <c r="Z9" s="13">
        <f t="shared" si="14"/>
        <v>0.96</v>
      </c>
      <c r="AA9" s="13">
        <f t="shared" si="14"/>
        <v>0.96</v>
      </c>
      <c r="AB9" s="13">
        <f t="shared" si="14"/>
        <v>0.96</v>
      </c>
    </row>
    <row r="10" spans="1:28" ht="15" customHeight="1" x14ac:dyDescent="0.35">
      <c r="A10" s="32" t="s">
        <v>21</v>
      </c>
      <c r="B10" s="8" t="s">
        <v>2</v>
      </c>
      <c r="C10" s="3">
        <v>14.769468</v>
      </c>
      <c r="D10" s="3">
        <v>13.913424000000001</v>
      </c>
      <c r="E10" s="3">
        <v>13.902588</v>
      </c>
      <c r="F10" s="3">
        <v>22.788108000000001</v>
      </c>
      <c r="G10" s="3">
        <v>21.867048000000004</v>
      </c>
      <c r="H10" s="3">
        <v>28.043568000000004</v>
      </c>
      <c r="I10" s="2"/>
      <c r="J10" s="2"/>
      <c r="K10" s="32"/>
      <c r="L10" s="8" t="s">
        <v>47</v>
      </c>
      <c r="M10" s="12">
        <v>0.2</v>
      </c>
      <c r="N10" s="12">
        <v>0.2</v>
      </c>
      <c r="O10" s="12">
        <v>0.2</v>
      </c>
      <c r="P10" s="12">
        <v>0.2</v>
      </c>
      <c r="Q10" s="12">
        <v>0.2</v>
      </c>
      <c r="R10" s="12">
        <v>0.2</v>
      </c>
      <c r="U10" s="32"/>
      <c r="V10" s="8" t="s">
        <v>47</v>
      </c>
      <c r="W10" s="12">
        <f t="shared" ref="W10:AB10" si="15">((C24*C$19)/C$18)*0.2*8</f>
        <v>0.48</v>
      </c>
      <c r="X10" s="12">
        <f t="shared" si="15"/>
        <v>0.48</v>
      </c>
      <c r="Y10" s="12">
        <f t="shared" si="15"/>
        <v>0.48</v>
      </c>
      <c r="Z10" s="12">
        <f t="shared" si="15"/>
        <v>0.48</v>
      </c>
      <c r="AA10" s="12">
        <f t="shared" si="15"/>
        <v>0.48</v>
      </c>
      <c r="AB10" s="12">
        <f t="shared" si="15"/>
        <v>0.48</v>
      </c>
    </row>
    <row r="11" spans="1:28" ht="15" customHeight="1" x14ac:dyDescent="0.35">
      <c r="A11" s="32"/>
      <c r="B11" s="8" t="s">
        <v>3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1</v>
      </c>
      <c r="I11" s="2"/>
      <c r="J11" s="2"/>
      <c r="K11" s="32"/>
      <c r="L11" s="8" t="s">
        <v>5</v>
      </c>
      <c r="M11" s="13">
        <f>0.2-M10</f>
        <v>0</v>
      </c>
      <c r="N11" s="13">
        <f t="shared" ref="N11:R11" si="16">0.2-N10</f>
        <v>0</v>
      </c>
      <c r="O11" s="13">
        <f t="shared" si="16"/>
        <v>0</v>
      </c>
      <c r="P11" s="13">
        <f t="shared" si="16"/>
        <v>0</v>
      </c>
      <c r="Q11" s="13">
        <f t="shared" si="16"/>
        <v>0</v>
      </c>
      <c r="R11" s="13">
        <f t="shared" si="16"/>
        <v>0</v>
      </c>
      <c r="U11" s="32"/>
      <c r="V11" s="8" t="s">
        <v>5</v>
      </c>
      <c r="W11" s="13">
        <f>1.6-W10</f>
        <v>1.1200000000000001</v>
      </c>
      <c r="X11" s="13">
        <f t="shared" ref="X11:AB11" si="17">1.6-X10</f>
        <v>1.1200000000000001</v>
      </c>
      <c r="Y11" s="13">
        <f t="shared" si="17"/>
        <v>1.1200000000000001</v>
      </c>
      <c r="Z11" s="13">
        <f t="shared" si="17"/>
        <v>1.1200000000000001</v>
      </c>
      <c r="AA11" s="13">
        <f t="shared" si="17"/>
        <v>1.1200000000000001</v>
      </c>
      <c r="AB11" s="13">
        <f t="shared" si="17"/>
        <v>1.1200000000000001</v>
      </c>
    </row>
    <row r="12" spans="1:28" ht="15" customHeight="1" x14ac:dyDescent="0.35">
      <c r="A12" s="32"/>
      <c r="B12" s="8" t="s">
        <v>18</v>
      </c>
      <c r="C12" s="4">
        <v>10</v>
      </c>
      <c r="D12" s="4">
        <v>10</v>
      </c>
      <c r="E12" s="4">
        <v>10</v>
      </c>
      <c r="F12" s="4">
        <v>10</v>
      </c>
      <c r="G12" s="4">
        <v>10</v>
      </c>
      <c r="H12" s="4">
        <v>10</v>
      </c>
      <c r="I12" s="2"/>
      <c r="J12" s="2"/>
      <c r="K12" s="32"/>
      <c r="L12" s="8" t="s">
        <v>37</v>
      </c>
      <c r="M12" s="12">
        <v>0.2</v>
      </c>
      <c r="N12" s="12">
        <v>0.2</v>
      </c>
      <c r="O12" s="12">
        <v>0.2</v>
      </c>
      <c r="P12" s="12">
        <v>0.2</v>
      </c>
      <c r="Q12" s="12">
        <v>0.2</v>
      </c>
      <c r="R12" s="12">
        <v>0.2</v>
      </c>
      <c r="U12" s="32"/>
      <c r="V12" s="8" t="s">
        <v>37</v>
      </c>
      <c r="W12" s="12">
        <f t="shared" ref="W12:AB12" si="18">((C25*C$19)/C$18)*0.2*8</f>
        <v>0.32000000000000006</v>
      </c>
      <c r="X12" s="12">
        <f t="shared" si="18"/>
        <v>0.32000000000000006</v>
      </c>
      <c r="Y12" s="12">
        <f t="shared" si="18"/>
        <v>0.32000000000000006</v>
      </c>
      <c r="Z12" s="12">
        <f t="shared" si="18"/>
        <v>0.32000000000000006</v>
      </c>
      <c r="AA12" s="12">
        <f t="shared" si="18"/>
        <v>0.32000000000000006</v>
      </c>
      <c r="AB12" s="12">
        <f t="shared" si="18"/>
        <v>0.32000000000000006</v>
      </c>
    </row>
    <row r="13" spans="1:28" ht="15" customHeight="1" x14ac:dyDescent="0.35">
      <c r="A13" s="32"/>
      <c r="B13" s="8" t="s">
        <v>19</v>
      </c>
      <c r="C13" s="5">
        <f t="shared" ref="C13:H13" si="19">((C12*C$11)/C$10)</f>
        <v>0.677072457856979</v>
      </c>
      <c r="D13" s="5">
        <f t="shared" si="19"/>
        <v>0.71873034272512637</v>
      </c>
      <c r="E13" s="5">
        <f t="shared" si="19"/>
        <v>0.71929053784806107</v>
      </c>
      <c r="F13" s="5">
        <f t="shared" si="19"/>
        <v>0.43882537330435678</v>
      </c>
      <c r="G13" s="5">
        <f t="shared" si="19"/>
        <v>0.45730909814621518</v>
      </c>
      <c r="H13" s="5">
        <f t="shared" si="19"/>
        <v>0.35658800620520181</v>
      </c>
      <c r="I13" s="2"/>
      <c r="J13" s="2"/>
      <c r="K13" s="32"/>
      <c r="L13" s="8" t="s">
        <v>5</v>
      </c>
      <c r="M13" s="13">
        <f>0.2-M12</f>
        <v>0</v>
      </c>
      <c r="N13" s="13">
        <f t="shared" ref="N13:R13" si="20">0.2-N12</f>
        <v>0</v>
      </c>
      <c r="O13" s="13">
        <f t="shared" si="20"/>
        <v>0</v>
      </c>
      <c r="P13" s="13">
        <f t="shared" si="20"/>
        <v>0</v>
      </c>
      <c r="Q13" s="13">
        <f t="shared" si="20"/>
        <v>0</v>
      </c>
      <c r="R13" s="13">
        <f t="shared" si="20"/>
        <v>0</v>
      </c>
      <c r="U13" s="32"/>
      <c r="V13" s="8" t="s">
        <v>5</v>
      </c>
      <c r="W13" s="13">
        <f>1.6-W12</f>
        <v>1.28</v>
      </c>
      <c r="X13" s="13">
        <f t="shared" ref="X13:AB13" si="21">1.6-X12</f>
        <v>1.28</v>
      </c>
      <c r="Y13" s="13">
        <f t="shared" si="21"/>
        <v>1.28</v>
      </c>
      <c r="Z13" s="13">
        <f t="shared" si="21"/>
        <v>1.28</v>
      </c>
      <c r="AA13" s="13">
        <f t="shared" si="21"/>
        <v>1.28</v>
      </c>
      <c r="AB13" s="13">
        <f t="shared" si="21"/>
        <v>1.28</v>
      </c>
    </row>
    <row r="14" spans="1:28" ht="15" customHeight="1" x14ac:dyDescent="0.35">
      <c r="A14" s="32"/>
      <c r="B14" s="8" t="s">
        <v>33</v>
      </c>
      <c r="C14" s="5">
        <f t="shared" ref="C14:H14" si="22">(((C12*C$11)/C$10))*8</f>
        <v>5.416579662855832</v>
      </c>
      <c r="D14" s="5">
        <f t="shared" si="22"/>
        <v>5.749842741801011</v>
      </c>
      <c r="E14" s="5">
        <f t="shared" si="22"/>
        <v>5.7543243027844886</v>
      </c>
      <c r="F14" s="5">
        <f t="shared" si="22"/>
        <v>3.5106029864348542</v>
      </c>
      <c r="G14" s="5">
        <f t="shared" si="22"/>
        <v>3.6584727851697214</v>
      </c>
      <c r="H14" s="5">
        <f t="shared" si="22"/>
        <v>2.8527040496416145</v>
      </c>
      <c r="I14" s="2"/>
      <c r="J14" s="2"/>
      <c r="K14" s="32"/>
      <c r="L14" s="8" t="s">
        <v>36</v>
      </c>
      <c r="M14" s="12">
        <v>0.2</v>
      </c>
      <c r="N14" s="12">
        <v>0.2</v>
      </c>
      <c r="O14" s="12">
        <v>0.2</v>
      </c>
      <c r="P14" s="12">
        <v>0.2</v>
      </c>
      <c r="Q14" s="12">
        <v>0.2</v>
      </c>
      <c r="R14" s="12">
        <v>0.2</v>
      </c>
      <c r="U14" s="32"/>
      <c r="V14" s="8" t="s">
        <v>36</v>
      </c>
      <c r="W14" s="12">
        <f t="shared" ref="W14:AB14" si="23">((C26*C$19)/C$18)*0.2*8</f>
        <v>0.16000000000000003</v>
      </c>
      <c r="X14" s="12">
        <f t="shared" si="23"/>
        <v>0.16000000000000003</v>
      </c>
      <c r="Y14" s="12">
        <f t="shared" si="23"/>
        <v>0.16000000000000003</v>
      </c>
      <c r="Z14" s="12">
        <f t="shared" si="23"/>
        <v>0.16000000000000003</v>
      </c>
      <c r="AA14" s="12">
        <f t="shared" si="23"/>
        <v>0.16000000000000003</v>
      </c>
      <c r="AB14" s="12">
        <f t="shared" si="23"/>
        <v>0.16000000000000003</v>
      </c>
    </row>
    <row r="15" spans="1:28" ht="15" customHeight="1" x14ac:dyDescent="0.35">
      <c r="A15" s="32"/>
      <c r="B15" s="8" t="s">
        <v>5</v>
      </c>
      <c r="C15" s="12">
        <f>8-C14</f>
        <v>2.583420337144168</v>
      </c>
      <c r="D15" s="12">
        <f t="shared" ref="D15:H15" si="24">8-D14</f>
        <v>2.250157258198989</v>
      </c>
      <c r="E15" s="12">
        <f t="shared" si="24"/>
        <v>2.2456756972155114</v>
      </c>
      <c r="F15" s="12">
        <f t="shared" si="24"/>
        <v>4.4893970135651458</v>
      </c>
      <c r="G15" s="12">
        <f t="shared" si="24"/>
        <v>4.341527214830279</v>
      </c>
      <c r="H15" s="12">
        <f t="shared" si="24"/>
        <v>5.1472959503583855</v>
      </c>
      <c r="I15" s="2"/>
      <c r="J15" s="2"/>
      <c r="K15" s="32"/>
      <c r="L15" s="8" t="s">
        <v>5</v>
      </c>
      <c r="M15" s="13">
        <f>0.2-M14</f>
        <v>0</v>
      </c>
      <c r="N15" s="13">
        <f t="shared" ref="N15:R15" si="25">0.2-N14</f>
        <v>0</v>
      </c>
      <c r="O15" s="13">
        <f t="shared" si="25"/>
        <v>0</v>
      </c>
      <c r="P15" s="13">
        <f t="shared" si="25"/>
        <v>0</v>
      </c>
      <c r="Q15" s="13">
        <f t="shared" si="25"/>
        <v>0</v>
      </c>
      <c r="R15" s="13">
        <f t="shared" si="25"/>
        <v>0</v>
      </c>
      <c r="U15" s="32"/>
      <c r="V15" s="8" t="s">
        <v>5</v>
      </c>
      <c r="W15" s="13">
        <f>1.6-W14</f>
        <v>1.44</v>
      </c>
      <c r="X15" s="13">
        <f t="shared" ref="X15:AB15" si="26">1.6-X14</f>
        <v>1.44</v>
      </c>
      <c r="Y15" s="13">
        <f t="shared" si="26"/>
        <v>1.44</v>
      </c>
      <c r="Z15" s="13">
        <f t="shared" si="26"/>
        <v>1.44</v>
      </c>
      <c r="AA15" s="13">
        <f t="shared" si="26"/>
        <v>1.44</v>
      </c>
      <c r="AB15" s="13">
        <f t="shared" si="26"/>
        <v>1.44</v>
      </c>
    </row>
    <row r="16" spans="1:28" ht="15" customHeight="1" x14ac:dyDescent="0.35">
      <c r="I16" s="2"/>
      <c r="J16" s="2"/>
      <c r="K16" s="32"/>
      <c r="L16" s="8" t="s">
        <v>41</v>
      </c>
      <c r="M16" s="12">
        <v>0.2</v>
      </c>
      <c r="N16" s="12">
        <v>0.2</v>
      </c>
      <c r="O16" s="12">
        <v>0.2</v>
      </c>
      <c r="P16" s="12">
        <v>0.2</v>
      </c>
      <c r="Q16" s="12">
        <v>0.2</v>
      </c>
      <c r="R16" s="12">
        <v>0.2</v>
      </c>
      <c r="U16" s="32"/>
      <c r="V16" s="8" t="s">
        <v>41</v>
      </c>
      <c r="W16" s="12">
        <f t="shared" ref="W16:AB16" si="27">((C27*C$19)/C$18)*0.2*8</f>
        <v>0.128</v>
      </c>
      <c r="X16" s="12">
        <f t="shared" si="27"/>
        <v>0.128</v>
      </c>
      <c r="Y16" s="12">
        <f t="shared" si="27"/>
        <v>0.128</v>
      </c>
      <c r="Z16" s="12">
        <f t="shared" si="27"/>
        <v>0.128</v>
      </c>
      <c r="AA16" s="12">
        <f t="shared" si="27"/>
        <v>0.128</v>
      </c>
      <c r="AB16" s="12">
        <f t="shared" si="27"/>
        <v>0.128</v>
      </c>
    </row>
    <row r="17" spans="1:28" ht="15" customHeight="1" x14ac:dyDescent="0.35">
      <c r="I17" s="2"/>
      <c r="J17" s="2"/>
      <c r="K17" s="32"/>
      <c r="L17" s="8" t="s">
        <v>5</v>
      </c>
      <c r="M17" s="13">
        <f>0.2-M16</f>
        <v>0</v>
      </c>
      <c r="N17" s="13">
        <f t="shared" ref="N17:R17" si="28">0.2-N16</f>
        <v>0</v>
      </c>
      <c r="O17" s="13">
        <f t="shared" si="28"/>
        <v>0</v>
      </c>
      <c r="P17" s="13">
        <f t="shared" si="28"/>
        <v>0</v>
      </c>
      <c r="Q17" s="13">
        <f t="shared" si="28"/>
        <v>0</v>
      </c>
      <c r="R17" s="13">
        <f t="shared" si="28"/>
        <v>0</v>
      </c>
      <c r="U17" s="32"/>
      <c r="V17" s="8" t="s">
        <v>5</v>
      </c>
      <c r="W17" s="13">
        <f>1.6-W16</f>
        <v>1.472</v>
      </c>
      <c r="X17" s="13">
        <f t="shared" ref="X17:AB17" si="29">1.6-X16</f>
        <v>1.472</v>
      </c>
      <c r="Y17" s="13">
        <f t="shared" si="29"/>
        <v>1.472</v>
      </c>
      <c r="Z17" s="13">
        <f t="shared" si="29"/>
        <v>1.472</v>
      </c>
      <c r="AA17" s="13">
        <f t="shared" si="29"/>
        <v>1.472</v>
      </c>
      <c r="AB17" s="13">
        <f t="shared" si="29"/>
        <v>1.472</v>
      </c>
    </row>
    <row r="18" spans="1:28" ht="15" customHeight="1" x14ac:dyDescent="0.35">
      <c r="A18" s="32" t="s">
        <v>1</v>
      </c>
      <c r="B18" s="25" t="s">
        <v>2</v>
      </c>
      <c r="C18" s="7">
        <v>10</v>
      </c>
      <c r="D18" s="7">
        <v>10</v>
      </c>
      <c r="E18" s="7">
        <v>10</v>
      </c>
      <c r="F18" s="7">
        <v>10</v>
      </c>
      <c r="G18" s="7">
        <v>10</v>
      </c>
      <c r="H18" s="7">
        <v>10</v>
      </c>
      <c r="K18" s="32"/>
      <c r="L18" s="8" t="s">
        <v>44</v>
      </c>
      <c r="M18" s="12">
        <v>0.2</v>
      </c>
      <c r="N18" s="12">
        <v>0.2</v>
      </c>
      <c r="O18" s="12">
        <v>0.2</v>
      </c>
      <c r="P18" s="12">
        <v>0.2</v>
      </c>
      <c r="Q18" s="12">
        <v>0.2</v>
      </c>
      <c r="R18" s="12">
        <v>0.2</v>
      </c>
      <c r="U18" s="32"/>
      <c r="V18" s="8" t="s">
        <v>44</v>
      </c>
      <c r="W18" s="12">
        <f t="shared" ref="W18:AB18" si="30">((C28*C$19)/C$18)*0.2*8</f>
        <v>9.6000000000000002E-2</v>
      </c>
      <c r="X18" s="12">
        <f t="shared" si="30"/>
        <v>9.6000000000000002E-2</v>
      </c>
      <c r="Y18" s="12">
        <f t="shared" si="30"/>
        <v>9.6000000000000002E-2</v>
      </c>
      <c r="Z18" s="12">
        <f t="shared" si="30"/>
        <v>9.6000000000000002E-2</v>
      </c>
      <c r="AA18" s="12">
        <f t="shared" si="30"/>
        <v>9.6000000000000002E-2</v>
      </c>
      <c r="AB18" s="12">
        <f t="shared" si="30"/>
        <v>9.6000000000000002E-2</v>
      </c>
    </row>
    <row r="19" spans="1:28" ht="15" customHeight="1" x14ac:dyDescent="0.35">
      <c r="A19" s="32"/>
      <c r="B19" s="25" t="s">
        <v>3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K19" s="32"/>
      <c r="L19" s="8" t="s">
        <v>5</v>
      </c>
      <c r="M19" s="13">
        <f>0.2-M18</f>
        <v>0</v>
      </c>
      <c r="N19" s="13">
        <f t="shared" ref="N19:R19" si="31">0.2-N18</f>
        <v>0</v>
      </c>
      <c r="O19" s="13">
        <f t="shared" si="31"/>
        <v>0</v>
      </c>
      <c r="P19" s="13">
        <f t="shared" si="31"/>
        <v>0</v>
      </c>
      <c r="Q19" s="13">
        <f t="shared" si="31"/>
        <v>0</v>
      </c>
      <c r="R19" s="13">
        <f t="shared" si="31"/>
        <v>0</v>
      </c>
      <c r="U19" s="32"/>
      <c r="V19" s="8" t="s">
        <v>5</v>
      </c>
      <c r="W19" s="13">
        <f>1.6-W18</f>
        <v>1.504</v>
      </c>
      <c r="X19" s="13">
        <f t="shared" ref="X19:AB19" si="32">1.6-X18</f>
        <v>1.504</v>
      </c>
      <c r="Y19" s="13">
        <f t="shared" si="32"/>
        <v>1.504</v>
      </c>
      <c r="Z19" s="13">
        <f t="shared" si="32"/>
        <v>1.504</v>
      </c>
      <c r="AA19" s="13">
        <f t="shared" si="32"/>
        <v>1.504</v>
      </c>
      <c r="AB19" s="13">
        <f t="shared" si="32"/>
        <v>1.504</v>
      </c>
    </row>
    <row r="20" spans="1:28" ht="15" customHeight="1" x14ac:dyDescent="0.35">
      <c r="A20" s="32"/>
      <c r="B20" s="33" t="s">
        <v>4</v>
      </c>
      <c r="C20" s="23">
        <v>10</v>
      </c>
      <c r="D20" s="7">
        <v>10</v>
      </c>
      <c r="E20" s="7">
        <v>10</v>
      </c>
      <c r="F20" s="7">
        <v>10</v>
      </c>
      <c r="G20" s="7">
        <v>10</v>
      </c>
      <c r="H20" s="7">
        <v>10</v>
      </c>
      <c r="K20" s="32"/>
      <c r="L20" s="8" t="s">
        <v>43</v>
      </c>
      <c r="M20" s="21">
        <v>0.2</v>
      </c>
      <c r="N20" s="21">
        <v>0.2</v>
      </c>
      <c r="O20" s="21">
        <v>0.2</v>
      </c>
      <c r="P20" s="21">
        <v>0.2</v>
      </c>
      <c r="Q20" s="21">
        <v>0.2</v>
      </c>
      <c r="R20" s="21">
        <v>0.2</v>
      </c>
      <c r="U20" s="32"/>
      <c r="V20" s="8" t="s">
        <v>43</v>
      </c>
      <c r="W20" s="12">
        <f t="shared" ref="W20:AB20" si="33">((C29*C$19)/C$18)*0.2*8</f>
        <v>6.4000000000000001E-2</v>
      </c>
      <c r="X20" s="12">
        <f t="shared" si="33"/>
        <v>6.4000000000000001E-2</v>
      </c>
      <c r="Y20" s="12">
        <f t="shared" si="33"/>
        <v>6.4000000000000001E-2</v>
      </c>
      <c r="Z20" s="12">
        <f t="shared" si="33"/>
        <v>6.4000000000000001E-2</v>
      </c>
      <c r="AA20" s="12">
        <f t="shared" si="33"/>
        <v>6.4000000000000001E-2</v>
      </c>
      <c r="AB20" s="12">
        <f t="shared" si="33"/>
        <v>6.4000000000000001E-2</v>
      </c>
    </row>
    <row r="21" spans="1:28" ht="15" customHeight="1" x14ac:dyDescent="0.35">
      <c r="A21" s="32"/>
      <c r="B21" s="33"/>
      <c r="C21" s="23">
        <v>7.5</v>
      </c>
      <c r="D21" s="7">
        <v>7.5</v>
      </c>
      <c r="E21" s="7">
        <v>7.5</v>
      </c>
      <c r="F21" s="7">
        <v>7.5</v>
      </c>
      <c r="G21" s="7">
        <v>7.5</v>
      </c>
      <c r="H21" s="7">
        <v>7.5</v>
      </c>
      <c r="K21" s="32"/>
      <c r="L21" s="8" t="s">
        <v>5</v>
      </c>
      <c r="M21" s="13">
        <f>0.2-M20</f>
        <v>0</v>
      </c>
      <c r="N21" s="13">
        <f t="shared" ref="N21:R21" si="34">0.2-N20</f>
        <v>0</v>
      </c>
      <c r="O21" s="13">
        <f t="shared" si="34"/>
        <v>0</v>
      </c>
      <c r="P21" s="13">
        <f t="shared" si="34"/>
        <v>0</v>
      </c>
      <c r="Q21" s="13">
        <f t="shared" si="34"/>
        <v>0</v>
      </c>
      <c r="R21" s="13">
        <f t="shared" si="34"/>
        <v>0</v>
      </c>
      <c r="U21" s="32"/>
      <c r="V21" s="8" t="s">
        <v>5</v>
      </c>
      <c r="W21" s="13">
        <f>1.6-W20</f>
        <v>1.536</v>
      </c>
      <c r="X21" s="13">
        <f t="shared" ref="X21:AB21" si="35">1.6-X20</f>
        <v>1.536</v>
      </c>
      <c r="Y21" s="13">
        <f t="shared" si="35"/>
        <v>1.536</v>
      </c>
      <c r="Z21" s="13">
        <f t="shared" si="35"/>
        <v>1.536</v>
      </c>
      <c r="AA21" s="13">
        <f t="shared" si="35"/>
        <v>1.536</v>
      </c>
      <c r="AB21" s="13">
        <f t="shared" si="35"/>
        <v>1.536</v>
      </c>
    </row>
    <row r="22" spans="1:28" ht="15" customHeight="1" x14ac:dyDescent="0.35">
      <c r="A22" s="32"/>
      <c r="B22" s="33"/>
      <c r="C22" s="23">
        <v>5</v>
      </c>
      <c r="D22" s="7">
        <v>5</v>
      </c>
      <c r="E22" s="7">
        <v>5</v>
      </c>
      <c r="F22" s="7">
        <v>5</v>
      </c>
      <c r="G22" s="7">
        <v>5</v>
      </c>
      <c r="H22" s="7">
        <v>5</v>
      </c>
      <c r="K22" s="32"/>
      <c r="L22" s="8" t="s">
        <v>42</v>
      </c>
      <c r="M22" s="21">
        <v>0.2</v>
      </c>
      <c r="N22" s="21">
        <v>0.2</v>
      </c>
      <c r="O22" s="21">
        <v>0.2</v>
      </c>
      <c r="P22" s="21">
        <v>0.2</v>
      </c>
      <c r="Q22" s="21">
        <v>0.2</v>
      </c>
      <c r="R22" s="21">
        <v>0.2</v>
      </c>
      <c r="U22" s="32"/>
      <c r="V22" s="8" t="s">
        <v>42</v>
      </c>
      <c r="W22" s="12">
        <f t="shared" ref="W22:AB22" si="36">((C30*C$19)/C$18)*0.2*8</f>
        <v>3.2000000000000001E-2</v>
      </c>
      <c r="X22" s="12">
        <f t="shared" si="36"/>
        <v>3.2000000000000001E-2</v>
      </c>
      <c r="Y22" s="12">
        <f t="shared" si="36"/>
        <v>3.2000000000000001E-2</v>
      </c>
      <c r="Z22" s="12">
        <f t="shared" si="36"/>
        <v>3.2000000000000001E-2</v>
      </c>
      <c r="AA22" s="12">
        <f t="shared" si="36"/>
        <v>3.2000000000000001E-2</v>
      </c>
      <c r="AB22" s="12">
        <f t="shared" si="36"/>
        <v>3.2000000000000001E-2</v>
      </c>
    </row>
    <row r="23" spans="1:28" ht="15" customHeight="1" x14ac:dyDescent="0.35">
      <c r="A23" s="32"/>
      <c r="B23" s="33"/>
      <c r="C23" s="24">
        <v>4</v>
      </c>
      <c r="D23" s="22">
        <v>4</v>
      </c>
      <c r="E23" s="22">
        <v>4</v>
      </c>
      <c r="F23" s="22">
        <v>4</v>
      </c>
      <c r="G23" s="22">
        <v>4</v>
      </c>
      <c r="H23" s="22">
        <v>4</v>
      </c>
      <c r="K23" s="32"/>
      <c r="L23" s="8" t="s">
        <v>5</v>
      </c>
      <c r="M23" s="13">
        <f>0.2-M22</f>
        <v>0</v>
      </c>
      <c r="N23" s="13">
        <f t="shared" ref="N23:R23" si="37">0.2-N22</f>
        <v>0</v>
      </c>
      <c r="O23" s="13">
        <f t="shared" si="37"/>
        <v>0</v>
      </c>
      <c r="P23" s="13">
        <f t="shared" si="37"/>
        <v>0</v>
      </c>
      <c r="Q23" s="13">
        <f t="shared" si="37"/>
        <v>0</v>
      </c>
      <c r="R23" s="13">
        <f t="shared" si="37"/>
        <v>0</v>
      </c>
      <c r="U23" s="32"/>
      <c r="V23" s="8" t="s">
        <v>5</v>
      </c>
      <c r="W23" s="13">
        <f>1.6-W22</f>
        <v>1.5680000000000001</v>
      </c>
      <c r="X23" s="13">
        <f t="shared" ref="X23:AB23" si="38">1.6-X22</f>
        <v>1.5680000000000001</v>
      </c>
      <c r="Y23" s="13">
        <f t="shared" si="38"/>
        <v>1.5680000000000001</v>
      </c>
      <c r="Z23" s="13">
        <f t="shared" si="38"/>
        <v>1.5680000000000001</v>
      </c>
      <c r="AA23" s="13">
        <f t="shared" si="38"/>
        <v>1.5680000000000001</v>
      </c>
      <c r="AB23" s="13">
        <f t="shared" si="38"/>
        <v>1.5680000000000001</v>
      </c>
    </row>
    <row r="24" spans="1:28" ht="15" customHeight="1" x14ac:dyDescent="0.35">
      <c r="A24" s="32"/>
      <c r="B24" s="33"/>
      <c r="C24" s="23">
        <v>3</v>
      </c>
      <c r="D24" s="7">
        <v>3</v>
      </c>
      <c r="E24" s="7">
        <v>3</v>
      </c>
      <c r="F24" s="7">
        <v>3</v>
      </c>
      <c r="G24" s="7">
        <v>3</v>
      </c>
      <c r="H24" s="7">
        <v>3</v>
      </c>
      <c r="K24" s="9"/>
      <c r="U24" s="11"/>
      <c r="V24" s="11"/>
      <c r="W24" s="16"/>
      <c r="X24" s="16"/>
      <c r="Y24" s="16"/>
      <c r="Z24" s="16"/>
      <c r="AA24" s="16"/>
      <c r="AB24" s="16"/>
    </row>
    <row r="25" spans="1:28" ht="15" customHeight="1" x14ac:dyDescent="0.35">
      <c r="A25" s="32"/>
      <c r="B25" s="33"/>
      <c r="C25" s="23">
        <v>2</v>
      </c>
      <c r="D25" s="7">
        <v>2</v>
      </c>
      <c r="E25" s="7">
        <v>2</v>
      </c>
      <c r="F25" s="7">
        <v>2</v>
      </c>
      <c r="G25" s="7">
        <v>2</v>
      </c>
      <c r="H25" s="7">
        <v>2</v>
      </c>
      <c r="K25" s="9"/>
      <c r="L25" s="1" t="s">
        <v>0</v>
      </c>
      <c r="M25" s="1" t="s">
        <v>11</v>
      </c>
      <c r="N25" s="1" t="s">
        <v>12</v>
      </c>
      <c r="O25" s="1" t="s">
        <v>13</v>
      </c>
      <c r="P25" s="1" t="s">
        <v>14</v>
      </c>
      <c r="Q25" s="1" t="s">
        <v>34</v>
      </c>
      <c r="R25" s="1" t="s">
        <v>10</v>
      </c>
      <c r="U25" s="11"/>
      <c r="V25" s="11"/>
      <c r="W25" s="16"/>
      <c r="X25" s="16"/>
      <c r="Y25" s="16"/>
      <c r="Z25" s="16"/>
      <c r="AA25" s="16"/>
      <c r="AB25" s="16"/>
    </row>
    <row r="26" spans="1:28" ht="15" customHeight="1" x14ac:dyDescent="0.35">
      <c r="A26" s="32"/>
      <c r="B26" s="33"/>
      <c r="C26" s="23">
        <v>1</v>
      </c>
      <c r="D26" s="7">
        <v>1</v>
      </c>
      <c r="E26" s="7">
        <v>1</v>
      </c>
      <c r="F26" s="7">
        <v>1</v>
      </c>
      <c r="G26" s="7">
        <v>1</v>
      </c>
      <c r="H26" s="7">
        <v>1</v>
      </c>
      <c r="K26" s="9"/>
      <c r="L26" s="8" t="s">
        <v>9</v>
      </c>
      <c r="M26" s="7">
        <f>SUM(M2,M4*0.75,M6*0.5,M8*0.4,M10*0.3,M12*0.2,M14*0.1,M16*0.08,M18*0.06,M20*0.04,M22*0.02)*8</f>
        <v>5.5200000000000014</v>
      </c>
      <c r="N26" s="7">
        <f t="shared" ref="N26:R26" si="39">SUM(N2,N4*0.75,N6*0.5,N8*0.4,N10*0.3,N12*0.2,N14*0.1,N16*0.08,N18*0.06,N20*0.04,N22*0.02)*8</f>
        <v>5.5200000000000014</v>
      </c>
      <c r="O26" s="7">
        <f t="shared" si="39"/>
        <v>5.5200000000000014</v>
      </c>
      <c r="P26" s="7">
        <f t="shared" si="39"/>
        <v>5.5200000000000014</v>
      </c>
      <c r="Q26" s="7">
        <f t="shared" si="39"/>
        <v>5.5200000000000014</v>
      </c>
      <c r="R26" s="7">
        <f t="shared" si="39"/>
        <v>5.5200000000000014</v>
      </c>
    </row>
    <row r="27" spans="1:28" ht="15" customHeight="1" x14ac:dyDescent="0.35">
      <c r="A27" s="32"/>
      <c r="B27" s="33"/>
      <c r="C27" s="23">
        <v>0.8</v>
      </c>
      <c r="D27" s="7">
        <v>0.8</v>
      </c>
      <c r="E27" s="7">
        <v>0.8</v>
      </c>
      <c r="F27" s="7">
        <v>0.8</v>
      </c>
      <c r="G27" s="7">
        <v>0.8</v>
      </c>
      <c r="H27" s="7">
        <v>0.8</v>
      </c>
      <c r="K27" s="9"/>
      <c r="L27" s="8" t="s">
        <v>8</v>
      </c>
      <c r="M27" s="7">
        <f>M26+2</f>
        <v>7.5200000000000014</v>
      </c>
      <c r="N27" s="7">
        <f t="shared" ref="N27:R27" si="40">N26+2</f>
        <v>7.5200000000000014</v>
      </c>
      <c r="O27" s="7">
        <f t="shared" si="40"/>
        <v>7.5200000000000014</v>
      </c>
      <c r="P27" s="7">
        <f t="shared" si="40"/>
        <v>7.5200000000000014</v>
      </c>
      <c r="Q27" s="7">
        <f t="shared" si="40"/>
        <v>7.5200000000000014</v>
      </c>
      <c r="R27" s="7">
        <f t="shared" si="40"/>
        <v>7.5200000000000014</v>
      </c>
    </row>
    <row r="28" spans="1:28" ht="15" customHeight="1" x14ac:dyDescent="0.35">
      <c r="A28" s="32"/>
      <c r="B28" s="33"/>
      <c r="C28" s="23">
        <v>0.6</v>
      </c>
      <c r="D28" s="7">
        <v>0.6</v>
      </c>
      <c r="E28" s="7">
        <v>0.6</v>
      </c>
      <c r="F28" s="7">
        <v>0.6</v>
      </c>
      <c r="G28" s="7">
        <v>0.6</v>
      </c>
      <c r="H28" s="7">
        <v>0.6</v>
      </c>
      <c r="K28" s="9"/>
      <c r="L28" s="11"/>
      <c r="M28" s="17"/>
      <c r="N28" s="17"/>
      <c r="O28" s="17"/>
      <c r="P28" s="17"/>
      <c r="Q28" s="17"/>
      <c r="R28" s="17"/>
    </row>
    <row r="29" spans="1:28" ht="15" customHeight="1" x14ac:dyDescent="0.35">
      <c r="A29" s="32"/>
      <c r="B29" s="33"/>
      <c r="C29" s="23">
        <v>0.4</v>
      </c>
      <c r="D29" s="7">
        <v>0.4</v>
      </c>
      <c r="E29" s="7">
        <v>0.4</v>
      </c>
      <c r="F29" s="7">
        <v>0.4</v>
      </c>
      <c r="G29" s="7">
        <v>0.4</v>
      </c>
      <c r="H29" s="7">
        <v>0.4</v>
      </c>
      <c r="K29" s="9"/>
      <c r="L29" s="11"/>
      <c r="M29" s="14"/>
      <c r="N29" s="14"/>
      <c r="O29" s="14"/>
      <c r="P29" s="14"/>
      <c r="Q29" s="14"/>
      <c r="R29" s="14"/>
    </row>
    <row r="30" spans="1:28" ht="15" customHeight="1" x14ac:dyDescent="0.35">
      <c r="A30" s="32"/>
      <c r="B30" s="33"/>
      <c r="C30" s="23">
        <v>0.2</v>
      </c>
      <c r="D30" s="7">
        <v>0.2</v>
      </c>
      <c r="E30" s="7">
        <v>0.2</v>
      </c>
      <c r="F30" s="7">
        <v>0.2</v>
      </c>
      <c r="G30" s="7">
        <v>0.2</v>
      </c>
      <c r="H30" s="7">
        <v>0.2</v>
      </c>
      <c r="K30" s="9"/>
      <c r="L30" s="11"/>
      <c r="M30" s="14"/>
      <c r="N30" s="14"/>
      <c r="O30" s="14"/>
      <c r="P30" s="14"/>
      <c r="Q30" s="14"/>
      <c r="R30" s="14"/>
    </row>
    <row r="31" spans="1:28" x14ac:dyDescent="0.35">
      <c r="A31" s="9"/>
      <c r="B31" s="15"/>
      <c r="C31" s="16"/>
      <c r="D31" s="16"/>
      <c r="E31" s="16"/>
      <c r="F31" s="16"/>
      <c r="G31" s="16"/>
      <c r="H31" s="16"/>
      <c r="L31" s="11"/>
      <c r="M31" s="10"/>
      <c r="N31" s="10"/>
      <c r="O31" s="10"/>
      <c r="P31" s="10"/>
      <c r="Q31" s="10"/>
      <c r="R31" s="10"/>
    </row>
    <row r="32" spans="1:28" x14ac:dyDescent="0.35">
      <c r="A32" s="9"/>
      <c r="B32" s="15"/>
      <c r="C32" s="16"/>
      <c r="D32" s="16"/>
      <c r="E32" s="16"/>
      <c r="F32" s="16"/>
      <c r="G32" s="16"/>
      <c r="H32" s="16"/>
    </row>
    <row r="33" spans="1:8" x14ac:dyDescent="0.35">
      <c r="A33" s="9"/>
      <c r="B33" s="15"/>
      <c r="C33" s="16"/>
      <c r="D33" s="16"/>
      <c r="E33" s="16"/>
      <c r="F33" s="16"/>
      <c r="G33" s="16"/>
      <c r="H33" s="16"/>
    </row>
  </sheetData>
  <mergeCells count="6">
    <mergeCell ref="A2:A7"/>
    <mergeCell ref="A10:A15"/>
    <mergeCell ref="K2:K23"/>
    <mergeCell ref="U2:U23"/>
    <mergeCell ref="B20:B30"/>
    <mergeCell ref="A18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 (5H00) 03.09.20</vt:lpstr>
      <vt:lpstr>FR (24H00) 25.11.20</vt:lpstr>
      <vt:lpstr>FR (5H00) 02.12.20</vt:lpstr>
      <vt:lpstr>FR (5H00) 07.12.20</vt:lpstr>
      <vt:lpstr>FR (5H00) 27.12.20</vt:lpstr>
      <vt:lpstr>FR (5H00) 03.01.21</vt:lpstr>
      <vt:lpstr>FR (8H00) 26.01.21</vt:lpstr>
      <vt:lpstr>FR (8H00) 07.08.21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TOM_Admin</dc:creator>
  <cp:lastModifiedBy>Tom Réveillon</cp:lastModifiedBy>
  <cp:lastPrinted>2021-01-04T09:11:54Z</cp:lastPrinted>
  <dcterms:created xsi:type="dcterms:W3CDTF">2019-10-15T13:17:44Z</dcterms:created>
  <dcterms:modified xsi:type="dcterms:W3CDTF">2023-04-17T13:27:28Z</dcterms:modified>
</cp:coreProperties>
</file>