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m_r\OneDrive\Documents\Activité Professionnelle\LIMNO 2019-2022\Experiments\Predator Growth Beads\"/>
    </mc:Choice>
  </mc:AlternateContent>
  <xr:revisionPtr revIDLastSave="0" documentId="13_ncr:1_{03B9D48A-416B-4A8D-AF08-20935A95365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GB 14.09.21" sheetId="7" r:id="rId1"/>
    <sheet name="RGB 19.10.21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7" l="1"/>
  <c r="D15" i="7" s="1"/>
  <c r="E14" i="7"/>
  <c r="E15" i="7" s="1"/>
  <c r="F14" i="7"/>
  <c r="F15" i="7" s="1"/>
  <c r="G14" i="7"/>
  <c r="H14" i="7"/>
  <c r="H15" i="7" s="1"/>
  <c r="G15" i="7"/>
  <c r="C15" i="7"/>
  <c r="C14" i="7"/>
  <c r="D6" i="7"/>
  <c r="E6" i="7"/>
  <c r="F6" i="7"/>
  <c r="G6" i="7"/>
  <c r="H6" i="7"/>
  <c r="C6" i="7"/>
  <c r="M8" i="7"/>
  <c r="M9" i="7" s="1"/>
  <c r="M10" i="7" s="1"/>
  <c r="N8" i="7"/>
  <c r="N9" i="7" s="1"/>
  <c r="N10" i="7" s="1"/>
  <c r="O8" i="7"/>
  <c r="O9" i="7" s="1"/>
  <c r="O10" i="7" s="1"/>
  <c r="P8" i="7"/>
  <c r="Q8" i="7"/>
  <c r="P9" i="7"/>
  <c r="P10" i="7" s="1"/>
  <c r="Q9" i="7"/>
  <c r="Q10" i="7" s="1"/>
  <c r="L9" i="7"/>
  <c r="M14" i="8"/>
  <c r="N14" i="8"/>
  <c r="N15" i="8" s="1"/>
  <c r="N16" i="8" s="1"/>
  <c r="M15" i="8"/>
  <c r="M16" i="8" s="1"/>
  <c r="L15" i="8"/>
  <c r="L14" i="8"/>
  <c r="M8" i="8"/>
  <c r="M9" i="8" s="1"/>
  <c r="N8" i="8"/>
  <c r="N9" i="8" s="1"/>
  <c r="O8" i="8"/>
  <c r="O9" i="8" s="1"/>
  <c r="P8" i="8"/>
  <c r="Q8" i="8"/>
  <c r="P9" i="8"/>
  <c r="Q9" i="8"/>
  <c r="L9" i="8"/>
  <c r="L8" i="8"/>
  <c r="D14" i="8"/>
  <c r="E14" i="8"/>
  <c r="E15" i="8" s="1"/>
  <c r="F14" i="8"/>
  <c r="F15" i="8" s="1"/>
  <c r="G14" i="8"/>
  <c r="H14" i="8"/>
  <c r="H15" i="8" s="1"/>
  <c r="D15" i="8"/>
  <c r="G15" i="8"/>
  <c r="C14" i="8"/>
  <c r="C15" i="8" s="1"/>
  <c r="D6" i="8"/>
  <c r="E6" i="8"/>
  <c r="F6" i="8"/>
  <c r="G6" i="8"/>
  <c r="H6" i="8"/>
  <c r="C6" i="8"/>
  <c r="D24" i="7"/>
  <c r="C23" i="7"/>
  <c r="C24" i="7" s="1"/>
  <c r="D23" i="7"/>
  <c r="L14" i="7"/>
  <c r="C24" i="8"/>
  <c r="C23" i="8"/>
  <c r="D23" i="8"/>
  <c r="D24" i="8" s="1"/>
  <c r="F24" i="8"/>
  <c r="E24" i="8"/>
  <c r="E23" i="8"/>
  <c r="F23" i="8"/>
  <c r="L8" i="7" l="1"/>
  <c r="F22" i="8" l="1"/>
  <c r="E22" i="8"/>
  <c r="D22" i="8"/>
  <c r="C22" i="8"/>
  <c r="L16" i="8"/>
  <c r="H13" i="8"/>
  <c r="G13" i="8"/>
  <c r="F13" i="8"/>
  <c r="E13" i="8"/>
  <c r="D13" i="8"/>
  <c r="C13" i="8"/>
  <c r="O10" i="8"/>
  <c r="Q10" i="8"/>
  <c r="P10" i="8"/>
  <c r="N10" i="8"/>
  <c r="M10" i="8"/>
  <c r="L10" i="8"/>
  <c r="Q5" i="8"/>
  <c r="P5" i="8"/>
  <c r="O5" i="8"/>
  <c r="N5" i="8"/>
  <c r="M5" i="8"/>
  <c r="L5" i="8"/>
  <c r="H5" i="8"/>
  <c r="G5" i="8"/>
  <c r="F5" i="8"/>
  <c r="E5" i="8"/>
  <c r="D5" i="8"/>
  <c r="C5" i="8"/>
  <c r="L15" i="7" l="1"/>
  <c r="C22" i="7" l="1"/>
  <c r="L10" i="7"/>
  <c r="H13" i="7" l="1"/>
  <c r="G13" i="7"/>
  <c r="F13" i="7"/>
  <c r="E13" i="7"/>
  <c r="D13" i="7"/>
  <c r="C13" i="7"/>
  <c r="M5" i="7" l="1"/>
  <c r="N5" i="7"/>
  <c r="O5" i="7"/>
  <c r="P5" i="7"/>
  <c r="Q5" i="7"/>
  <c r="L16" i="7" l="1"/>
  <c r="D22" i="7" l="1"/>
  <c r="L5" i="7" l="1"/>
  <c r="H5" i="7" l="1"/>
  <c r="G5" i="7"/>
  <c r="F5" i="7"/>
  <c r="E5" i="7"/>
  <c r="D5" i="7"/>
  <c r="C5" i="7"/>
</calcChain>
</file>

<file path=xl/sharedStrings.xml><?xml version="1.0" encoding="utf-8"?>
<sst xmlns="http://schemas.openxmlformats.org/spreadsheetml/2006/main" count="134" uniqueCount="30">
  <si>
    <t>Strains</t>
  </si>
  <si>
    <t>CR1</t>
  </si>
  <si>
    <r>
      <t>V</t>
    </r>
    <r>
      <rPr>
        <vertAlign val="subscript"/>
        <sz val="10"/>
        <color theme="1"/>
        <rFont val="Calibri"/>
        <family val="2"/>
        <scheme val="minor"/>
      </rPr>
      <t>SAFE</t>
    </r>
  </si>
  <si>
    <r>
      <t>V</t>
    </r>
    <r>
      <rPr>
        <vertAlign val="subscript"/>
        <sz val="10"/>
        <color theme="1"/>
        <rFont val="Calibri"/>
        <family val="2"/>
        <scheme val="minor"/>
      </rPr>
      <t>1</t>
    </r>
  </si>
  <si>
    <r>
      <t>C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</si>
  <si>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t>CR6</t>
  </si>
  <si>
    <t>CR2</t>
  </si>
  <si>
    <t>CR3</t>
  </si>
  <si>
    <t>CR4</t>
  </si>
  <si>
    <r>
      <t>V</t>
    </r>
    <r>
      <rPr>
        <vertAlign val="subscript"/>
        <sz val="10"/>
        <color theme="1"/>
        <rFont val="Calibri"/>
        <family val="2"/>
        <scheme val="minor"/>
      </rPr>
      <t>COOL 0</t>
    </r>
  </si>
  <si>
    <t>CR5</t>
  </si>
  <si>
    <r>
      <t>C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</si>
  <si>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 mL)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</si>
  <si>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(2 mL) - 1.0</t>
    </r>
  </si>
  <si>
    <t>Beads</t>
  </si>
  <si>
    <r>
      <t>V</t>
    </r>
    <r>
      <rPr>
        <vertAlign val="subscript"/>
        <sz val="10"/>
        <color theme="1"/>
        <rFont val="Calibri"/>
        <family val="2"/>
        <scheme val="minor"/>
      </rPr>
      <t>B</t>
    </r>
    <r>
      <rPr>
        <sz val="10"/>
        <color theme="1"/>
        <rFont val="Calibri"/>
        <family val="2"/>
        <scheme val="minor"/>
      </rPr>
      <t xml:space="preserve"> (2 mL) - 1.0</t>
    </r>
  </si>
  <si>
    <t>Raw</t>
  </si>
  <si>
    <r>
      <t>C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 50%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</si>
  <si>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×</t>
    </r>
    <r>
      <rPr>
        <sz val="10"/>
        <color theme="1"/>
        <rFont val="Calibri"/>
        <family val="2"/>
        <scheme val="minor"/>
      </rPr>
      <t xml:space="preserve"> V</t>
    </r>
    <r>
      <rPr>
        <vertAlign val="subscript"/>
        <sz val="10"/>
        <color theme="1"/>
        <rFont val="Calibri"/>
        <family val="2"/>
        <scheme val="minor"/>
      </rPr>
      <t>REP</t>
    </r>
    <r>
      <rPr>
        <sz val="10"/>
        <color theme="1"/>
        <rFont val="Calibri"/>
        <family val="2"/>
        <scheme val="minor"/>
      </rPr>
      <t/>
    </r>
  </si>
  <si>
    <r>
      <t>V</t>
    </r>
    <r>
      <rPr>
        <vertAlign val="subscript"/>
        <sz val="10"/>
        <color theme="1"/>
        <rFont val="Calibri"/>
        <family val="2"/>
        <scheme val="minor"/>
      </rPr>
      <t>TREAT</t>
    </r>
  </si>
  <si>
    <t>COOL 0</t>
  </si>
  <si>
    <t>COOL 160</t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</si>
  <si>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(28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</si>
  <si>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(16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</si>
  <si>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(11 mL)</t>
    </r>
  </si>
  <si>
    <t>16:1          8:1          4:1</t>
  </si>
  <si>
    <t>16:1</t>
  </si>
  <si>
    <t>8:1</t>
  </si>
  <si>
    <t>4:1</t>
  </si>
  <si>
    <t>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</si>
</sst>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vertAlign val="subscript"/>
      <sz val="10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2" fillId="0" borderId="0" xfId="0" applyFont="1"/>
    <xf numFmtId="164" fontId="5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vertical="center" textRotation="90"/>
    </xf>
    <xf numFmtId="0" fontId="1" fillId="2" borderId="4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9" fontId="1" fillId="2" borderId="5" xfId="0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9" fontId="1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9" width="8.7265625" customWidth="1"/>
    <col min="10" max="10" width="4.7265625" customWidth="1"/>
    <col min="11" max="11" width="15.7265625" customWidth="1"/>
    <col min="12" max="17" width="8.7265625" customWidth="1"/>
  </cols>
  <sheetData>
    <row r="1" spans="1:17" ht="15" customHeight="1" x14ac:dyDescent="0.35">
      <c r="A1" s="5"/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10</v>
      </c>
      <c r="H1" s="1" t="s">
        <v>5</v>
      </c>
      <c r="I1" s="5"/>
      <c r="J1" s="5"/>
      <c r="K1" s="1" t="s">
        <v>0</v>
      </c>
      <c r="L1" s="1" t="s">
        <v>1</v>
      </c>
      <c r="M1" s="1" t="s">
        <v>6</v>
      </c>
      <c r="N1" s="1" t="s">
        <v>7</v>
      </c>
      <c r="O1" s="1" t="s">
        <v>8</v>
      </c>
      <c r="P1" s="1" t="s">
        <v>10</v>
      </c>
      <c r="Q1" s="1" t="s">
        <v>5</v>
      </c>
    </row>
    <row r="2" spans="1:17" ht="15" customHeight="1" x14ac:dyDescent="0.35">
      <c r="A2" s="26" t="s">
        <v>21</v>
      </c>
      <c r="B2" s="2" t="s">
        <v>4</v>
      </c>
      <c r="C2" s="4">
        <v>3.5217000000000001</v>
      </c>
      <c r="D2" s="4">
        <v>4.5619560000000003</v>
      </c>
      <c r="E2" s="4">
        <v>4.4969400000000004</v>
      </c>
      <c r="F2" s="4">
        <v>6.2198640000000003</v>
      </c>
      <c r="G2" s="4">
        <v>4.7244960000000003</v>
      </c>
      <c r="H2" s="4">
        <v>4.3452360000000008</v>
      </c>
      <c r="I2" s="5"/>
      <c r="J2" s="10"/>
      <c r="K2" s="1" t="s">
        <v>14</v>
      </c>
      <c r="L2" s="23" t="s">
        <v>29</v>
      </c>
      <c r="M2" s="24"/>
      <c r="N2" s="24"/>
      <c r="O2" s="24"/>
      <c r="P2" s="24"/>
      <c r="Q2" s="25"/>
    </row>
    <row r="3" spans="1:17" ht="15" customHeight="1" x14ac:dyDescent="0.35">
      <c r="A3" s="27"/>
      <c r="B3" s="2" t="s">
        <v>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5"/>
      <c r="J3" s="10"/>
      <c r="K3" s="13" t="s">
        <v>13</v>
      </c>
      <c r="L3" s="4">
        <v>0.5</v>
      </c>
      <c r="M3" s="4">
        <v>0.5</v>
      </c>
      <c r="N3" s="4">
        <v>0.5</v>
      </c>
      <c r="O3" s="4">
        <v>0.5</v>
      </c>
      <c r="P3" s="4">
        <v>0.5</v>
      </c>
      <c r="Q3" s="4">
        <v>0.5</v>
      </c>
    </row>
    <row r="4" spans="1:17" ht="15" customHeight="1" x14ac:dyDescent="0.35">
      <c r="A4" s="27"/>
      <c r="B4" s="2" t="s">
        <v>11</v>
      </c>
      <c r="C4" s="3">
        <v>8</v>
      </c>
      <c r="D4" s="3">
        <v>8</v>
      </c>
      <c r="E4" s="3">
        <v>8</v>
      </c>
      <c r="F4" s="3">
        <v>8</v>
      </c>
      <c r="G4" s="3">
        <v>8</v>
      </c>
      <c r="H4" s="3">
        <v>8</v>
      </c>
      <c r="I4" s="5"/>
      <c r="J4" s="10"/>
      <c r="K4" s="2" t="s">
        <v>15</v>
      </c>
      <c r="L4" s="4">
        <v>0.5</v>
      </c>
      <c r="M4" s="4">
        <v>0.5</v>
      </c>
      <c r="N4" s="4">
        <v>0.5</v>
      </c>
      <c r="O4" s="4">
        <v>0.5</v>
      </c>
      <c r="P4" s="4">
        <v>0.5</v>
      </c>
      <c r="Q4" s="4">
        <v>0.5</v>
      </c>
    </row>
    <row r="5" spans="1:17" ht="15" customHeight="1" x14ac:dyDescent="0.35">
      <c r="A5" s="27"/>
      <c r="B5" s="2" t="s">
        <v>12</v>
      </c>
      <c r="C5" s="6">
        <f t="shared" ref="C5:H5" si="0">((C4*C$3)/C$2)</f>
        <v>2.2716301786069226</v>
      </c>
      <c r="D5" s="6">
        <f t="shared" si="0"/>
        <v>1.7536337483307598</v>
      </c>
      <c r="E5" s="6">
        <f t="shared" si="0"/>
        <v>1.7789874892704816</v>
      </c>
      <c r="F5" s="6">
        <f t="shared" si="0"/>
        <v>1.2862017561798778</v>
      </c>
      <c r="G5" s="6">
        <f t="shared" si="0"/>
        <v>1.6933023120349768</v>
      </c>
      <c r="H5" s="6">
        <f t="shared" si="0"/>
        <v>1.8410967781726928</v>
      </c>
      <c r="I5" s="5"/>
      <c r="J5" s="10"/>
      <c r="K5" s="14" t="s">
        <v>9</v>
      </c>
      <c r="L5" s="8">
        <f>2-L3-L4</f>
        <v>1</v>
      </c>
      <c r="M5" s="8">
        <f t="shared" ref="M5:Q5" si="1">2-M3-M4</f>
        <v>1</v>
      </c>
      <c r="N5" s="8">
        <f t="shared" si="1"/>
        <v>1</v>
      </c>
      <c r="O5" s="8">
        <f t="shared" si="1"/>
        <v>1</v>
      </c>
      <c r="P5" s="8">
        <f t="shared" si="1"/>
        <v>1</v>
      </c>
      <c r="Q5" s="8">
        <f t="shared" si="1"/>
        <v>1</v>
      </c>
    </row>
    <row r="6" spans="1:17" ht="15" customHeight="1" x14ac:dyDescent="0.35">
      <c r="A6" s="27"/>
      <c r="B6" s="2" t="s">
        <v>24</v>
      </c>
      <c r="C6" s="6">
        <f>(((C4*C$3)/C$2))*11</f>
        <v>24.98793196467615</v>
      </c>
      <c r="D6" s="6">
        <f t="shared" ref="D6:H6" si="2">(((D4*D$3)/D$2))*11</f>
        <v>19.289971231638358</v>
      </c>
      <c r="E6" s="6">
        <f t="shared" si="2"/>
        <v>19.568862381975297</v>
      </c>
      <c r="F6" s="6">
        <f t="shared" si="2"/>
        <v>14.148219317978656</v>
      </c>
      <c r="G6" s="6">
        <f t="shared" si="2"/>
        <v>18.626325432384746</v>
      </c>
      <c r="H6" s="6">
        <f t="shared" si="2"/>
        <v>20.252064559899623</v>
      </c>
      <c r="I6" s="5"/>
      <c r="J6" s="10"/>
    </row>
    <row r="7" spans="1:17" ht="15" customHeight="1" x14ac:dyDescent="0.35">
      <c r="A7" s="28"/>
      <c r="B7" s="2" t="s">
        <v>9</v>
      </c>
      <c r="C7" s="3">
        <v>11</v>
      </c>
      <c r="D7" s="3">
        <v>11</v>
      </c>
      <c r="E7" s="3">
        <v>11</v>
      </c>
      <c r="F7" s="3">
        <v>11</v>
      </c>
      <c r="G7" s="3">
        <v>11</v>
      </c>
      <c r="H7" s="3">
        <v>11</v>
      </c>
      <c r="I7" s="5"/>
      <c r="J7" s="5"/>
      <c r="K7" s="1" t="s">
        <v>0</v>
      </c>
      <c r="L7" s="1" t="s">
        <v>1</v>
      </c>
      <c r="M7" s="1" t="s">
        <v>6</v>
      </c>
      <c r="N7" s="1" t="s">
        <v>7</v>
      </c>
      <c r="O7" s="1" t="s">
        <v>8</v>
      </c>
      <c r="P7" s="1" t="s">
        <v>10</v>
      </c>
      <c r="Q7" s="1" t="s">
        <v>5</v>
      </c>
    </row>
    <row r="8" spans="1:17" ht="15" customHeight="1" x14ac:dyDescent="0.35">
      <c r="A8" s="5"/>
      <c r="B8" s="5"/>
      <c r="C8" s="5"/>
      <c r="D8" s="5"/>
      <c r="E8" s="5"/>
      <c r="F8" s="5"/>
      <c r="G8" s="5"/>
      <c r="H8" s="5"/>
      <c r="I8" s="5"/>
      <c r="J8" s="10"/>
      <c r="K8" s="2" t="s">
        <v>18</v>
      </c>
      <c r="L8" s="8">
        <f>L3*5</f>
        <v>2.5</v>
      </c>
      <c r="M8" s="8">
        <f t="shared" ref="M8:Q8" si="3">M3*5</f>
        <v>2.5</v>
      </c>
      <c r="N8" s="8">
        <f t="shared" si="3"/>
        <v>2.5</v>
      </c>
      <c r="O8" s="8">
        <f t="shared" si="3"/>
        <v>2.5</v>
      </c>
      <c r="P8" s="8">
        <f t="shared" si="3"/>
        <v>2.5</v>
      </c>
      <c r="Q8" s="8">
        <f t="shared" si="3"/>
        <v>2.5</v>
      </c>
    </row>
    <row r="9" spans="1:17" ht="15" customHeight="1" x14ac:dyDescent="0.35">
      <c r="A9" s="21"/>
      <c r="B9" s="1" t="s">
        <v>0</v>
      </c>
      <c r="C9" s="1" t="s">
        <v>1</v>
      </c>
      <c r="D9" s="1" t="s">
        <v>6</v>
      </c>
      <c r="E9" s="1" t="s">
        <v>7</v>
      </c>
      <c r="F9" s="1" t="s">
        <v>8</v>
      </c>
      <c r="G9" s="1" t="s">
        <v>10</v>
      </c>
      <c r="H9" s="1" t="s">
        <v>5</v>
      </c>
      <c r="I9" s="5"/>
      <c r="J9" s="10"/>
      <c r="K9" s="2" t="s">
        <v>19</v>
      </c>
      <c r="L9" s="7">
        <f>L8*4</f>
        <v>10</v>
      </c>
      <c r="M9" s="7">
        <f t="shared" ref="M9:Q9" si="4">M8*4</f>
        <v>10</v>
      </c>
      <c r="N9" s="7">
        <f t="shared" si="4"/>
        <v>10</v>
      </c>
      <c r="O9" s="7">
        <f t="shared" si="4"/>
        <v>10</v>
      </c>
      <c r="P9" s="7">
        <f t="shared" si="4"/>
        <v>10</v>
      </c>
      <c r="Q9" s="7">
        <f t="shared" si="4"/>
        <v>10</v>
      </c>
    </row>
    <row r="10" spans="1:17" ht="15" customHeight="1" x14ac:dyDescent="0.35">
      <c r="A10" s="26" t="s">
        <v>20</v>
      </c>
      <c r="B10" s="2" t="s">
        <v>4</v>
      </c>
      <c r="C10" s="4">
        <v>5.8514400000000002</v>
      </c>
      <c r="D10" s="4">
        <v>7.671888</v>
      </c>
      <c r="E10" s="4">
        <v>7.5960359999999998</v>
      </c>
      <c r="F10" s="4">
        <v>6.707484</v>
      </c>
      <c r="G10" s="4">
        <v>6.9458760000000002</v>
      </c>
      <c r="H10" s="4">
        <v>8.896355999999999</v>
      </c>
      <c r="I10" s="5"/>
      <c r="J10" s="10"/>
      <c r="K10" s="2" t="s">
        <v>2</v>
      </c>
      <c r="L10" s="8">
        <f>L9+1</f>
        <v>11</v>
      </c>
      <c r="M10" s="8">
        <f t="shared" ref="M10:Q10" si="5">M9+1</f>
        <v>11</v>
      </c>
      <c r="N10" s="8">
        <f t="shared" si="5"/>
        <v>11</v>
      </c>
      <c r="O10" s="8">
        <f t="shared" si="5"/>
        <v>11</v>
      </c>
      <c r="P10" s="8">
        <f t="shared" si="5"/>
        <v>11</v>
      </c>
      <c r="Q10" s="8">
        <f t="shared" si="5"/>
        <v>11</v>
      </c>
    </row>
    <row r="11" spans="1:17" ht="15" customHeight="1" x14ac:dyDescent="0.35">
      <c r="A11" s="27"/>
      <c r="B11" s="2" t="s">
        <v>3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5"/>
    </row>
    <row r="12" spans="1:17" ht="15" customHeight="1" x14ac:dyDescent="0.35">
      <c r="A12" s="27"/>
      <c r="B12" s="2" t="s">
        <v>11</v>
      </c>
      <c r="C12" s="3">
        <v>4</v>
      </c>
      <c r="D12" s="3">
        <v>4</v>
      </c>
      <c r="E12" s="3">
        <v>4</v>
      </c>
      <c r="F12" s="3">
        <v>4</v>
      </c>
      <c r="G12" s="3">
        <v>4</v>
      </c>
      <c r="H12" s="3">
        <v>4</v>
      </c>
      <c r="I12" s="5"/>
    </row>
    <row r="13" spans="1:17" ht="15" customHeight="1" x14ac:dyDescent="0.35">
      <c r="A13" s="27"/>
      <c r="B13" s="2" t="s">
        <v>12</v>
      </c>
      <c r="C13" s="6">
        <f>((C12*C$11)/C$10)</f>
        <v>0.6835924148585647</v>
      </c>
      <c r="D13" s="6">
        <f t="shared" ref="D13:H13" si="6">((D12*D$11)/D$10)</f>
        <v>0.52138404523110871</v>
      </c>
      <c r="E13" s="6">
        <f t="shared" si="6"/>
        <v>0.52659044796522825</v>
      </c>
      <c r="F13" s="6">
        <f t="shared" si="6"/>
        <v>0.59634879486853787</v>
      </c>
      <c r="G13" s="6">
        <f t="shared" si="6"/>
        <v>0.575881285528276</v>
      </c>
      <c r="H13" s="6">
        <f t="shared" si="6"/>
        <v>0.44962229479126065</v>
      </c>
      <c r="I13" s="5"/>
      <c r="K13" s="1" t="s">
        <v>14</v>
      </c>
      <c r="L13" s="22" t="s">
        <v>29</v>
      </c>
    </row>
    <row r="14" spans="1:17" ht="15" customHeight="1" x14ac:dyDescent="0.35">
      <c r="A14" s="27"/>
      <c r="B14" s="2" t="s">
        <v>24</v>
      </c>
      <c r="C14" s="6">
        <f>((C12*C$11)/C$10)*11</f>
        <v>7.5195165634442116</v>
      </c>
      <c r="D14" s="6">
        <f t="shared" ref="D14:H14" si="7">((D12*D$11)/D$10)*11</f>
        <v>5.7352244975421955</v>
      </c>
      <c r="E14" s="6">
        <f t="shared" si="7"/>
        <v>5.7924949276175104</v>
      </c>
      <c r="F14" s="6">
        <f t="shared" si="7"/>
        <v>6.5598367435539169</v>
      </c>
      <c r="G14" s="6">
        <f t="shared" si="7"/>
        <v>6.3346941408110364</v>
      </c>
      <c r="H14" s="6">
        <f t="shared" si="7"/>
        <v>4.9458452427038671</v>
      </c>
      <c r="I14" s="5"/>
      <c r="J14" s="10"/>
      <c r="K14" s="2" t="s">
        <v>18</v>
      </c>
      <c r="L14" s="7">
        <f>N4*5*6</f>
        <v>15</v>
      </c>
    </row>
    <row r="15" spans="1:17" ht="15" customHeight="1" x14ac:dyDescent="0.35">
      <c r="A15" s="28"/>
      <c r="B15" s="2" t="s">
        <v>9</v>
      </c>
      <c r="C15" s="12">
        <f>11-C14</f>
        <v>3.4804834365557884</v>
      </c>
      <c r="D15" s="12">
        <f t="shared" ref="D15:H15" si="8">11-D14</f>
        <v>5.2647755024578045</v>
      </c>
      <c r="E15" s="12">
        <f t="shared" si="8"/>
        <v>5.2075050723824896</v>
      </c>
      <c r="F15" s="12">
        <f t="shared" si="8"/>
        <v>4.4401632564460831</v>
      </c>
      <c r="G15" s="12">
        <f t="shared" si="8"/>
        <v>4.6653058591889636</v>
      </c>
      <c r="H15" s="12">
        <f t="shared" si="8"/>
        <v>6.0541547572961329</v>
      </c>
      <c r="I15" s="5"/>
      <c r="J15" s="10"/>
      <c r="K15" s="2" t="s">
        <v>19</v>
      </c>
      <c r="L15" s="7">
        <f>L14*1</f>
        <v>15</v>
      </c>
    </row>
    <row r="16" spans="1:17" ht="15" customHeight="1" x14ac:dyDescent="0.35">
      <c r="J16" s="10"/>
      <c r="K16" s="2" t="s">
        <v>2</v>
      </c>
      <c r="L16" s="7">
        <f>L15+1</f>
        <v>16</v>
      </c>
    </row>
    <row r="17" spans="1:12" ht="15" customHeight="1" x14ac:dyDescent="0.35">
      <c r="J17" s="10"/>
    </row>
    <row r="18" spans="1:12" ht="15" customHeight="1" x14ac:dyDescent="0.35">
      <c r="A18" s="5"/>
      <c r="B18" s="11" t="s">
        <v>14</v>
      </c>
      <c r="C18" s="20" t="s">
        <v>16</v>
      </c>
      <c r="D18" s="22" t="s">
        <v>29</v>
      </c>
      <c r="J18" s="10"/>
    </row>
    <row r="19" spans="1:12" ht="15" customHeight="1" x14ac:dyDescent="0.35">
      <c r="A19" s="26" t="s">
        <v>20</v>
      </c>
      <c r="B19" s="2" t="s">
        <v>4</v>
      </c>
      <c r="C19" s="17">
        <v>455</v>
      </c>
      <c r="D19" s="17">
        <v>4</v>
      </c>
      <c r="I19" s="19"/>
    </row>
    <row r="20" spans="1:12" ht="15" customHeight="1" x14ac:dyDescent="0.35">
      <c r="A20" s="27"/>
      <c r="B20" s="2" t="s">
        <v>3</v>
      </c>
      <c r="C20" s="3">
        <v>1</v>
      </c>
      <c r="D20" s="3">
        <v>1</v>
      </c>
    </row>
    <row r="21" spans="1:12" ht="15" customHeight="1" x14ac:dyDescent="0.35">
      <c r="A21" s="27"/>
      <c r="B21" s="2" t="s">
        <v>17</v>
      </c>
      <c r="C21" s="7">
        <v>4</v>
      </c>
      <c r="D21" s="8">
        <v>4</v>
      </c>
      <c r="I21" s="9"/>
    </row>
    <row r="22" spans="1:12" ht="15" customHeight="1" x14ac:dyDescent="0.35">
      <c r="A22" s="27"/>
      <c r="B22" s="2" t="s">
        <v>12</v>
      </c>
      <c r="C22" s="18">
        <f>((C21*C$20)/C$19)</f>
        <v>8.7912087912087912E-3</v>
      </c>
      <c r="D22" s="18">
        <f>((D21*D$20)/D$19)</f>
        <v>1</v>
      </c>
    </row>
    <row r="23" spans="1:12" ht="15" customHeight="1" x14ac:dyDescent="0.35">
      <c r="A23" s="27"/>
      <c r="B23" s="2" t="s">
        <v>23</v>
      </c>
      <c r="C23" s="6">
        <f>C22*16</f>
        <v>0.14065934065934066</v>
      </c>
      <c r="D23" s="6">
        <f>D22*16</f>
        <v>16</v>
      </c>
      <c r="H23" s="9"/>
    </row>
    <row r="24" spans="1:12" ht="15" customHeight="1" x14ac:dyDescent="0.35">
      <c r="A24" s="28"/>
      <c r="B24" s="2" t="s">
        <v>9</v>
      </c>
      <c r="C24" s="16">
        <f>16-C23</f>
        <v>15.85934065934066</v>
      </c>
      <c r="D24" s="16">
        <f>16-D23</f>
        <v>0</v>
      </c>
    </row>
    <row r="25" spans="1:12" x14ac:dyDescent="0.35">
      <c r="L25" s="15"/>
    </row>
    <row r="26" spans="1:12" x14ac:dyDescent="0.35">
      <c r="L26" s="15"/>
    </row>
  </sheetData>
  <mergeCells count="4">
    <mergeCell ref="L2:Q2"/>
    <mergeCell ref="A2:A7"/>
    <mergeCell ref="A10:A15"/>
    <mergeCell ref="A19:A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B5D4-C7A8-4ABD-B966-49B896AFAEED}">
  <dimension ref="A1:Q26"/>
  <sheetViews>
    <sheetView tabSelected="1" workbookViewId="0"/>
  </sheetViews>
  <sheetFormatPr defaultRowHeight="14.5" x14ac:dyDescent="0.35"/>
  <cols>
    <col min="1" max="1" width="4.7265625" customWidth="1"/>
    <col min="2" max="2" width="15.7265625" customWidth="1"/>
    <col min="10" max="10" width="4.7265625" customWidth="1"/>
    <col min="11" max="11" width="15.7265625" customWidth="1"/>
  </cols>
  <sheetData>
    <row r="1" spans="1:17" ht="15" customHeight="1" x14ac:dyDescent="0.35">
      <c r="A1" s="5"/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10</v>
      </c>
      <c r="H1" s="1" t="s">
        <v>5</v>
      </c>
      <c r="I1" s="5"/>
      <c r="J1" s="5"/>
      <c r="K1" s="1" t="s">
        <v>0</v>
      </c>
      <c r="L1" s="1" t="s">
        <v>1</v>
      </c>
      <c r="M1" s="1" t="s">
        <v>6</v>
      </c>
      <c r="N1" s="1" t="s">
        <v>7</v>
      </c>
      <c r="O1" s="1" t="s">
        <v>8</v>
      </c>
      <c r="P1" s="1" t="s">
        <v>10</v>
      </c>
      <c r="Q1" s="1" t="s">
        <v>5</v>
      </c>
    </row>
    <row r="2" spans="1:17" ht="15" customHeight="1" x14ac:dyDescent="0.35">
      <c r="A2" s="26" t="s">
        <v>21</v>
      </c>
      <c r="B2" s="2" t="s">
        <v>4</v>
      </c>
      <c r="C2" s="4">
        <v>2.9257200000000001</v>
      </c>
      <c r="D2" s="4">
        <v>2.0046599999999999</v>
      </c>
      <c r="E2" s="4">
        <v>2.7415080000000001</v>
      </c>
      <c r="F2" s="4">
        <v>4.7570040000000002</v>
      </c>
      <c r="G2" s="4">
        <v>3.3591600000000001</v>
      </c>
      <c r="H2" s="4">
        <v>4.2802199999999999</v>
      </c>
      <c r="I2" s="5"/>
      <c r="J2" s="10"/>
      <c r="K2" s="1" t="s">
        <v>14</v>
      </c>
      <c r="L2" s="29" t="s">
        <v>25</v>
      </c>
      <c r="M2" s="30"/>
      <c r="N2" s="30"/>
      <c r="O2" s="30"/>
      <c r="P2" s="30"/>
      <c r="Q2" s="31"/>
    </row>
    <row r="3" spans="1:17" ht="15" customHeight="1" x14ac:dyDescent="0.35">
      <c r="A3" s="27"/>
      <c r="B3" s="2" t="s">
        <v>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5"/>
      <c r="J3" s="10"/>
      <c r="K3" s="13" t="s">
        <v>13</v>
      </c>
      <c r="L3" s="4">
        <v>0.5</v>
      </c>
      <c r="M3" s="4">
        <v>0.5</v>
      </c>
      <c r="N3" s="4">
        <v>0.5</v>
      </c>
      <c r="O3" s="4">
        <v>0.5</v>
      </c>
      <c r="P3" s="4">
        <v>0.5</v>
      </c>
      <c r="Q3" s="4">
        <v>0.5</v>
      </c>
    </row>
    <row r="4" spans="1:17" ht="15" customHeight="1" x14ac:dyDescent="0.35">
      <c r="A4" s="27"/>
      <c r="B4" s="2" t="s">
        <v>11</v>
      </c>
      <c r="C4" s="3">
        <v>6</v>
      </c>
      <c r="D4" s="3">
        <v>6</v>
      </c>
      <c r="E4" s="3">
        <v>6</v>
      </c>
      <c r="F4" s="3">
        <v>6</v>
      </c>
      <c r="G4" s="3">
        <v>6</v>
      </c>
      <c r="H4" s="3">
        <v>6</v>
      </c>
      <c r="I4" s="5"/>
      <c r="J4" s="10"/>
      <c r="K4" s="2" t="s">
        <v>15</v>
      </c>
      <c r="L4" s="4">
        <v>0.5</v>
      </c>
      <c r="M4" s="4">
        <v>0.5</v>
      </c>
      <c r="N4" s="4">
        <v>0.5</v>
      </c>
      <c r="O4" s="4">
        <v>0.5</v>
      </c>
      <c r="P4" s="4">
        <v>0.5</v>
      </c>
      <c r="Q4" s="4">
        <v>0.5</v>
      </c>
    </row>
    <row r="5" spans="1:17" ht="15" customHeight="1" x14ac:dyDescent="0.35">
      <c r="A5" s="27"/>
      <c r="B5" s="2" t="s">
        <v>12</v>
      </c>
      <c r="C5" s="6">
        <f t="shared" ref="C5:H5" si="0">((C4*C$3)/C$2)</f>
        <v>2.050777244575694</v>
      </c>
      <c r="D5" s="6">
        <f t="shared" si="0"/>
        <v>2.9930262488402026</v>
      </c>
      <c r="E5" s="6">
        <f t="shared" si="0"/>
        <v>2.1885765060689226</v>
      </c>
      <c r="F5" s="6">
        <f t="shared" si="0"/>
        <v>1.2612980775294702</v>
      </c>
      <c r="G5" s="6">
        <f t="shared" si="0"/>
        <v>1.7861608259207657</v>
      </c>
      <c r="H5" s="6">
        <f t="shared" si="0"/>
        <v>1.4017971038871835</v>
      </c>
      <c r="I5" s="5"/>
      <c r="J5" s="10"/>
      <c r="K5" s="14" t="s">
        <v>9</v>
      </c>
      <c r="L5" s="8">
        <f>2-L3-L4</f>
        <v>1</v>
      </c>
      <c r="M5" s="8">
        <f t="shared" ref="M5:Q5" si="1">2-M3-M4</f>
        <v>1</v>
      </c>
      <c r="N5" s="8">
        <f t="shared" si="1"/>
        <v>1</v>
      </c>
      <c r="O5" s="8">
        <f t="shared" si="1"/>
        <v>1</v>
      </c>
      <c r="P5" s="8">
        <f t="shared" si="1"/>
        <v>1</v>
      </c>
      <c r="Q5" s="8">
        <f t="shared" si="1"/>
        <v>1</v>
      </c>
    </row>
    <row r="6" spans="1:17" ht="15" customHeight="1" x14ac:dyDescent="0.35">
      <c r="A6" s="27"/>
      <c r="B6" s="2" t="s">
        <v>24</v>
      </c>
      <c r="C6" s="6">
        <f>(((C4*C$3)/C$2))*11</f>
        <v>22.558549690332633</v>
      </c>
      <c r="D6" s="6">
        <f t="shared" ref="D6:H6" si="2">(((D4*D$3)/D$2))*11</f>
        <v>32.923288737242231</v>
      </c>
      <c r="E6" s="6">
        <f t="shared" si="2"/>
        <v>24.07434156675815</v>
      </c>
      <c r="F6" s="6">
        <f t="shared" si="2"/>
        <v>13.874278852824173</v>
      </c>
      <c r="G6" s="6">
        <f t="shared" si="2"/>
        <v>19.647769085128424</v>
      </c>
      <c r="H6" s="6">
        <f t="shared" si="2"/>
        <v>15.419768142759018</v>
      </c>
      <c r="I6" s="5"/>
      <c r="J6" s="10"/>
    </row>
    <row r="7" spans="1:17" ht="15" customHeight="1" x14ac:dyDescent="0.35">
      <c r="A7" s="28"/>
      <c r="B7" s="2" t="s">
        <v>9</v>
      </c>
      <c r="C7" s="3">
        <v>11</v>
      </c>
      <c r="D7" s="3">
        <v>11</v>
      </c>
      <c r="E7" s="3">
        <v>11</v>
      </c>
      <c r="F7" s="3">
        <v>11</v>
      </c>
      <c r="G7" s="3">
        <v>11</v>
      </c>
      <c r="H7" s="3">
        <v>11</v>
      </c>
      <c r="I7" s="5"/>
      <c r="J7" s="5"/>
      <c r="K7" s="1" t="s">
        <v>0</v>
      </c>
      <c r="L7" s="1" t="s">
        <v>1</v>
      </c>
      <c r="M7" s="1" t="s">
        <v>6</v>
      </c>
      <c r="N7" s="1" t="s">
        <v>7</v>
      </c>
      <c r="O7" s="1" t="s">
        <v>8</v>
      </c>
      <c r="P7" s="1" t="s">
        <v>10</v>
      </c>
      <c r="Q7" s="1" t="s">
        <v>5</v>
      </c>
    </row>
    <row r="8" spans="1:17" ht="15" customHeight="1" x14ac:dyDescent="0.35">
      <c r="A8" s="5"/>
      <c r="B8" s="5"/>
      <c r="C8" s="5"/>
      <c r="D8" s="5"/>
      <c r="E8" s="5"/>
      <c r="F8" s="5"/>
      <c r="G8" s="5"/>
      <c r="H8" s="5"/>
      <c r="I8" s="5"/>
      <c r="J8" s="10"/>
      <c r="K8" s="2" t="s">
        <v>18</v>
      </c>
      <c r="L8" s="8">
        <f>L3*5</f>
        <v>2.5</v>
      </c>
      <c r="M8" s="8">
        <f t="shared" ref="M8:Q8" si="3">M3*5</f>
        <v>2.5</v>
      </c>
      <c r="N8" s="8">
        <f t="shared" si="3"/>
        <v>2.5</v>
      </c>
      <c r="O8" s="8">
        <f t="shared" si="3"/>
        <v>2.5</v>
      </c>
      <c r="P8" s="8">
        <f t="shared" si="3"/>
        <v>2.5</v>
      </c>
      <c r="Q8" s="8">
        <f t="shared" si="3"/>
        <v>2.5</v>
      </c>
    </row>
    <row r="9" spans="1:17" ht="15" customHeight="1" x14ac:dyDescent="0.35">
      <c r="A9" s="21"/>
      <c r="B9" s="1" t="s">
        <v>0</v>
      </c>
      <c r="C9" s="1" t="s">
        <v>1</v>
      </c>
      <c r="D9" s="1" t="s">
        <v>6</v>
      </c>
      <c r="E9" s="1" t="s">
        <v>7</v>
      </c>
      <c r="F9" s="1" t="s">
        <v>8</v>
      </c>
      <c r="G9" s="1" t="s">
        <v>10</v>
      </c>
      <c r="H9" s="1" t="s">
        <v>5</v>
      </c>
      <c r="I9" s="5"/>
      <c r="J9" s="10"/>
      <c r="K9" s="2" t="s">
        <v>19</v>
      </c>
      <c r="L9" s="7">
        <f>L8*4</f>
        <v>10</v>
      </c>
      <c r="M9" s="7">
        <f t="shared" ref="M9:Q9" si="4">M8*4</f>
        <v>10</v>
      </c>
      <c r="N9" s="7">
        <f t="shared" si="4"/>
        <v>10</v>
      </c>
      <c r="O9" s="7">
        <f t="shared" si="4"/>
        <v>10</v>
      </c>
      <c r="P9" s="7">
        <f t="shared" si="4"/>
        <v>10</v>
      </c>
      <c r="Q9" s="7">
        <f t="shared" si="4"/>
        <v>10</v>
      </c>
    </row>
    <row r="10" spans="1:17" ht="15" customHeight="1" x14ac:dyDescent="0.35">
      <c r="A10" s="26" t="s">
        <v>20</v>
      </c>
      <c r="B10" s="2" t="s">
        <v>4</v>
      </c>
      <c r="C10" s="4">
        <v>4.3343999999999996</v>
      </c>
      <c r="D10" s="4">
        <v>4.681152</v>
      </c>
      <c r="E10" s="4">
        <v>6.9567120000000005</v>
      </c>
      <c r="F10" s="4">
        <v>7.3359720000000008</v>
      </c>
      <c r="G10" s="4">
        <v>8.300376</v>
      </c>
      <c r="H10" s="4">
        <v>12.1905</v>
      </c>
      <c r="I10" s="5"/>
      <c r="J10" s="10"/>
      <c r="K10" s="2" t="s">
        <v>2</v>
      </c>
      <c r="L10" s="8">
        <f>L9+1</f>
        <v>11</v>
      </c>
      <c r="M10" s="8">
        <f t="shared" ref="M10:Q10" si="5">M9+1</f>
        <v>11</v>
      </c>
      <c r="N10" s="8">
        <f t="shared" si="5"/>
        <v>11</v>
      </c>
      <c r="O10" s="8">
        <f t="shared" si="5"/>
        <v>11</v>
      </c>
      <c r="P10" s="8">
        <f t="shared" si="5"/>
        <v>11</v>
      </c>
      <c r="Q10" s="8">
        <f t="shared" si="5"/>
        <v>11</v>
      </c>
    </row>
    <row r="11" spans="1:17" ht="15" customHeight="1" x14ac:dyDescent="0.35">
      <c r="A11" s="27"/>
      <c r="B11" s="2" t="s">
        <v>3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5"/>
    </row>
    <row r="12" spans="1:17" ht="15" customHeight="1" x14ac:dyDescent="0.35">
      <c r="A12" s="27"/>
      <c r="B12" s="2" t="s">
        <v>11</v>
      </c>
      <c r="C12" s="3">
        <v>4</v>
      </c>
      <c r="D12" s="3">
        <v>4</v>
      </c>
      <c r="E12" s="3">
        <v>4</v>
      </c>
      <c r="F12" s="3">
        <v>4</v>
      </c>
      <c r="G12" s="3">
        <v>4</v>
      </c>
      <c r="H12" s="3">
        <v>4</v>
      </c>
      <c r="I12" s="5"/>
    </row>
    <row r="13" spans="1:17" ht="15" customHeight="1" x14ac:dyDescent="0.35">
      <c r="A13" s="27"/>
      <c r="B13" s="2" t="s">
        <v>12</v>
      </c>
      <c r="C13" s="6">
        <f>((C12*C$11)/C$10)</f>
        <v>0.9228497600590625</v>
      </c>
      <c r="D13" s="6">
        <f t="shared" ref="D13:H13" si="6">((D12*D$11)/D$10)</f>
        <v>0.8544905185732059</v>
      </c>
      <c r="E13" s="6">
        <f t="shared" si="6"/>
        <v>0.57498427418010112</v>
      </c>
      <c r="F13" s="6">
        <f t="shared" si="6"/>
        <v>0.54525835158585656</v>
      </c>
      <c r="G13" s="6">
        <f t="shared" si="6"/>
        <v>0.48190587992640332</v>
      </c>
      <c r="H13" s="6">
        <f t="shared" si="6"/>
        <v>0.32812435913211108</v>
      </c>
      <c r="I13" s="5"/>
      <c r="K13" s="1" t="s">
        <v>14</v>
      </c>
      <c r="L13" s="22" t="s">
        <v>26</v>
      </c>
      <c r="M13" s="22" t="s">
        <v>27</v>
      </c>
      <c r="N13" s="22" t="s">
        <v>28</v>
      </c>
    </row>
    <row r="14" spans="1:17" ht="15" customHeight="1" x14ac:dyDescent="0.35">
      <c r="A14" s="27"/>
      <c r="B14" s="2" t="s">
        <v>24</v>
      </c>
      <c r="C14" s="6">
        <f>((C12*C$11)/C$10)*11</f>
        <v>10.151347360649687</v>
      </c>
      <c r="D14" s="6">
        <f t="shared" ref="D14:H14" si="7">((D12*D$11)/D$10)*11</f>
        <v>9.3993957043052649</v>
      </c>
      <c r="E14" s="6">
        <f t="shared" si="7"/>
        <v>6.3248270159811124</v>
      </c>
      <c r="F14" s="6">
        <f t="shared" si="7"/>
        <v>5.9978418674444223</v>
      </c>
      <c r="G14" s="6">
        <f t="shared" si="7"/>
        <v>5.3009646791904368</v>
      </c>
      <c r="H14" s="6">
        <f t="shared" si="7"/>
        <v>3.6093679504532217</v>
      </c>
      <c r="I14" s="5"/>
      <c r="J14" s="10"/>
      <c r="K14" s="2" t="s">
        <v>18</v>
      </c>
      <c r="L14" s="7">
        <f>L4*5</f>
        <v>2.5</v>
      </c>
      <c r="M14" s="7">
        <f t="shared" ref="M14:N14" si="8">M4*5</f>
        <v>2.5</v>
      </c>
      <c r="N14" s="7">
        <f t="shared" si="8"/>
        <v>2.5</v>
      </c>
    </row>
    <row r="15" spans="1:17" ht="15" customHeight="1" x14ac:dyDescent="0.35">
      <c r="A15" s="28"/>
      <c r="B15" s="2" t="s">
        <v>9</v>
      </c>
      <c r="C15" s="12">
        <f>11-C14</f>
        <v>0.84865263935031265</v>
      </c>
      <c r="D15" s="12">
        <f t="shared" ref="D15:H15" si="9">11-D14</f>
        <v>1.6006042956947351</v>
      </c>
      <c r="E15" s="12">
        <f t="shared" si="9"/>
        <v>4.6751729840188876</v>
      </c>
      <c r="F15" s="12">
        <f t="shared" si="9"/>
        <v>5.0021581325555777</v>
      </c>
      <c r="G15" s="12">
        <f t="shared" si="9"/>
        <v>5.6990353208095632</v>
      </c>
      <c r="H15" s="12">
        <f t="shared" si="9"/>
        <v>7.3906320495467783</v>
      </c>
      <c r="I15" s="5"/>
      <c r="J15" s="10"/>
      <c r="K15" s="2" t="s">
        <v>19</v>
      </c>
      <c r="L15" s="7">
        <f>L14*6</f>
        <v>15</v>
      </c>
      <c r="M15" s="7">
        <f t="shared" ref="M15:N15" si="10">M14*6</f>
        <v>15</v>
      </c>
      <c r="N15" s="7">
        <f t="shared" si="10"/>
        <v>15</v>
      </c>
    </row>
    <row r="16" spans="1:17" ht="15" customHeight="1" x14ac:dyDescent="0.35">
      <c r="J16" s="10"/>
      <c r="K16" s="2" t="s">
        <v>2</v>
      </c>
      <c r="L16" s="7">
        <f>L15+1</f>
        <v>16</v>
      </c>
      <c r="M16" s="7">
        <f t="shared" ref="M16:N16" si="11">M15+1</f>
        <v>16</v>
      </c>
      <c r="N16" s="7">
        <f t="shared" si="11"/>
        <v>16</v>
      </c>
    </row>
    <row r="17" spans="1:12" ht="15" customHeight="1" x14ac:dyDescent="0.35">
      <c r="J17" s="10"/>
    </row>
    <row r="18" spans="1:12" ht="15" customHeight="1" x14ac:dyDescent="0.35">
      <c r="A18" s="5"/>
      <c r="B18" s="11" t="s">
        <v>14</v>
      </c>
      <c r="C18" s="20" t="s">
        <v>16</v>
      </c>
      <c r="D18" s="22" t="s">
        <v>26</v>
      </c>
      <c r="E18" s="22" t="s">
        <v>27</v>
      </c>
      <c r="F18" s="22" t="s">
        <v>28</v>
      </c>
      <c r="J18" s="10"/>
    </row>
    <row r="19" spans="1:12" ht="15" customHeight="1" x14ac:dyDescent="0.35">
      <c r="A19" s="26" t="s">
        <v>20</v>
      </c>
      <c r="B19" s="2" t="s">
        <v>4</v>
      </c>
      <c r="C19" s="17">
        <v>455</v>
      </c>
      <c r="D19" s="17">
        <v>4</v>
      </c>
      <c r="E19" s="17">
        <v>4</v>
      </c>
      <c r="F19" s="17">
        <v>4</v>
      </c>
      <c r="I19" s="19"/>
    </row>
    <row r="20" spans="1:12" ht="15" customHeight="1" x14ac:dyDescent="0.35">
      <c r="A20" s="27"/>
      <c r="B20" s="2" t="s">
        <v>3</v>
      </c>
      <c r="C20" s="3">
        <v>1</v>
      </c>
      <c r="D20" s="3">
        <v>1</v>
      </c>
      <c r="E20" s="3">
        <v>1</v>
      </c>
      <c r="F20" s="3">
        <v>1</v>
      </c>
    </row>
    <row r="21" spans="1:12" ht="15" customHeight="1" x14ac:dyDescent="0.35">
      <c r="A21" s="27"/>
      <c r="B21" s="2" t="s">
        <v>17</v>
      </c>
      <c r="C21" s="7">
        <v>4</v>
      </c>
      <c r="D21" s="8">
        <v>1</v>
      </c>
      <c r="E21" s="8">
        <v>2</v>
      </c>
      <c r="F21" s="8">
        <v>4</v>
      </c>
      <c r="I21" s="9"/>
    </row>
    <row r="22" spans="1:12" ht="15" customHeight="1" x14ac:dyDescent="0.35">
      <c r="A22" s="27"/>
      <c r="B22" s="2" t="s">
        <v>12</v>
      </c>
      <c r="C22" s="18">
        <f>((C21*C$20)/C$19)</f>
        <v>8.7912087912087912E-3</v>
      </c>
      <c r="D22" s="18">
        <f>((D21*D$20)/D$19)</f>
        <v>0.25</v>
      </c>
      <c r="E22" s="18">
        <f>((E21*E$20)/E$19)</f>
        <v>0.5</v>
      </c>
      <c r="F22" s="18">
        <f>((F21*F$20)/F$19)</f>
        <v>1</v>
      </c>
    </row>
    <row r="23" spans="1:12" ht="15" customHeight="1" x14ac:dyDescent="0.35">
      <c r="A23" s="27"/>
      <c r="B23" s="2" t="s">
        <v>22</v>
      </c>
      <c r="C23" s="6">
        <f>C22*28</f>
        <v>0.24615384615384617</v>
      </c>
      <c r="D23" s="6">
        <f>D22*16</f>
        <v>4</v>
      </c>
      <c r="E23" s="6">
        <f>E22*16</f>
        <v>8</v>
      </c>
      <c r="F23" s="6">
        <f>F22*16</f>
        <v>16</v>
      </c>
      <c r="H23" s="9"/>
    </row>
    <row r="24" spans="1:12" ht="15" customHeight="1" x14ac:dyDescent="0.35">
      <c r="A24" s="28"/>
      <c r="B24" s="2" t="s">
        <v>9</v>
      </c>
      <c r="C24" s="18">
        <f>28-C23</f>
        <v>27.753846153846155</v>
      </c>
      <c r="D24" s="16">
        <f>16-D23</f>
        <v>12</v>
      </c>
      <c r="E24" s="16">
        <f>16-E23</f>
        <v>8</v>
      </c>
      <c r="F24" s="16">
        <f>16-F23</f>
        <v>0</v>
      </c>
    </row>
    <row r="25" spans="1:12" x14ac:dyDescent="0.35">
      <c r="L25" s="15"/>
    </row>
    <row r="26" spans="1:12" x14ac:dyDescent="0.35">
      <c r="L26" s="15"/>
    </row>
  </sheetData>
  <mergeCells count="4">
    <mergeCell ref="A2:A7"/>
    <mergeCell ref="L2:Q2"/>
    <mergeCell ref="A10:A15"/>
    <mergeCell ref="A19:A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 14.09.21</vt:lpstr>
      <vt:lpstr>RGB 19.10.21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TOM_Admin</dc:creator>
  <cp:lastModifiedBy>Tom Réveillon</cp:lastModifiedBy>
  <dcterms:created xsi:type="dcterms:W3CDTF">2020-12-01T10:56:01Z</dcterms:created>
  <dcterms:modified xsi:type="dcterms:W3CDTF">2022-04-29T09:53:17Z</dcterms:modified>
</cp:coreProperties>
</file>