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42937_live_warwick_ac_uk/Documents/Uni/Year 3/Dark Matter Project/analysis/python/"/>
    </mc:Choice>
  </mc:AlternateContent>
  <xr:revisionPtr revIDLastSave="77" documentId="8_{19CEFBA1-FDEB-4383-BC8A-4E16193F9DC0}" xr6:coauthVersionLast="47" xr6:coauthVersionMax="47" xr10:uidLastSave="{F2689B70-0635-466B-98EA-826BE227DDC2}"/>
  <bookViews>
    <workbookView xWindow="9600" yWindow="5540" windowWidth="28800" windowHeight="15460" xr2:uid="{61FC4EF8-B67A-4475-9948-04DC846A2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" i="1" l="1"/>
  <c r="E107" i="1"/>
  <c r="E98" i="1"/>
  <c r="E99" i="1"/>
  <c r="D81" i="1"/>
  <c r="E82" i="1" l="1"/>
</calcChain>
</file>

<file path=xl/sharedStrings.xml><?xml version="1.0" encoding="utf-8"?>
<sst xmlns="http://schemas.openxmlformats.org/spreadsheetml/2006/main" count="56" uniqueCount="47">
  <si>
    <t>Shielding</t>
  </si>
  <si>
    <t>FTFP</t>
  </si>
  <si>
    <t>Total average production yield per muon: 0.00483</t>
  </si>
  <si>
    <t>Unstable average production yield per muon: 0.00025</t>
  </si>
  <si>
    <t>Stable average production yield per muon: 0.01904</t>
  </si>
  <si>
    <t>Total average production yield per muon: 0.01926</t>
  </si>
  <si>
    <t>Unstable average production yield per muon: 0.00762</t>
  </si>
  <si>
    <t>Stable average production yield per muon: 0.05564</t>
  </si>
  <si>
    <t>Simulation length (yr): 29.01073397156948</t>
  </si>
  <si>
    <t>TPC</t>
  </si>
  <si>
    <t>Both distributed the same</t>
  </si>
  <si>
    <t>Prompt to delayed looks the same</t>
  </si>
  <si>
    <t>Prompt</t>
  </si>
  <si>
    <t>Delayed</t>
  </si>
  <si>
    <t>Yields + differences both the same</t>
  </si>
  <si>
    <t>Beta decays 0-100keV:</t>
  </si>
  <si>
    <t>Buffers</t>
  </si>
  <si>
    <t>P-33 100%</t>
  </si>
  <si>
    <t>S-35 100%</t>
  </si>
  <si>
    <t>Mg-28 65keV 4.9% 155keV 94%</t>
  </si>
  <si>
    <t>H-3 100%</t>
  </si>
  <si>
    <t>Only gunna focus on shielding model as basically the same</t>
  </si>
  <si>
    <t>Unknown and need more simulations</t>
  </si>
  <si>
    <t>Table comments</t>
  </si>
  <si>
    <t>H-3</t>
  </si>
  <si>
    <t>S-35</t>
  </si>
  <si>
    <t>P-33</t>
  </si>
  <si>
    <t>Be-8</t>
  </si>
  <si>
    <t>H-4</t>
  </si>
  <si>
    <t>Li-8</t>
  </si>
  <si>
    <t>Mg-28</t>
  </si>
  <si>
    <t>P-38</t>
  </si>
  <si>
    <t>F-22</t>
  </si>
  <si>
    <t>Li-9</t>
  </si>
  <si>
    <t>N-17</t>
  </si>
  <si>
    <t>bdecay in range</t>
  </si>
  <si>
    <t>Neutron decay but instantanious</t>
  </si>
  <si>
    <t>beta neutron 50% percentage</t>
  </si>
  <si>
    <t>beta neutron small percentage 12.5%</t>
  </si>
  <si>
    <t>beta neutron small percentage 11%</t>
  </si>
  <si>
    <t>beta neutron 95%</t>
  </si>
  <si>
    <t>bdecay in range prompt long half life to survive</t>
  </si>
  <si>
    <t>bdecay in range both prompt and delayed with long enough half life</t>
  </si>
  <si>
    <t>Alpha decay 91.84 keV energy</t>
  </si>
  <si>
    <t>Alpha decay through Be-8 to He-4</t>
  </si>
  <si>
    <t>($1-(27.7\% * 57.2\%)$)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</si>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</sst>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 "/>
    </font>
    <font>
      <sz val="10"/>
      <color theme="1"/>
      <name val="Calibri "/>
    </font>
    <font>
      <b/>
      <sz val="11"/>
      <color theme="1"/>
      <name val="Calibri 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9">
    <xf numFmtId="0" fontId="0" fillId="0" borderId="0" xfId="0"/>
    <xf numFmtId="0" fontId="4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7" fillId="2" borderId="2" xfId="1" applyFont="1" applyBorder="1" applyAlignment="1">
      <alignment horizontal="center"/>
    </xf>
    <xf numFmtId="0" fontId="7" fillId="2" borderId="0" xfId="1" applyFont="1" applyAlignment="1">
      <alignment horizontal="center"/>
    </xf>
    <xf numFmtId="0" fontId="8" fillId="3" borderId="3" xfId="2" applyFont="1" applyBorder="1" applyAlignment="1">
      <alignment horizontal="center"/>
    </xf>
    <xf numFmtId="0" fontId="6" fillId="4" borderId="1" xfId="3" applyFont="1" applyAlignment="1">
      <alignment horizontal="center"/>
    </xf>
    <xf numFmtId="0" fontId="4" fillId="0" borderId="2" xfId="0" applyFont="1" applyBorder="1" applyAlignment="1">
      <alignment horizontal="right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158751</xdr:rowOff>
    </xdr:from>
    <xdr:to>
      <xdr:col>0</xdr:col>
      <xdr:colOff>3639911</xdr:colOff>
      <xdr:row>19</xdr:row>
      <xdr:rowOff>156964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66197-7B87-44E7-8D11-886B18FF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180"/>
          <a:ext cx="3639911" cy="31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400051</xdr:colOff>
      <xdr:row>1</xdr:row>
      <xdr:rowOff>133352</xdr:rowOff>
    </xdr:from>
    <xdr:to>
      <xdr:col>1</xdr:col>
      <xdr:colOff>4246273</xdr:colOff>
      <xdr:row>20</xdr:row>
      <xdr:rowOff>102055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CA800-E785-4FA3-B7D9-D5C87849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8622" y="314781"/>
          <a:ext cx="3846222" cy="3308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165652</xdr:rowOff>
    </xdr:from>
    <xdr:to>
      <xdr:col>0</xdr:col>
      <xdr:colOff>4856626</xdr:colOff>
      <xdr:row>39</xdr:row>
      <xdr:rowOff>80312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9A6C-153F-4314-989B-931370B7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38869"/>
          <a:ext cx="4856626" cy="2562088"/>
        </a:xfrm>
        <a:prstGeom prst="rect">
          <a:avLst/>
        </a:prstGeom>
      </xdr:spPr>
    </xdr:pic>
    <xdr:clientData/>
  </xdr:twoCellAnchor>
  <xdr:twoCellAnchor editAs="oneCell">
    <xdr:from>
      <xdr:col>1</xdr:col>
      <xdr:colOff>88348</xdr:colOff>
      <xdr:row>24</xdr:row>
      <xdr:rowOff>139679</xdr:rowOff>
    </xdr:from>
    <xdr:to>
      <xdr:col>1</xdr:col>
      <xdr:colOff>5063727</xdr:colOff>
      <xdr:row>39</xdr:row>
      <xdr:rowOff>72077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D29ED-6E33-49A7-8247-23AE4EF70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6131" y="4512896"/>
          <a:ext cx="4975379" cy="2579826"/>
        </a:xfrm>
        <a:prstGeom prst="rect">
          <a:avLst/>
        </a:prstGeom>
      </xdr:spPr>
    </xdr:pic>
    <xdr:clientData/>
  </xdr:twoCellAnchor>
  <xdr:twoCellAnchor editAs="oneCell">
    <xdr:from>
      <xdr:col>0</xdr:col>
      <xdr:colOff>3923391</xdr:colOff>
      <xdr:row>61</xdr:row>
      <xdr:rowOff>90714</xdr:rowOff>
    </xdr:from>
    <xdr:to>
      <xdr:col>1</xdr:col>
      <xdr:colOff>954205</xdr:colOff>
      <xdr:row>73</xdr:row>
      <xdr:rowOff>119063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179596-3664-4D18-8418-3C86BEE3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3391" y="10823348"/>
          <a:ext cx="1929385" cy="2137456"/>
        </a:xfrm>
        <a:prstGeom prst="rect">
          <a:avLst/>
        </a:prstGeom>
      </xdr:spPr>
    </xdr:pic>
    <xdr:clientData/>
  </xdr:twoCellAnchor>
  <xdr:twoCellAnchor editAs="oneCell">
    <xdr:from>
      <xdr:col>0</xdr:col>
      <xdr:colOff>1678215</xdr:colOff>
      <xdr:row>77</xdr:row>
      <xdr:rowOff>39687</xdr:rowOff>
    </xdr:from>
    <xdr:to>
      <xdr:col>1</xdr:col>
      <xdr:colOff>590176</xdr:colOff>
      <xdr:row>91</xdr:row>
      <xdr:rowOff>170224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DD3C21-6838-4371-9B7B-24EDDE48D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8215" y="13584464"/>
          <a:ext cx="3810532" cy="2591162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76</xdr:row>
      <xdr:rowOff>158750</xdr:rowOff>
    </xdr:from>
    <xdr:to>
      <xdr:col>1</xdr:col>
      <xdr:colOff>4218746</xdr:colOff>
      <xdr:row>92</xdr:row>
      <xdr:rowOff>42558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1DA475-F686-4294-AD61-30BAE955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06785" y="13527768"/>
          <a:ext cx="3810532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323171</xdr:colOff>
      <xdr:row>99</xdr:row>
      <xdr:rowOff>11339</xdr:rowOff>
    </xdr:from>
    <xdr:to>
      <xdr:col>0</xdr:col>
      <xdr:colOff>4138411</xdr:colOff>
      <xdr:row>114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C85FBD-8796-49E7-9631-253DD6E74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11686"/>
        <a:stretch/>
      </xdr:blipFill>
      <xdr:spPr>
        <a:xfrm>
          <a:off x="323171" y="17422812"/>
          <a:ext cx="3815240" cy="2625045"/>
        </a:xfrm>
        <a:prstGeom prst="rect">
          <a:avLst/>
        </a:prstGeom>
      </xdr:spPr>
    </xdr:pic>
    <xdr:clientData/>
  </xdr:twoCellAnchor>
  <xdr:twoCellAnchor editAs="oneCell">
    <xdr:from>
      <xdr:col>0</xdr:col>
      <xdr:colOff>294821</xdr:colOff>
      <xdr:row>131</xdr:row>
      <xdr:rowOff>130401</xdr:rowOff>
    </xdr:from>
    <xdr:to>
      <xdr:col>0</xdr:col>
      <xdr:colOff>4325432</xdr:colOff>
      <xdr:row>147</xdr:row>
      <xdr:rowOff>171543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5990E6-CC46-4D22-ACFA-CC4058E33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21" y="23166160"/>
          <a:ext cx="4030611" cy="2853285"/>
        </a:xfrm>
        <a:prstGeom prst="rect">
          <a:avLst/>
        </a:prstGeom>
      </xdr:spPr>
    </xdr:pic>
    <xdr:clientData/>
  </xdr:twoCellAnchor>
  <xdr:twoCellAnchor editAs="oneCell">
    <xdr:from>
      <xdr:col>0</xdr:col>
      <xdr:colOff>3252885</xdr:colOff>
      <xdr:row>44</xdr:row>
      <xdr:rowOff>124733</xdr:rowOff>
    </xdr:from>
    <xdr:to>
      <xdr:col>1</xdr:col>
      <xdr:colOff>1281175</xdr:colOff>
      <xdr:row>57</xdr:row>
      <xdr:rowOff>62367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AC3485-600D-4247-A934-7636F269B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52885" y="7869465"/>
          <a:ext cx="2926861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7D35-EB81-4220-A6D2-10A31E7BF4AE}">
  <dimension ref="A1:E167"/>
  <sheetViews>
    <sheetView tabSelected="1" topLeftCell="B73" zoomScale="112" zoomScaleNormal="112" workbookViewId="0">
      <selection activeCell="E108" sqref="E108"/>
    </sheetView>
  </sheetViews>
  <sheetFormatPr defaultRowHeight="14"/>
  <cols>
    <col min="1" max="1" width="70.08984375" style="1" customWidth="1"/>
    <col min="2" max="2" width="76.7265625" style="2" customWidth="1"/>
    <col min="3" max="4" width="8.7265625" style="2"/>
    <col min="5" max="5" width="9.08984375" style="2" bestFit="1" customWidth="1"/>
    <col min="6" max="16384" width="8.7265625" style="2"/>
  </cols>
  <sheetData>
    <row r="1" spans="1:2" ht="14.5">
      <c r="A1" s="4" t="s">
        <v>0</v>
      </c>
      <c r="B1" s="5" t="s">
        <v>1</v>
      </c>
    </row>
    <row r="22" spans="1:2">
      <c r="A22" s="3" t="s">
        <v>5</v>
      </c>
      <c r="B22" s="3" t="s">
        <v>2</v>
      </c>
    </row>
    <row r="23" spans="1:2">
      <c r="A23" s="3" t="s">
        <v>6</v>
      </c>
      <c r="B23" s="3" t="s">
        <v>3</v>
      </c>
    </row>
    <row r="24" spans="1:2">
      <c r="A24" s="3" t="s">
        <v>7</v>
      </c>
      <c r="B24" s="3" t="s">
        <v>4</v>
      </c>
    </row>
    <row r="41" spans="1:2">
      <c r="A41" s="3" t="s">
        <v>8</v>
      </c>
      <c r="B41" s="2" t="s">
        <v>8</v>
      </c>
    </row>
    <row r="43" spans="1:2" ht="14.5">
      <c r="A43" s="6" t="s">
        <v>9</v>
      </c>
      <c r="B43" s="6" t="s">
        <v>9</v>
      </c>
    </row>
    <row r="44" spans="1:2">
      <c r="A44" s="1" t="s">
        <v>10</v>
      </c>
    </row>
    <row r="60" spans="1:1">
      <c r="A60" s="1" t="s">
        <v>11</v>
      </c>
    </row>
    <row r="76" spans="1:1">
      <c r="A76" s="1" t="s">
        <v>14</v>
      </c>
    </row>
    <row r="81" spans="1:5">
      <c r="D81" s="2">
        <f>1-(0.354*0.563)</f>
        <v>0.80069800000000002</v>
      </c>
    </row>
    <row r="82" spans="1:5">
      <c r="D82" s="2">
        <v>0</v>
      </c>
      <c r="E82" s="2">
        <f>D81-D82</f>
        <v>0.80069800000000002</v>
      </c>
    </row>
    <row r="87" spans="1:5">
      <c r="D87" s="2" t="s">
        <v>45</v>
      </c>
    </row>
    <row r="95" spans="1:5">
      <c r="A95" s="7" t="s">
        <v>12</v>
      </c>
      <c r="B95" s="7" t="s">
        <v>12</v>
      </c>
    </row>
    <row r="96" spans="1:5">
      <c r="A96" s="1" t="s">
        <v>15</v>
      </c>
      <c r="B96" s="2" t="s">
        <v>21</v>
      </c>
    </row>
    <row r="97" spans="1:5">
      <c r="A97" s="1" t="s">
        <v>20</v>
      </c>
    </row>
    <row r="98" spans="1:5">
      <c r="C98" s="2" t="s">
        <v>9</v>
      </c>
      <c r="D98" s="2">
        <v>463558.669424336</v>
      </c>
      <c r="E98" s="2">
        <f>D98*0.563</f>
        <v>260983.53088590113</v>
      </c>
    </row>
    <row r="99" spans="1:5">
      <c r="C99" s="2" t="s">
        <v>46</v>
      </c>
      <c r="D99" s="2">
        <v>1311285.3154084701</v>
      </c>
      <c r="E99" s="2">
        <f>D99*(1-D81)</f>
        <v>261341.78593153888</v>
      </c>
    </row>
    <row r="107" spans="1:5">
      <c r="D107" s="2">
        <v>392851.15477421501</v>
      </c>
      <c r="E107" s="2">
        <f>AVERAGE(D107:D108)</f>
        <v>392405.68769389798</v>
      </c>
    </row>
    <row r="108" spans="1:5">
      <c r="D108" s="2">
        <v>391960.22061358101</v>
      </c>
      <c r="E108" s="2">
        <f>(D107-D108)/2</f>
        <v>445.46708031700109</v>
      </c>
    </row>
    <row r="126" spans="1:2">
      <c r="A126" s="7" t="s">
        <v>13</v>
      </c>
      <c r="B126" s="7" t="s">
        <v>13</v>
      </c>
    </row>
    <row r="127" spans="1:2">
      <c r="A127" s="1" t="s">
        <v>15</v>
      </c>
    </row>
    <row r="128" spans="1:2">
      <c r="A128" s="1" t="s">
        <v>18</v>
      </c>
    </row>
    <row r="129" spans="1:1">
      <c r="A129" s="1" t="s">
        <v>17</v>
      </c>
    </row>
    <row r="130" spans="1:1">
      <c r="A130" s="1" t="s">
        <v>19</v>
      </c>
    </row>
    <row r="151" spans="1:2" ht="14.5">
      <c r="A151" s="6" t="s">
        <v>16</v>
      </c>
      <c r="B151" s="6" t="s">
        <v>16</v>
      </c>
    </row>
    <row r="152" spans="1:2">
      <c r="A152" s="1" t="s">
        <v>22</v>
      </c>
    </row>
    <row r="156" spans="1:2" ht="14.5">
      <c r="A156" s="6" t="s">
        <v>23</v>
      </c>
      <c r="B156" s="6" t="s">
        <v>16</v>
      </c>
    </row>
    <row r="157" spans="1:2">
      <c r="A157" s="8" t="s">
        <v>24</v>
      </c>
      <c r="B157" s="2" t="s">
        <v>41</v>
      </c>
    </row>
    <row r="158" spans="1:2">
      <c r="A158" s="8" t="s">
        <v>25</v>
      </c>
      <c r="B158" s="2" t="s">
        <v>41</v>
      </c>
    </row>
    <row r="159" spans="1:2">
      <c r="A159" s="8" t="s">
        <v>26</v>
      </c>
      <c r="B159" s="2" t="s">
        <v>42</v>
      </c>
    </row>
    <row r="160" spans="1:2">
      <c r="A160" s="8" t="s">
        <v>27</v>
      </c>
      <c r="B160" s="2" t="s">
        <v>43</v>
      </c>
    </row>
    <row r="161" spans="1:2">
      <c r="A161" s="8" t="s">
        <v>28</v>
      </c>
      <c r="B161" s="2" t="s">
        <v>36</v>
      </c>
    </row>
    <row r="162" spans="1:2">
      <c r="A162" s="8" t="s">
        <v>29</v>
      </c>
      <c r="B162" s="2" t="s">
        <v>44</v>
      </c>
    </row>
    <row r="163" spans="1:2">
      <c r="A163" s="8" t="s">
        <v>30</v>
      </c>
      <c r="B163" s="2" t="s">
        <v>35</v>
      </c>
    </row>
    <row r="164" spans="1:2">
      <c r="A164" s="8" t="s">
        <v>31</v>
      </c>
      <c r="B164" s="2" t="s">
        <v>38</v>
      </c>
    </row>
    <row r="165" spans="1:2">
      <c r="A165" s="8" t="s">
        <v>32</v>
      </c>
      <c r="B165" s="2" t="s">
        <v>39</v>
      </c>
    </row>
    <row r="166" spans="1:2">
      <c r="A166" s="8" t="s">
        <v>33</v>
      </c>
      <c r="B166" s="2" t="s">
        <v>37</v>
      </c>
    </row>
    <row r="167" spans="1:2">
      <c r="A167" s="8" t="s">
        <v>34</v>
      </c>
      <c r="B167" s="2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Bushell</dc:creator>
  <cp:lastModifiedBy>BUSHELL, TOM (UG)</cp:lastModifiedBy>
  <dcterms:created xsi:type="dcterms:W3CDTF">2022-03-09T18:14:28Z</dcterms:created>
  <dcterms:modified xsi:type="dcterms:W3CDTF">2022-03-10T14:09:34Z</dcterms:modified>
</cp:coreProperties>
</file>