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<sst xmlns="http://schemas.openxmlformats.org/spreadsheetml/2006/main" count="78" uniqueCount="36">
  <si>
    <t>video</t>
  </si>
  <si>
    <t>https://www.youtube.com/watch?v=iRqxz5vZiqA</t>
  </si>
  <si>
    <t>jj</t>
  </si>
  <si>
    <t>Dink</t>
  </si>
  <si>
    <t>forehand</t>
  </si>
  <si>
    <t>Good</t>
  </si>
  <si>
    <t>bm</t>
  </si>
  <si>
    <t>Bad</t>
  </si>
  <si>
    <t>backhand</t>
  </si>
  <si>
    <t>Drop shot</t>
  </si>
  <si>
    <t>Drive</t>
  </si>
  <si>
    <t>Volley</t>
  </si>
  <si>
    <t>Lob</t>
  </si>
  <si>
    <t>ForeHand</t>
  </si>
  <si>
    <t>Backhand</t>
  </si>
  <si>
    <t>bad rate</t>
  </si>
  <si>
    <t>ForeHand rate</t>
  </si>
  <si>
    <t>overall failure rate</t>
  </si>
  <si>
    <t>good</t>
  </si>
  <si>
    <t>bad</t>
  </si>
  <si>
    <t>23/(23+208)</t>
  </si>
  <si>
    <t>Dink forehand</t>
  </si>
  <si>
    <t>Dink backhand</t>
  </si>
  <si>
    <t>Drop shot forehand</t>
  </si>
  <si>
    <t>Drop shot backhand</t>
  </si>
  <si>
    <t>Drive forehand</t>
  </si>
  <si>
    <t>Drive backhand</t>
  </si>
  <si>
    <t>Volley forehand</t>
  </si>
  <si>
    <t>Volley backhand</t>
  </si>
  <si>
    <t>雨天打不了球，理论学习，统计了一下Ben Johns在这个男双比赛视频里面的各项数据。</t>
  </si>
  <si>
    <t>非常恐怖，Dink不管正反手，成功率100%，未曾失误。</t>
  </si>
  <si>
    <t>很特别的是，Ben从来不Lob吊后场。</t>
  </si>
  <si>
    <t>总体击球失误率仅仅在10%。</t>
  </si>
  <si>
    <t>失误率最高的是正手volley，这是跟人正面对抗，有时候是抢救球。</t>
  </si>
  <si>
    <t>要赢他，尽量让他正手接正面进攻。</t>
  </si>
  <si>
    <t>要Dink赢他，几乎不可能。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</si>
</sst>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20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right" vertical="bottom"/>
    </xf>
    <xf borderId="0" fillId="0" fontId="1" numFmtId="9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Dink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Sheet1!$I$18</c:f>
            </c:strRef>
          </c:cat>
          <c:val>
            <c:numRef>
              <c:f>Sheet1!$J$9:$J$10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Dink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Sheet1!$N$20</c:f>
            </c:strRef>
          </c:cat>
          <c:val>
            <c:numRef>
              <c:f>Sheet1!$J$11:$J$12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Drop shot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Sheet1!$I$18</c:f>
            </c:strRef>
          </c:cat>
          <c:val>
            <c:numRef>
              <c:f>Sheet1!$K$9:$K$10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Drop shot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Sheet1!$N$20</c:f>
            </c:strRef>
          </c:cat>
          <c:val>
            <c:numRef>
              <c:f>Sheet1!$K$11:$K$12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Drive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Sheet1!$I$18</c:f>
            </c:strRef>
          </c:cat>
          <c:val>
            <c:numRef>
              <c:f>Sheet1!$L$9:$L$10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Drive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Sheet1!$N$20</c:f>
            </c:strRef>
          </c:cat>
          <c:val>
            <c:numRef>
              <c:f>Sheet1!$L$11:$L$12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Volley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Sheet1!$I$18</c:f>
            </c:strRef>
          </c:cat>
          <c:val>
            <c:numRef>
              <c:f>Sheet1!$M$9:$M$10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Volley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Sheet1!$N$20</c:f>
            </c:strRef>
          </c:cat>
          <c:val>
            <c:numRef>
              <c:f>Sheet1!$M$11:$M$12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Failure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Sheet1!$B$51</c:f>
            </c:strRef>
          </c:tx>
          <c:spPr>
            <a:solidFill>
              <a:schemeClr val="accent1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Sheet1!$B$52</c:f>
              <c:numCache/>
            </c:numRef>
          </c:val>
        </c:ser>
        <c:ser>
          <c:idx val="1"/>
          <c:order val="1"/>
          <c:tx>
            <c:strRef>
              <c:f>Sheet1!$C$51</c:f>
            </c:strRef>
          </c:tx>
          <c:spPr>
            <a:solidFill>
              <a:schemeClr val="accent2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Sheet1!$C$52</c:f>
              <c:numCache/>
            </c:numRef>
          </c:val>
        </c:ser>
        <c:ser>
          <c:idx val="2"/>
          <c:order val="2"/>
          <c:tx>
            <c:strRef>
              <c:f>Sheet1!$D$51</c:f>
            </c:strRef>
          </c:tx>
          <c:spPr>
            <a:solidFill>
              <a:schemeClr val="accent3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Sheet1!$D$52</c:f>
              <c:numCache/>
            </c:numRef>
          </c:val>
        </c:ser>
        <c:ser>
          <c:idx val="3"/>
          <c:order val="3"/>
          <c:tx>
            <c:strRef>
              <c:f>Sheet1!$E$51</c:f>
            </c:strRef>
          </c:tx>
          <c:spPr>
            <a:solidFill>
              <a:schemeClr val="accent4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Sheet1!$E$52</c:f>
              <c:numCache/>
            </c:numRef>
          </c:val>
        </c:ser>
        <c:axId val="703982790"/>
        <c:axId val="109452877"/>
      </c:barChart>
      <c:catAx>
        <c:axId val="703982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452877"/>
      </c:catAx>
      <c:valAx>
        <c:axId val="109452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98279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Overall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Sheet1!$I$18</c:f>
            </c:strRef>
          </c:cat>
          <c:val>
            <c:numRef>
              <c:f>Sheet1!$H$56:$H$57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Failure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Sheet1!$B$74</c:f>
            </c:strRef>
          </c:tx>
          <c:spPr>
            <a:solidFill>
              <a:schemeClr val="accent1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Sheet1!$B$75</c:f>
              <c:numCache/>
            </c:numRef>
          </c:val>
        </c:ser>
        <c:ser>
          <c:idx val="1"/>
          <c:order val="1"/>
          <c:tx>
            <c:strRef>
              <c:f>Sheet1!$C$74</c:f>
            </c:strRef>
          </c:tx>
          <c:spPr>
            <a:solidFill>
              <a:schemeClr val="accent2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Sheet1!$C$75</c:f>
              <c:numCache/>
            </c:numRef>
          </c:val>
        </c:ser>
        <c:ser>
          <c:idx val="2"/>
          <c:order val="2"/>
          <c:tx>
            <c:strRef>
              <c:f>Sheet1!$D$74</c:f>
            </c:strRef>
          </c:tx>
          <c:spPr>
            <a:solidFill>
              <a:schemeClr val="accent3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Sheet1!$D$75</c:f>
              <c:numCache/>
            </c:numRef>
          </c:val>
        </c:ser>
        <c:ser>
          <c:idx val="3"/>
          <c:order val="3"/>
          <c:tx>
            <c:strRef>
              <c:f>Sheet1!$E$74</c:f>
            </c:strRef>
          </c:tx>
          <c:spPr>
            <a:solidFill>
              <a:schemeClr val="accent4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Sheet1!$E$75</c:f>
              <c:numCache/>
            </c:numRef>
          </c:val>
        </c:ser>
        <c:ser>
          <c:idx val="4"/>
          <c:order val="4"/>
          <c:tx>
            <c:strRef>
              <c:f>Sheet1!$F$74</c:f>
            </c:strRef>
          </c:tx>
          <c:spPr>
            <a:solidFill>
              <a:schemeClr val="accent5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Sheet1!$F$75</c:f>
              <c:numCache/>
            </c:numRef>
          </c:val>
        </c:ser>
        <c:ser>
          <c:idx val="5"/>
          <c:order val="5"/>
          <c:tx>
            <c:strRef>
              <c:f>Sheet1!$G$74</c:f>
            </c:strRef>
          </c:tx>
          <c:spPr>
            <a:solidFill>
              <a:schemeClr val="accent6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Sheet1!$G$75</c:f>
              <c:numCache/>
            </c:numRef>
          </c:val>
        </c:ser>
        <c:ser>
          <c:idx val="6"/>
          <c:order val="6"/>
          <c:tx>
            <c:strRef>
              <c:f>Sheet1!$H$74</c:f>
            </c:strRef>
          </c:tx>
          <c:spPr>
            <a:solidFill>
              <a:schemeClr val="accent1">
                <a:lumOff val="30000"/>
              </a:schemeClr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Sheet1!$H$75</c:f>
              <c:numCache/>
            </c:numRef>
          </c:val>
        </c:ser>
        <c:ser>
          <c:idx val="7"/>
          <c:order val="7"/>
          <c:tx>
            <c:strRef>
              <c:f>Sheet1!$I$74</c:f>
            </c:strRef>
          </c:tx>
          <c:spPr>
            <a:solidFill>
              <a:schemeClr val="accent2">
                <a:lumOff val="30000"/>
              </a:schemeClr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Sheet1!$I$75</c:f>
              <c:numCache/>
            </c:numRef>
          </c:val>
        </c:ser>
        <c:axId val="608195799"/>
        <c:axId val="1625605147"/>
      </c:barChart>
      <c:catAx>
        <c:axId val="608195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605147"/>
      </c:catAx>
      <c:valAx>
        <c:axId val="16256051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19579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Hit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Sheet1!$B$104:$F$104</c:f>
            </c:strRef>
          </c:cat>
          <c:val>
            <c:numRef>
              <c:f>Sheet1!$B$105:$F$105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15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47625</xdr:colOff>
      <xdr:row>30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15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552450</xdr:colOff>
      <xdr:row>30</xdr:row>
      <xdr:rowOff>66675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933450</xdr:colOff>
      <xdr:row>15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38100</xdr:colOff>
      <xdr:row>30</xdr:row>
      <xdr:rowOff>66675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14</xdr:col>
      <xdr:colOff>819150</xdr:colOff>
      <xdr:row>0</xdr:row>
      <xdr:rowOff>47625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20</xdr:col>
      <xdr:colOff>38100</xdr:colOff>
      <xdr:row>3</xdr:row>
      <xdr:rowOff>9525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714375</xdr:colOff>
      <xdr:row>25</xdr:row>
      <xdr:rowOff>114300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9</xdr:col>
      <xdr:colOff>638175</xdr:colOff>
      <xdr:row>52</xdr:row>
      <xdr:rowOff>66675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</xdr:col>
      <xdr:colOff>828675</xdr:colOff>
      <xdr:row>76</xdr:row>
      <xdr:rowOff>161925</xdr:rowOff>
    </xdr:from>
    <xdr:ext cx="11544300" cy="47720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0</xdr:col>
      <xdr:colOff>895350</xdr:colOff>
      <xdr:row>107</xdr:row>
      <xdr:rowOff>133350</xdr:rowOff>
    </xdr:from>
    <xdr:ext cx="5267325" cy="39909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85725</xdr:colOff>
      <xdr:row>1</xdr:row>
      <xdr:rowOff>28575</xdr:rowOff>
    </xdr:from>
    <xdr:ext cx="733425" cy="314325"/>
    <xdr:sp>
      <xdr:nvSpPr>
        <xdr:cNvPr id="3" name="Shape 3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2</xdr:row>
      <xdr:rowOff>19050</xdr:rowOff>
    </xdr:from>
    <xdr:ext cx="733425" cy="314325"/>
    <xdr:sp>
      <xdr:nvSpPr>
        <xdr:cNvPr id="4" name="Shape 4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3</xdr:row>
      <xdr:rowOff>9525</xdr:rowOff>
    </xdr:from>
    <xdr:ext cx="733425" cy="314325"/>
    <xdr:sp>
      <xdr:nvSpPr>
        <xdr:cNvPr id="5" name="Shape 5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4</xdr:row>
      <xdr:rowOff>28575</xdr:rowOff>
    </xdr:from>
    <xdr:ext cx="733425" cy="314325"/>
    <xdr:sp>
      <xdr:nvSpPr>
        <xdr:cNvPr id="6" name="Shape 6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5</xdr:row>
      <xdr:rowOff>47625</xdr:rowOff>
    </xdr:from>
    <xdr:ext cx="733425" cy="314325"/>
    <xdr:sp>
      <xdr:nvSpPr>
        <xdr:cNvPr id="7" name="Shape 7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6</xdr:row>
      <xdr:rowOff>38100</xdr:rowOff>
    </xdr:from>
    <xdr:ext cx="733425" cy="314325"/>
    <xdr:sp>
      <xdr:nvSpPr>
        <xdr:cNvPr id="8" name="Shape 8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7</xdr:row>
      <xdr:rowOff>28575</xdr:rowOff>
    </xdr:from>
    <xdr:ext cx="733425" cy="314325"/>
    <xdr:sp>
      <xdr:nvSpPr>
        <xdr:cNvPr id="9" name="Shape 9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8</xdr:row>
      <xdr:rowOff>19050</xdr:rowOff>
    </xdr:from>
    <xdr:ext cx="733425" cy="314325"/>
    <xdr:sp>
      <xdr:nvSpPr>
        <xdr:cNvPr id="10" name="Shape 10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9</xdr:row>
      <xdr:rowOff>9525</xdr:rowOff>
    </xdr:from>
    <xdr:ext cx="733425" cy="314325"/>
    <xdr:sp>
      <xdr:nvSpPr>
        <xdr:cNvPr id="11" name="Shape 11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10</xdr:row>
      <xdr:rowOff>28575</xdr:rowOff>
    </xdr:from>
    <xdr:ext cx="733425" cy="314325"/>
    <xdr:sp>
      <xdr:nvSpPr>
        <xdr:cNvPr id="12" name="Shape 12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11</xdr:row>
      <xdr:rowOff>47625</xdr:rowOff>
    </xdr:from>
    <xdr:ext cx="733425" cy="314325"/>
    <xdr:sp>
      <xdr:nvSpPr>
        <xdr:cNvPr id="13" name="Shape 13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12</xdr:row>
      <xdr:rowOff>38100</xdr:rowOff>
    </xdr:from>
    <xdr:ext cx="733425" cy="314325"/>
    <xdr:sp>
      <xdr:nvSpPr>
        <xdr:cNvPr id="14" name="Shape 14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13</xdr:row>
      <xdr:rowOff>28575</xdr:rowOff>
    </xdr:from>
    <xdr:ext cx="733425" cy="314325"/>
    <xdr:sp>
      <xdr:nvSpPr>
        <xdr:cNvPr id="15" name="Shape 15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14</xdr:row>
      <xdr:rowOff>19050</xdr:rowOff>
    </xdr:from>
    <xdr:ext cx="733425" cy="314325"/>
    <xdr:sp>
      <xdr:nvSpPr>
        <xdr:cNvPr id="16" name="Shape 16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15</xdr:row>
      <xdr:rowOff>9525</xdr:rowOff>
    </xdr:from>
    <xdr:ext cx="733425" cy="314325"/>
    <xdr:sp>
      <xdr:nvSpPr>
        <xdr:cNvPr id="17" name="Shape 17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15</xdr:row>
      <xdr:rowOff>352425</xdr:rowOff>
    </xdr:from>
    <xdr:ext cx="733425" cy="314325"/>
    <xdr:sp>
      <xdr:nvSpPr>
        <xdr:cNvPr id="18" name="Shape 18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16</xdr:row>
      <xdr:rowOff>342900</xdr:rowOff>
    </xdr:from>
    <xdr:ext cx="733425" cy="314325"/>
    <xdr:sp>
      <xdr:nvSpPr>
        <xdr:cNvPr id="19" name="Shape 19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17</xdr:row>
      <xdr:rowOff>333375</xdr:rowOff>
    </xdr:from>
    <xdr:ext cx="733425" cy="314325"/>
    <xdr:sp>
      <xdr:nvSpPr>
        <xdr:cNvPr id="20" name="Shape 20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18</xdr:row>
      <xdr:rowOff>323850</xdr:rowOff>
    </xdr:from>
    <xdr:ext cx="733425" cy="314325"/>
    <xdr:sp>
      <xdr:nvSpPr>
        <xdr:cNvPr id="21" name="Shape 21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19</xdr:row>
      <xdr:rowOff>314325</xdr:rowOff>
    </xdr:from>
    <xdr:ext cx="733425" cy="314325"/>
    <xdr:sp>
      <xdr:nvSpPr>
        <xdr:cNvPr id="22" name="Shape 22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Rqxz5vZiq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1" t="s">
        <v>0</v>
      </c>
      <c r="H1" s="2" t="s">
        <v>1</v>
      </c>
      <c r="K1" s="3" t="s">
        <v>2</v>
      </c>
      <c r="L1" s="4">
        <v>11.0</v>
      </c>
      <c r="M1" s="4">
        <v>11.0</v>
      </c>
      <c r="N1" s="5">
        <f>SUM(L1:M1)</f>
        <v>22</v>
      </c>
      <c r="O1" s="6"/>
    </row>
    <row r="2" ht="27.75" customHeight="1">
      <c r="A2" s="7" t="s">
        <v>3</v>
      </c>
      <c r="B2" s="8" t="s">
        <v>4</v>
      </c>
      <c r="C2" s="9" t="s">
        <v>5</v>
      </c>
      <c r="D2" s="1">
        <v>25.0</v>
      </c>
      <c r="F2" s="10">
        <v>1.0</v>
      </c>
      <c r="K2" s="6" t="s">
        <v>6</v>
      </c>
      <c r="L2" s="4">
        <v>9.0</v>
      </c>
      <c r="M2" s="4">
        <v>8.0</v>
      </c>
      <c r="N2" s="5"/>
      <c r="O2" s="6"/>
    </row>
    <row r="3" ht="27.75" customHeight="1">
      <c r="A3" s="6"/>
      <c r="B3" s="7"/>
      <c r="C3" s="11" t="s">
        <v>7</v>
      </c>
      <c r="D3" s="1">
        <v>0.0</v>
      </c>
      <c r="G3" s="12"/>
      <c r="K3" s="6"/>
      <c r="L3" s="5">
        <f t="shared" ref="L3:M3" si="1">L1-L2</f>
        <v>2</v>
      </c>
      <c r="M3" s="5">
        <f t="shared" si="1"/>
        <v>3</v>
      </c>
      <c r="N3" s="5">
        <f>SUM(L3:M3)</f>
        <v>5</v>
      </c>
      <c r="O3" s="5">
        <f>N3/N1</f>
        <v>0.2272727273</v>
      </c>
    </row>
    <row r="4" ht="27.75" customHeight="1">
      <c r="A4" s="7"/>
      <c r="B4" s="7" t="s">
        <v>8</v>
      </c>
      <c r="C4" s="9" t="s">
        <v>5</v>
      </c>
      <c r="D4" s="1">
        <v>44.0</v>
      </c>
      <c r="F4" s="10">
        <v>1.0</v>
      </c>
      <c r="G4" s="12"/>
    </row>
    <row r="5" ht="27.75" customHeight="1">
      <c r="A5" s="6"/>
      <c r="B5" s="7"/>
      <c r="C5" s="11" t="s">
        <v>7</v>
      </c>
      <c r="D5" s="1">
        <v>0.0</v>
      </c>
    </row>
    <row r="6" ht="27.75" customHeight="1">
      <c r="A6" s="7" t="s">
        <v>9</v>
      </c>
      <c r="B6" s="8" t="s">
        <v>4</v>
      </c>
      <c r="C6" s="9" t="s">
        <v>5</v>
      </c>
      <c r="D6" s="1">
        <v>13.0</v>
      </c>
      <c r="F6" s="13">
        <f>D7/(D6+D7)</f>
        <v>0.1875</v>
      </c>
    </row>
    <row r="7" ht="27.75" customHeight="1">
      <c r="A7" s="6"/>
      <c r="B7" s="7"/>
      <c r="C7" s="11" t="s">
        <v>7</v>
      </c>
      <c r="D7" s="1">
        <v>3.0</v>
      </c>
      <c r="J7" s="1" t="s">
        <v>3</v>
      </c>
      <c r="K7" s="1" t="s">
        <v>9</v>
      </c>
      <c r="L7" s="1" t="s">
        <v>10</v>
      </c>
      <c r="M7" s="1" t="s">
        <v>11</v>
      </c>
      <c r="N7" s="1" t="s">
        <v>12</v>
      </c>
    </row>
    <row r="8" ht="27.75" customHeight="1">
      <c r="A8" s="7"/>
      <c r="B8" s="7" t="s">
        <v>8</v>
      </c>
      <c r="C8" s="9" t="s">
        <v>5</v>
      </c>
      <c r="D8" s="1">
        <v>12.0</v>
      </c>
      <c r="F8" s="13">
        <f>D9/(D8+D9)</f>
        <v>0.2</v>
      </c>
      <c r="J8" s="1">
        <v>69.0</v>
      </c>
      <c r="K8" s="1">
        <v>31.0</v>
      </c>
      <c r="L8" s="1">
        <v>69.0</v>
      </c>
      <c r="M8" s="1">
        <v>62.0</v>
      </c>
      <c r="N8" s="1">
        <v>0.0</v>
      </c>
    </row>
    <row r="9" ht="27.75" customHeight="1">
      <c r="A9" s="6"/>
      <c r="B9" s="7"/>
      <c r="C9" s="11" t="s">
        <v>7</v>
      </c>
      <c r="D9" s="1">
        <v>3.0</v>
      </c>
      <c r="I9" s="1" t="s">
        <v>5</v>
      </c>
      <c r="J9" s="1">
        <v>69.0</v>
      </c>
      <c r="K9" s="1">
        <v>25.0</v>
      </c>
      <c r="L9" s="1">
        <v>62.0</v>
      </c>
      <c r="M9" s="1">
        <v>52.0</v>
      </c>
      <c r="N9" s="1">
        <v>0.0</v>
      </c>
      <c r="O9" s="14">
        <f t="shared" ref="O9:O10" si="2">SUM(J9:N9)</f>
        <v>208</v>
      </c>
    </row>
    <row r="10" ht="27.75" customHeight="1">
      <c r="A10" s="7" t="s">
        <v>10</v>
      </c>
      <c r="B10" s="8" t="s">
        <v>4</v>
      </c>
      <c r="C10" s="9" t="s">
        <v>5</v>
      </c>
      <c r="D10" s="1">
        <v>61.0</v>
      </c>
      <c r="F10" s="13">
        <f>D11/(D10+D11)</f>
        <v>0.08955223881</v>
      </c>
      <c r="I10" s="1" t="s">
        <v>7</v>
      </c>
      <c r="J10" s="1">
        <v>0.0</v>
      </c>
      <c r="K10" s="1">
        <v>6.0</v>
      </c>
      <c r="L10" s="1">
        <v>7.0</v>
      </c>
      <c r="M10" s="1">
        <v>10.0</v>
      </c>
      <c r="N10" s="1">
        <v>0.0</v>
      </c>
      <c r="O10" s="14">
        <f t="shared" si="2"/>
        <v>23</v>
      </c>
    </row>
    <row r="11" ht="27.75" customHeight="1">
      <c r="A11" s="6"/>
      <c r="B11" s="7"/>
      <c r="C11" s="11" t="s">
        <v>7</v>
      </c>
      <c r="D11" s="1">
        <v>6.0</v>
      </c>
      <c r="I11" s="1" t="s">
        <v>13</v>
      </c>
      <c r="J11" s="1">
        <v>25.0</v>
      </c>
      <c r="K11" s="1">
        <v>16.0</v>
      </c>
      <c r="L11" s="1">
        <v>67.0</v>
      </c>
      <c r="M11" s="1">
        <v>37.0</v>
      </c>
      <c r="N11" s="1">
        <v>0.0</v>
      </c>
    </row>
    <row r="12" ht="27.75" customHeight="1">
      <c r="A12" s="6"/>
      <c r="B12" s="6" t="s">
        <v>8</v>
      </c>
      <c r="C12" s="9" t="s">
        <v>5</v>
      </c>
      <c r="D12" s="1">
        <v>1.0</v>
      </c>
      <c r="F12" s="13">
        <f>D13/(D12+D13)</f>
        <v>0.5</v>
      </c>
      <c r="I12" s="1" t="s">
        <v>14</v>
      </c>
      <c r="J12" s="1">
        <v>44.0</v>
      </c>
      <c r="K12" s="1">
        <v>15.0</v>
      </c>
      <c r="L12" s="1">
        <v>2.0</v>
      </c>
      <c r="M12" s="1">
        <v>25.0</v>
      </c>
      <c r="N12" s="1">
        <v>0.0</v>
      </c>
    </row>
    <row r="13" ht="27.75" customHeight="1">
      <c r="A13" s="6"/>
      <c r="B13" s="6"/>
      <c r="C13" s="5" t="s">
        <v>7</v>
      </c>
      <c r="D13" s="1">
        <v>1.0</v>
      </c>
      <c r="I13" s="1" t="s">
        <v>15</v>
      </c>
      <c r="J13" s="15">
        <f t="shared" ref="J13:M13" si="3">J10/(J9+J10)</f>
        <v>0</v>
      </c>
      <c r="K13" s="15">
        <f t="shared" si="3"/>
        <v>0.1935483871</v>
      </c>
      <c r="L13" s="15">
        <f t="shared" si="3"/>
        <v>0.1014492754</v>
      </c>
      <c r="M13" s="15">
        <f t="shared" si="3"/>
        <v>0.1612903226</v>
      </c>
    </row>
    <row r="14" ht="27.75" customHeight="1">
      <c r="A14" s="6" t="s">
        <v>11</v>
      </c>
      <c r="B14" s="8" t="s">
        <v>4</v>
      </c>
      <c r="C14" s="9" t="s">
        <v>5</v>
      </c>
      <c r="D14" s="1">
        <v>29.0</v>
      </c>
      <c r="F14" s="13">
        <f>D15/(D14+D15)</f>
        <v>0.2162162162</v>
      </c>
      <c r="I14" s="1" t="s">
        <v>16</v>
      </c>
      <c r="J14" s="15">
        <f t="shared" ref="J14:M14" si="4">J11/(J11+J12)</f>
        <v>0.3623188406</v>
      </c>
      <c r="K14" s="15">
        <f t="shared" si="4"/>
        <v>0.5161290323</v>
      </c>
      <c r="L14" s="15">
        <f t="shared" si="4"/>
        <v>0.9710144928</v>
      </c>
      <c r="M14" s="15">
        <f t="shared" si="4"/>
        <v>0.5967741935</v>
      </c>
    </row>
    <row r="15" ht="27.75" customHeight="1">
      <c r="A15" s="6"/>
      <c r="B15" s="6"/>
      <c r="C15" s="5" t="s">
        <v>7</v>
      </c>
      <c r="D15" s="1">
        <v>8.0</v>
      </c>
    </row>
    <row r="16" ht="27.75" customHeight="1">
      <c r="A16" s="6"/>
      <c r="B16" s="6" t="s">
        <v>8</v>
      </c>
      <c r="C16" s="9" t="s">
        <v>5</v>
      </c>
      <c r="D16" s="1">
        <v>23.0</v>
      </c>
      <c r="F16" s="13">
        <f>D17/(D16+D17)</f>
        <v>0.08</v>
      </c>
    </row>
    <row r="17" ht="27.75" customHeight="1">
      <c r="A17" s="6"/>
      <c r="B17" s="6"/>
      <c r="C17" s="5" t="s">
        <v>7</v>
      </c>
      <c r="D17" s="1">
        <v>2.0</v>
      </c>
    </row>
    <row r="18" ht="27.75" customHeight="1">
      <c r="A18" s="6" t="s">
        <v>12</v>
      </c>
      <c r="B18" s="8" t="s">
        <v>4</v>
      </c>
      <c r="C18" s="9" t="s">
        <v>5</v>
      </c>
      <c r="D18" s="1">
        <v>0.0</v>
      </c>
      <c r="F18" s="13"/>
    </row>
    <row r="19" ht="27.75" customHeight="1">
      <c r="A19" s="6"/>
      <c r="B19" s="6"/>
      <c r="C19" s="5" t="s">
        <v>7</v>
      </c>
      <c r="D19" s="1">
        <v>0.0</v>
      </c>
    </row>
    <row r="20" ht="27.75" customHeight="1">
      <c r="A20" s="6"/>
      <c r="B20" s="6" t="s">
        <v>8</v>
      </c>
      <c r="C20" s="9" t="s">
        <v>5</v>
      </c>
      <c r="D20" s="1">
        <v>0.0</v>
      </c>
    </row>
    <row r="21" ht="27.75" customHeight="1">
      <c r="A21" s="6"/>
      <c r="B21" s="6"/>
      <c r="C21" s="5" t="s">
        <v>7</v>
      </c>
      <c r="D21" s="1">
        <v>0.0</v>
      </c>
    </row>
    <row r="22" ht="27.75" customHeight="1">
      <c r="A22" s="6"/>
      <c r="B22" s="6"/>
      <c r="C22" s="6"/>
      <c r="D22" s="5">
        <f>SUM(D2:D21)</f>
        <v>231</v>
      </c>
    </row>
    <row r="51">
      <c r="B51" s="1" t="s">
        <v>3</v>
      </c>
      <c r="C51" s="1" t="s">
        <v>9</v>
      </c>
      <c r="D51" s="1" t="s">
        <v>10</v>
      </c>
      <c r="E51" s="1" t="s">
        <v>11</v>
      </c>
    </row>
    <row r="52">
      <c r="B52" s="15">
        <v>0.0</v>
      </c>
      <c r="C52" s="15">
        <v>0.1935483870967742</v>
      </c>
      <c r="D52" s="15">
        <v>0.10144927536231885</v>
      </c>
      <c r="E52" s="15">
        <v>0.16129032258064516</v>
      </c>
    </row>
    <row r="55">
      <c r="H55" s="1" t="s">
        <v>17</v>
      </c>
    </row>
    <row r="56">
      <c r="G56" s="1" t="s">
        <v>18</v>
      </c>
      <c r="H56" s="14">
        <v>208.0</v>
      </c>
    </row>
    <row r="57">
      <c r="G57" s="1" t="s">
        <v>19</v>
      </c>
      <c r="H57" s="14">
        <v>23.0</v>
      </c>
    </row>
    <row r="59">
      <c r="H59" s="1" t="s">
        <v>20</v>
      </c>
    </row>
    <row r="74"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</row>
    <row r="75">
      <c r="B75" s="10">
        <v>0.0</v>
      </c>
      <c r="C75" s="10">
        <v>0.0</v>
      </c>
      <c r="D75" s="13">
        <v>0.1875</v>
      </c>
      <c r="E75" s="13">
        <v>0.2</v>
      </c>
      <c r="F75" s="13">
        <v>0.08955223880597014</v>
      </c>
      <c r="G75" s="13">
        <v>0.5</v>
      </c>
      <c r="H75" s="13">
        <v>0.21621621621621623</v>
      </c>
      <c r="I75" s="13">
        <v>0.08</v>
      </c>
    </row>
    <row r="78">
      <c r="D78" s="10"/>
    </row>
    <row r="80">
      <c r="D80" s="10"/>
    </row>
    <row r="82">
      <c r="D82" s="13"/>
    </row>
    <row r="84">
      <c r="D84" s="13"/>
    </row>
    <row r="86">
      <c r="D86" s="13"/>
    </row>
    <row r="88">
      <c r="D88" s="13"/>
    </row>
    <row r="90">
      <c r="D90" s="13"/>
    </row>
    <row r="92">
      <c r="D92" s="13"/>
    </row>
    <row r="104">
      <c r="B104" s="1" t="s">
        <v>3</v>
      </c>
      <c r="C104" s="1" t="s">
        <v>9</v>
      </c>
      <c r="D104" s="1" t="s">
        <v>10</v>
      </c>
      <c r="E104" s="1" t="s">
        <v>11</v>
      </c>
      <c r="F104" s="1" t="s">
        <v>12</v>
      </c>
    </row>
    <row r="105">
      <c r="B105" s="1">
        <v>69.0</v>
      </c>
      <c r="C105" s="1">
        <v>31.0</v>
      </c>
      <c r="D105" s="1">
        <v>69.0</v>
      </c>
      <c r="E105" s="1">
        <v>62.0</v>
      </c>
      <c r="F105" s="1">
        <v>0.0</v>
      </c>
      <c r="G105" s="1">
        <v>231.0</v>
      </c>
    </row>
    <row r="106">
      <c r="B106" s="14">
        <f>B105/G105</f>
        <v>0.2987012987</v>
      </c>
      <c r="C106" s="14">
        <f>C105/G105</f>
        <v>0.1341991342</v>
      </c>
      <c r="D106" s="14">
        <f>D105/G105</f>
        <v>0.2987012987</v>
      </c>
      <c r="E106" s="14">
        <f>E105/G105</f>
        <v>0.2683982684</v>
      </c>
      <c r="F106" s="14">
        <f>F105/G105</f>
        <v>0</v>
      </c>
      <c r="G106" s="14">
        <f>SUM(B106:F106)</f>
        <v>1</v>
      </c>
    </row>
    <row r="133">
      <c r="B133" s="1" t="s">
        <v>29</v>
      </c>
    </row>
    <row r="134">
      <c r="B134" s="1" t="s">
        <v>30</v>
      </c>
    </row>
    <row r="135">
      <c r="B135" s="1" t="s">
        <v>31</v>
      </c>
    </row>
    <row r="136">
      <c r="B136" s="1" t="s">
        <v>32</v>
      </c>
    </row>
    <row r="137">
      <c r="B137" s="1" t="s">
        <v>33</v>
      </c>
    </row>
    <row r="138">
      <c r="B138" s="1" t="s">
        <v>34</v>
      </c>
    </row>
    <row r="139">
      <c r="B139" s="1" t="s">
        <v>35</v>
      </c>
    </row>
  </sheetData>
  <hyperlinks>
    <hyperlink r:id="rId1" ref="H1"/>
  </hyperlinks>
  <drawing r:id="rId2"/>
</worksheet>
</file>