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<sst xmlns="http://schemas.openxmlformats.org/spreadsheetml/2006/main" count="70" uniqueCount="28">
  <si>
    <t>video</t>
  </si>
  <si>
    <t>https://www.youtube.com/watch?v=-KG0sjubI-Y&amp;t=3s</t>
  </si>
  <si>
    <t>Dink</t>
  </si>
  <si>
    <t>forehand</t>
  </si>
  <si>
    <t>Good</t>
  </si>
  <si>
    <t>Bad</t>
  </si>
  <si>
    <t>backhand</t>
  </si>
  <si>
    <t>jj</t>
  </si>
  <si>
    <t>jf</t>
  </si>
  <si>
    <t>Drop shot</t>
  </si>
  <si>
    <t>Drive</t>
  </si>
  <si>
    <t>Volley</t>
  </si>
  <si>
    <t>Lob</t>
  </si>
  <si>
    <t>ForeHand</t>
  </si>
  <si>
    <t>Backhand</t>
  </si>
  <si>
    <t>bad rate</t>
  </si>
  <si>
    <t>ForeHand rate</t>
  </si>
  <si>
    <t>overall failure rate</t>
  </si>
  <si>
    <t>good</t>
  </si>
  <si>
    <t>bad</t>
  </si>
  <si>
    <t>Dink forehand</t>
  </si>
  <si>
    <t>Dink backhand</t>
  </si>
  <si>
    <t>Drop shot forehand</t>
  </si>
  <si>
    <t>Drop shot backhand</t>
  </si>
  <si>
    <t>Drive forehand</t>
  </si>
  <si>
    <t>Drive backhand</t>
  </si>
  <si>
    <t>Volley forehand</t>
  </si>
  <si>
    <t>Volley backhand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</si>
</sst>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horizontal="right" vertical="bottom"/>
    </xf>
    <xf borderId="0" fillId="0" fontId="3" numFmtId="9" xfId="0" applyAlignment="1" applyFont="1" applyNumberFormat="1">
      <alignment horizontal="right" vertical="bottom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3" numFmtId="20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0" xfId="0" applyFont="1"/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Dink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Sheet1!$J$9:$J$10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Dink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Sheet1!$J$11:$J$12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Failure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Sheet1!$A$44</c:f>
            </c:strRef>
          </c:tx>
          <c:spPr>
            <a:solidFill>
              <a:schemeClr val="accent1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Sheet1!$A$45</c:f>
              <c:numCache/>
            </c:numRef>
          </c:val>
        </c:ser>
        <c:ser>
          <c:idx val="1"/>
          <c:order val="1"/>
          <c:tx>
            <c:strRef>
              <c:f>Sheet1!$B$44</c:f>
            </c:strRef>
          </c:tx>
          <c:spPr>
            <a:solidFill>
              <a:schemeClr val="accent2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Sheet1!$B$45</c:f>
              <c:numCache/>
            </c:numRef>
          </c:val>
        </c:ser>
        <c:ser>
          <c:idx val="2"/>
          <c:order val="2"/>
          <c:tx>
            <c:strRef>
              <c:f>Sheet1!$C$44</c:f>
            </c:strRef>
          </c:tx>
          <c:spPr>
            <a:solidFill>
              <a:schemeClr val="accent3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Sheet1!$C$45</c:f>
              <c:numCache/>
            </c:numRef>
          </c:val>
        </c:ser>
        <c:ser>
          <c:idx val="3"/>
          <c:order val="3"/>
          <c:tx>
            <c:strRef>
              <c:f>Sheet1!$D$44</c:f>
            </c:strRef>
          </c:tx>
          <c:spPr>
            <a:solidFill>
              <a:schemeClr val="accent4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Sheet1!$D$45</c:f>
              <c:numCache/>
            </c:numRef>
          </c:val>
        </c:ser>
        <c:axId val="1374460682"/>
        <c:axId val="1103049251"/>
      </c:barChart>
      <c:catAx>
        <c:axId val="1374460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049251"/>
      </c:catAx>
      <c:valAx>
        <c:axId val="1103049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46068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Drop shot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Sheet1!$K$9:$K$10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Drop shot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Sheet1!$K$11:$K$12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Drive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Sheet1!$L$9:$L$10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Drive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Sheet1!$L$11:$L$12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Volley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Sheet1!$M$9:$M$10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Volley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Sheet1!$M$11:$M$12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Overall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Sheet1!$E$50:$E$51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Failure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Sheet1!$B$73</c:f>
            </c:strRef>
          </c:tx>
          <c:spPr>
            <a:solidFill>
              <a:schemeClr val="accent1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Sheet1!$B$74</c:f>
              <c:numCache/>
            </c:numRef>
          </c:val>
        </c:ser>
        <c:ser>
          <c:idx val="1"/>
          <c:order val="1"/>
          <c:tx>
            <c:strRef>
              <c:f>Sheet1!$C$73</c:f>
            </c:strRef>
          </c:tx>
          <c:spPr>
            <a:solidFill>
              <a:schemeClr val="accent2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Sheet1!$C$74</c:f>
              <c:numCache/>
            </c:numRef>
          </c:val>
        </c:ser>
        <c:ser>
          <c:idx val="2"/>
          <c:order val="2"/>
          <c:tx>
            <c:strRef>
              <c:f>Sheet1!$D$73</c:f>
            </c:strRef>
          </c:tx>
          <c:spPr>
            <a:solidFill>
              <a:schemeClr val="accent3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Sheet1!$D$74</c:f>
              <c:numCache/>
            </c:numRef>
          </c:val>
        </c:ser>
        <c:ser>
          <c:idx val="3"/>
          <c:order val="3"/>
          <c:tx>
            <c:strRef>
              <c:f>Sheet1!$E$73</c:f>
            </c:strRef>
          </c:tx>
          <c:spPr>
            <a:solidFill>
              <a:schemeClr val="accent4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Sheet1!$E$74</c:f>
              <c:numCache/>
            </c:numRef>
          </c:val>
        </c:ser>
        <c:ser>
          <c:idx val="4"/>
          <c:order val="4"/>
          <c:tx>
            <c:strRef>
              <c:f>Sheet1!$F$73</c:f>
            </c:strRef>
          </c:tx>
          <c:spPr>
            <a:solidFill>
              <a:schemeClr val="accent5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Sheet1!$F$74</c:f>
              <c:numCache/>
            </c:numRef>
          </c:val>
        </c:ser>
        <c:ser>
          <c:idx val="5"/>
          <c:order val="5"/>
          <c:tx>
            <c:strRef>
              <c:f>Sheet1!$G$73</c:f>
            </c:strRef>
          </c:tx>
          <c:spPr>
            <a:solidFill>
              <a:schemeClr val="accent6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Sheet1!$G$74</c:f>
              <c:numCache/>
            </c:numRef>
          </c:val>
        </c:ser>
        <c:ser>
          <c:idx val="6"/>
          <c:order val="6"/>
          <c:tx>
            <c:strRef>
              <c:f>Sheet1!$H$73</c:f>
            </c:strRef>
          </c:tx>
          <c:spPr>
            <a:solidFill>
              <a:schemeClr val="accent1">
                <a:lumOff val="30000"/>
              </a:schemeClr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Sheet1!$H$74</c:f>
              <c:numCache/>
            </c:numRef>
          </c:val>
        </c:ser>
        <c:ser>
          <c:idx val="7"/>
          <c:order val="7"/>
          <c:tx>
            <c:strRef>
              <c:f>Sheet1!$I$73</c:f>
            </c:strRef>
          </c:tx>
          <c:spPr>
            <a:solidFill>
              <a:schemeClr val="accent2">
                <a:lumOff val="30000"/>
              </a:schemeClr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Sheet1!$I$74</c:f>
              <c:numCache/>
            </c:numRef>
          </c:val>
        </c:ser>
        <c:axId val="1969104335"/>
        <c:axId val="1659953665"/>
      </c:barChart>
      <c:catAx>
        <c:axId val="1969104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953665"/>
      </c:catAx>
      <c:valAx>
        <c:axId val="1659953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910433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Hit types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Sheet1!$B$108:$F$108</c:f>
            </c:strRef>
          </c:cat>
          <c:val>
            <c:numRef>
              <c:f>Sheet1!$B$109:$F$109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390525</xdr:colOff>
      <xdr:row>16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390525</xdr:colOff>
      <xdr:row>30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190500</xdr:colOff>
      <xdr:row>23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342900</xdr:colOff>
      <xdr:row>16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295275</xdr:colOff>
      <xdr:row>30</xdr:row>
      <xdr:rowOff>85725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38100</xdr:colOff>
      <xdr:row>16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19</xdr:col>
      <xdr:colOff>819150</xdr:colOff>
      <xdr:row>30</xdr:row>
      <xdr:rowOff>161925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200025</xdr:colOff>
      <xdr:row>0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20</xdr:col>
      <xdr:colOff>38100</xdr:colOff>
      <xdr:row>6</xdr:row>
      <xdr:rowOff>161925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6</xdr:col>
      <xdr:colOff>638175</xdr:colOff>
      <xdr:row>52</xdr:row>
      <xdr:rowOff>66675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</xdr:col>
      <xdr:colOff>828675</xdr:colOff>
      <xdr:row>77</xdr:row>
      <xdr:rowOff>161925</xdr:rowOff>
    </xdr:from>
    <xdr:ext cx="11544300" cy="47720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</xdr:col>
      <xdr:colOff>895350</xdr:colOff>
      <xdr:row>112</xdr:row>
      <xdr:rowOff>133350</xdr:rowOff>
    </xdr:from>
    <xdr:ext cx="5267325" cy="39909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85725</xdr:colOff>
      <xdr:row>1</xdr:row>
      <xdr:rowOff>28575</xdr:rowOff>
    </xdr:from>
    <xdr:ext cx="733425" cy="314325"/>
    <xdr:sp>
      <xdr:nvSpPr>
        <xdr:cNvPr id="3" name="Shape 3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2</xdr:row>
      <xdr:rowOff>19050</xdr:rowOff>
    </xdr:from>
    <xdr:ext cx="733425" cy="314325"/>
    <xdr:sp>
      <xdr:nvSpPr>
        <xdr:cNvPr id="4" name="Shape 4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3</xdr:row>
      <xdr:rowOff>9525</xdr:rowOff>
    </xdr:from>
    <xdr:ext cx="733425" cy="314325"/>
    <xdr:sp>
      <xdr:nvSpPr>
        <xdr:cNvPr id="5" name="Shape 5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4</xdr:row>
      <xdr:rowOff>28575</xdr:rowOff>
    </xdr:from>
    <xdr:ext cx="733425" cy="314325"/>
    <xdr:sp>
      <xdr:nvSpPr>
        <xdr:cNvPr id="6" name="Shape 6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5</xdr:row>
      <xdr:rowOff>47625</xdr:rowOff>
    </xdr:from>
    <xdr:ext cx="733425" cy="314325"/>
    <xdr:sp>
      <xdr:nvSpPr>
        <xdr:cNvPr id="7" name="Shape 7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6</xdr:row>
      <xdr:rowOff>38100</xdr:rowOff>
    </xdr:from>
    <xdr:ext cx="733425" cy="314325"/>
    <xdr:sp>
      <xdr:nvSpPr>
        <xdr:cNvPr id="8" name="Shape 8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7</xdr:row>
      <xdr:rowOff>28575</xdr:rowOff>
    </xdr:from>
    <xdr:ext cx="733425" cy="314325"/>
    <xdr:sp>
      <xdr:nvSpPr>
        <xdr:cNvPr id="9" name="Shape 9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8</xdr:row>
      <xdr:rowOff>19050</xdr:rowOff>
    </xdr:from>
    <xdr:ext cx="733425" cy="314325"/>
    <xdr:sp>
      <xdr:nvSpPr>
        <xdr:cNvPr id="10" name="Shape 10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9</xdr:row>
      <xdr:rowOff>9525</xdr:rowOff>
    </xdr:from>
    <xdr:ext cx="733425" cy="314325"/>
    <xdr:sp>
      <xdr:nvSpPr>
        <xdr:cNvPr id="11" name="Shape 11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10</xdr:row>
      <xdr:rowOff>28575</xdr:rowOff>
    </xdr:from>
    <xdr:ext cx="733425" cy="314325"/>
    <xdr:sp>
      <xdr:nvSpPr>
        <xdr:cNvPr id="12" name="Shape 12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11</xdr:row>
      <xdr:rowOff>47625</xdr:rowOff>
    </xdr:from>
    <xdr:ext cx="733425" cy="314325"/>
    <xdr:sp>
      <xdr:nvSpPr>
        <xdr:cNvPr id="13" name="Shape 13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12</xdr:row>
      <xdr:rowOff>38100</xdr:rowOff>
    </xdr:from>
    <xdr:ext cx="733425" cy="314325"/>
    <xdr:sp>
      <xdr:nvSpPr>
        <xdr:cNvPr id="14" name="Shape 14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13</xdr:row>
      <xdr:rowOff>28575</xdr:rowOff>
    </xdr:from>
    <xdr:ext cx="733425" cy="314325"/>
    <xdr:sp>
      <xdr:nvSpPr>
        <xdr:cNvPr id="15" name="Shape 15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14</xdr:row>
      <xdr:rowOff>19050</xdr:rowOff>
    </xdr:from>
    <xdr:ext cx="733425" cy="314325"/>
    <xdr:sp>
      <xdr:nvSpPr>
        <xdr:cNvPr id="16" name="Shape 16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15</xdr:row>
      <xdr:rowOff>9525</xdr:rowOff>
    </xdr:from>
    <xdr:ext cx="733425" cy="314325"/>
    <xdr:sp>
      <xdr:nvSpPr>
        <xdr:cNvPr id="17" name="Shape 17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15</xdr:row>
      <xdr:rowOff>352425</xdr:rowOff>
    </xdr:from>
    <xdr:ext cx="733425" cy="314325"/>
    <xdr:sp>
      <xdr:nvSpPr>
        <xdr:cNvPr id="18" name="Shape 18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16</xdr:row>
      <xdr:rowOff>342900</xdr:rowOff>
    </xdr:from>
    <xdr:ext cx="733425" cy="314325"/>
    <xdr:sp>
      <xdr:nvSpPr>
        <xdr:cNvPr id="19" name="Shape 19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17</xdr:row>
      <xdr:rowOff>333375</xdr:rowOff>
    </xdr:from>
    <xdr:ext cx="733425" cy="314325"/>
    <xdr:sp>
      <xdr:nvSpPr>
        <xdr:cNvPr id="20" name="Shape 20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18</xdr:row>
      <xdr:rowOff>323850</xdr:rowOff>
    </xdr:from>
    <xdr:ext cx="733425" cy="314325"/>
    <xdr:sp>
      <xdr:nvSpPr>
        <xdr:cNvPr id="21" name="Shape 21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19</xdr:row>
      <xdr:rowOff>314325</xdr:rowOff>
    </xdr:from>
    <xdr:ext cx="733425" cy="314325"/>
    <xdr:sp>
      <xdr:nvSpPr>
        <xdr:cNvPr id="22" name="Shape 22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-KG0sjubI-Y&amp;t=3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s="1" t="s">
        <v>0</v>
      </c>
      <c r="H1" s="2" t="s">
        <v>1</v>
      </c>
    </row>
    <row r="2" ht="27.75" customHeight="1">
      <c r="A2" s="3" t="s">
        <v>2</v>
      </c>
      <c r="B2" s="4" t="s">
        <v>3</v>
      </c>
      <c r="C2" s="5" t="s">
        <v>4</v>
      </c>
      <c r="D2" s="1">
        <v>209.0</v>
      </c>
      <c r="F2" s="6">
        <f>D3/(D3+D2)</f>
        <v>0.009478672986</v>
      </c>
      <c r="H2" s="7">
        <v>0.5090277777777777</v>
      </c>
    </row>
    <row r="3" ht="27.75" customHeight="1">
      <c r="A3" s="8"/>
      <c r="B3" s="3"/>
      <c r="C3" s="9" t="s">
        <v>5</v>
      </c>
      <c r="D3" s="1">
        <v>2.0</v>
      </c>
      <c r="F3" s="8"/>
      <c r="G3" s="10"/>
      <c r="H3" s="1">
        <v>137.0</v>
      </c>
    </row>
    <row r="4" ht="27.75" customHeight="1">
      <c r="A4" s="3"/>
      <c r="B4" s="3" t="s">
        <v>6</v>
      </c>
      <c r="C4" s="5" t="s">
        <v>4</v>
      </c>
      <c r="D4" s="1">
        <v>223.0</v>
      </c>
      <c r="F4" s="6">
        <f>D5/(D5+D4)</f>
        <v>0.01762114537</v>
      </c>
      <c r="G4" s="10"/>
      <c r="I4" s="11" t="s">
        <v>7</v>
      </c>
      <c r="J4" s="12">
        <v>7.0</v>
      </c>
      <c r="K4" s="12">
        <v>3.0</v>
      </c>
      <c r="L4" s="13">
        <v>11.0</v>
      </c>
      <c r="M4" s="14">
        <v>11.0</v>
      </c>
      <c r="N4" s="1">
        <v>11.0</v>
      </c>
      <c r="O4" s="15">
        <f>SUM(J4:N4)</f>
        <v>43</v>
      </c>
    </row>
    <row r="5" ht="27.75" customHeight="1">
      <c r="A5" s="8"/>
      <c r="B5" s="3"/>
      <c r="C5" s="9" t="s">
        <v>5</v>
      </c>
      <c r="D5" s="1">
        <v>4.0</v>
      </c>
      <c r="F5" s="8"/>
      <c r="I5" s="14" t="s">
        <v>8</v>
      </c>
      <c r="J5" s="12">
        <v>11.0</v>
      </c>
      <c r="K5" s="12">
        <v>11.0</v>
      </c>
      <c r="L5" s="13">
        <v>7.0</v>
      </c>
      <c r="M5" s="14">
        <v>8.0</v>
      </c>
      <c r="N5" s="1">
        <v>6.0</v>
      </c>
    </row>
    <row r="6" ht="27.75" customHeight="1">
      <c r="A6" s="3" t="s">
        <v>9</v>
      </c>
      <c r="B6" s="4" t="s">
        <v>3</v>
      </c>
      <c r="C6" s="5" t="s">
        <v>4</v>
      </c>
      <c r="D6" s="1">
        <v>39.0</v>
      </c>
      <c r="F6" s="6">
        <f>D7/(D7+D6)</f>
        <v>0.025</v>
      </c>
      <c r="I6" s="8"/>
      <c r="J6" s="13">
        <f t="shared" ref="J6:N6" si="1">J4-J5</f>
        <v>-4</v>
      </c>
      <c r="K6" s="13">
        <f t="shared" si="1"/>
        <v>-8</v>
      </c>
      <c r="L6" s="13">
        <f t="shared" si="1"/>
        <v>4</v>
      </c>
      <c r="M6" s="13">
        <f t="shared" si="1"/>
        <v>3</v>
      </c>
      <c r="N6" s="13">
        <f t="shared" si="1"/>
        <v>5</v>
      </c>
      <c r="O6" s="15">
        <f>SUM(J6:N6)</f>
        <v>0</v>
      </c>
      <c r="P6" s="15">
        <f>O6/O4</f>
        <v>0</v>
      </c>
    </row>
    <row r="7" ht="27.75" customHeight="1">
      <c r="A7" s="8"/>
      <c r="B7" s="3"/>
      <c r="C7" s="9" t="s">
        <v>5</v>
      </c>
      <c r="D7" s="1">
        <v>1.0</v>
      </c>
      <c r="F7" s="8"/>
      <c r="I7" s="8"/>
      <c r="J7" s="8" t="s">
        <v>2</v>
      </c>
      <c r="K7" s="8" t="s">
        <v>9</v>
      </c>
      <c r="L7" s="8" t="s">
        <v>10</v>
      </c>
      <c r="M7" s="8" t="s">
        <v>11</v>
      </c>
      <c r="N7" s="8" t="s">
        <v>12</v>
      </c>
      <c r="O7" s="8"/>
    </row>
    <row r="8" ht="27.75" customHeight="1">
      <c r="A8" s="3"/>
      <c r="B8" s="3" t="s">
        <v>6</v>
      </c>
      <c r="C8" s="5" t="s">
        <v>4</v>
      </c>
      <c r="D8" s="1">
        <v>34.0</v>
      </c>
      <c r="F8" s="6">
        <f>D9/(D9+D8)</f>
        <v>0.1282051282</v>
      </c>
      <c r="I8" s="8"/>
      <c r="J8" s="13">
        <f>D2+D3+D4+D5</f>
        <v>438</v>
      </c>
      <c r="K8" s="13">
        <f>D6+D7+D8+D9</f>
        <v>79</v>
      </c>
      <c r="L8" s="13">
        <f>D10+D11+D12+D13</f>
        <v>98</v>
      </c>
      <c r="M8" s="13">
        <f>D14+D15+D16+D17</f>
        <v>175</v>
      </c>
      <c r="N8" s="13">
        <v>0.0</v>
      </c>
      <c r="O8" s="8">
        <f t="shared" ref="O8:O10" si="2">SUM(J8:N8)</f>
        <v>790</v>
      </c>
    </row>
    <row r="9" ht="27.75" customHeight="1">
      <c r="A9" s="8"/>
      <c r="B9" s="3"/>
      <c r="C9" s="9" t="s">
        <v>5</v>
      </c>
      <c r="D9" s="1">
        <v>5.0</v>
      </c>
      <c r="F9" s="8"/>
      <c r="I9" s="8" t="s">
        <v>4</v>
      </c>
      <c r="J9" s="13">
        <f>D4+D2</f>
        <v>432</v>
      </c>
      <c r="K9" s="13">
        <f t="shared" ref="K9:K10" si="3">D6+D8</f>
        <v>73</v>
      </c>
      <c r="L9" s="13">
        <f t="shared" ref="L9:L10" si="4">D10+D12</f>
        <v>98</v>
      </c>
      <c r="M9" s="13">
        <f t="shared" ref="M9:M10" si="5">D14+D16</f>
        <v>156</v>
      </c>
      <c r="N9" s="13">
        <v>0.0</v>
      </c>
      <c r="O9" s="13">
        <f t="shared" si="2"/>
        <v>759</v>
      </c>
    </row>
    <row r="10" ht="27.75" customHeight="1">
      <c r="A10" s="3" t="s">
        <v>10</v>
      </c>
      <c r="B10" s="4" t="s">
        <v>3</v>
      </c>
      <c r="C10" s="5" t="s">
        <v>4</v>
      </c>
      <c r="D10" s="1">
        <v>93.0</v>
      </c>
      <c r="F10" s="6">
        <f>D11/(D11+D10)</f>
        <v>0</v>
      </c>
      <c r="I10" s="8" t="s">
        <v>5</v>
      </c>
      <c r="J10" s="13">
        <f>D3+D5</f>
        <v>6</v>
      </c>
      <c r="K10" s="13">
        <f t="shared" si="3"/>
        <v>6</v>
      </c>
      <c r="L10" s="13">
        <f t="shared" si="4"/>
        <v>0</v>
      </c>
      <c r="M10" s="13">
        <f t="shared" si="5"/>
        <v>19</v>
      </c>
      <c r="N10" s="13">
        <v>0.0</v>
      </c>
      <c r="O10" s="13">
        <f t="shared" si="2"/>
        <v>31</v>
      </c>
    </row>
    <row r="11" ht="27.75" customHeight="1">
      <c r="A11" s="8"/>
      <c r="B11" s="3"/>
      <c r="C11" s="9" t="s">
        <v>5</v>
      </c>
      <c r="D11" s="1">
        <v>0.0</v>
      </c>
      <c r="F11" s="8"/>
      <c r="I11" s="8" t="s">
        <v>13</v>
      </c>
      <c r="J11" s="13">
        <f>D2+D3</f>
        <v>211</v>
      </c>
      <c r="K11" s="13">
        <f>D6+D7</f>
        <v>40</v>
      </c>
      <c r="L11" s="13">
        <f>D10+D11</f>
        <v>93</v>
      </c>
      <c r="M11" s="13">
        <f>D14+D15</f>
        <v>86</v>
      </c>
      <c r="N11" s="13">
        <v>0.0</v>
      </c>
      <c r="O11" s="8"/>
    </row>
    <row r="12" ht="27.75" customHeight="1">
      <c r="A12" s="8"/>
      <c r="B12" s="8" t="s">
        <v>6</v>
      </c>
      <c r="C12" s="5" t="s">
        <v>4</v>
      </c>
      <c r="D12" s="1">
        <v>5.0</v>
      </c>
      <c r="F12" s="6">
        <f>D13/(D13+D12)</f>
        <v>0</v>
      </c>
      <c r="I12" s="8" t="s">
        <v>14</v>
      </c>
      <c r="J12" s="13">
        <f>D4+D5</f>
        <v>227</v>
      </c>
      <c r="K12" s="13">
        <f>D8+D9</f>
        <v>39</v>
      </c>
      <c r="L12" s="13">
        <f>D12+D13</f>
        <v>5</v>
      </c>
      <c r="M12" s="13">
        <f>D16+D17</f>
        <v>89</v>
      </c>
      <c r="N12" s="13">
        <v>0.0</v>
      </c>
      <c r="O12" s="8"/>
    </row>
    <row r="13" ht="27.75" customHeight="1">
      <c r="A13" s="8"/>
      <c r="B13" s="8"/>
      <c r="C13" s="13" t="s">
        <v>5</v>
      </c>
      <c r="D13" s="1">
        <v>0.0</v>
      </c>
      <c r="F13" s="8"/>
      <c r="I13" s="8" t="s">
        <v>15</v>
      </c>
      <c r="J13" s="16">
        <f t="shared" ref="J13:M13" si="6">J10/(J9+J10)</f>
        <v>0.01369863014</v>
      </c>
      <c r="K13" s="16">
        <f t="shared" si="6"/>
        <v>0.07594936709</v>
      </c>
      <c r="L13" s="16">
        <f t="shared" si="6"/>
        <v>0</v>
      </c>
      <c r="M13" s="16">
        <f t="shared" si="6"/>
        <v>0.1085714286</v>
      </c>
      <c r="N13" s="8"/>
      <c r="O13" s="8"/>
    </row>
    <row r="14" ht="27.75" customHeight="1">
      <c r="A14" s="8" t="s">
        <v>11</v>
      </c>
      <c r="B14" s="4" t="s">
        <v>3</v>
      </c>
      <c r="C14" s="5" t="s">
        <v>4</v>
      </c>
      <c r="D14" s="1">
        <v>75.0</v>
      </c>
      <c r="F14" s="6">
        <f>D15/(D15+D14)</f>
        <v>0.1279069767</v>
      </c>
      <c r="I14" s="8" t="s">
        <v>16</v>
      </c>
      <c r="J14" s="16">
        <f t="shared" ref="J14:M14" si="7">J11/(J11+J12)</f>
        <v>0.4817351598</v>
      </c>
      <c r="K14" s="16">
        <f t="shared" si="7"/>
        <v>0.5063291139</v>
      </c>
      <c r="L14" s="16">
        <f t="shared" si="7"/>
        <v>0.9489795918</v>
      </c>
      <c r="M14" s="16">
        <f t="shared" si="7"/>
        <v>0.4914285714</v>
      </c>
      <c r="N14" s="8"/>
      <c r="O14" s="8"/>
    </row>
    <row r="15" ht="27.75" customHeight="1">
      <c r="A15" s="8"/>
      <c r="B15" s="8"/>
      <c r="C15" s="13" t="s">
        <v>5</v>
      </c>
      <c r="D15" s="1">
        <v>11.0</v>
      </c>
      <c r="F15" s="8"/>
    </row>
    <row r="16" ht="27.75" customHeight="1">
      <c r="A16" s="8"/>
      <c r="B16" s="8" t="s">
        <v>6</v>
      </c>
      <c r="C16" s="5" t="s">
        <v>4</v>
      </c>
      <c r="D16" s="1">
        <v>81.0</v>
      </c>
      <c r="F16" s="6">
        <f>D17/(D17+D16)</f>
        <v>0.08988764045</v>
      </c>
    </row>
    <row r="17" ht="27.75" customHeight="1">
      <c r="A17" s="8"/>
      <c r="B17" s="8"/>
      <c r="C17" s="13" t="s">
        <v>5</v>
      </c>
      <c r="D17" s="1">
        <v>8.0</v>
      </c>
    </row>
    <row r="18" ht="27.75" customHeight="1">
      <c r="A18" s="8" t="s">
        <v>12</v>
      </c>
      <c r="B18" s="4" t="s">
        <v>3</v>
      </c>
      <c r="C18" s="5" t="s">
        <v>4</v>
      </c>
      <c r="D18" s="1">
        <v>0.0</v>
      </c>
    </row>
    <row r="19" ht="27.75" customHeight="1">
      <c r="A19" s="8"/>
      <c r="B19" s="8"/>
      <c r="C19" s="13" t="s">
        <v>5</v>
      </c>
      <c r="D19" s="1">
        <v>0.0</v>
      </c>
    </row>
    <row r="20" ht="27.75" customHeight="1">
      <c r="A20" s="8"/>
      <c r="B20" s="8" t="s">
        <v>6</v>
      </c>
      <c r="C20" s="5" t="s">
        <v>4</v>
      </c>
      <c r="D20" s="1">
        <v>0.0</v>
      </c>
    </row>
    <row r="21" ht="27.75" customHeight="1">
      <c r="A21" s="8"/>
      <c r="B21" s="8"/>
      <c r="C21" s="13" t="s">
        <v>5</v>
      </c>
      <c r="D21" s="1">
        <v>0.0</v>
      </c>
    </row>
    <row r="22" ht="27.75" customHeight="1">
      <c r="A22" s="8"/>
      <c r="B22" s="8"/>
      <c r="C22" s="8"/>
      <c r="D22" s="13">
        <f>SUM(D2:D21)</f>
        <v>790</v>
      </c>
    </row>
    <row r="44">
      <c r="A44" s="8" t="s">
        <v>2</v>
      </c>
      <c r="B44" s="8" t="s">
        <v>9</v>
      </c>
      <c r="C44" s="8" t="s">
        <v>10</v>
      </c>
      <c r="D44" s="8" t="s">
        <v>11</v>
      </c>
    </row>
    <row r="45">
      <c r="A45" s="16">
        <v>0.0136986301369863</v>
      </c>
      <c r="B45" s="16">
        <v>0.0759493670886076</v>
      </c>
      <c r="C45" s="16">
        <v>0.0</v>
      </c>
      <c r="D45" s="16">
        <v>0.10857142857142857</v>
      </c>
    </row>
    <row r="49">
      <c r="D49" s="8"/>
      <c r="E49" s="17" t="s">
        <v>17</v>
      </c>
    </row>
    <row r="50">
      <c r="D50" s="8" t="s">
        <v>18</v>
      </c>
      <c r="E50" s="13">
        <v>759.0</v>
      </c>
    </row>
    <row r="51">
      <c r="D51" s="8" t="s">
        <v>19</v>
      </c>
      <c r="E51" s="13">
        <v>31.0</v>
      </c>
    </row>
    <row r="73">
      <c r="B73" s="8" t="s">
        <v>20</v>
      </c>
      <c r="C73" s="8" t="s">
        <v>21</v>
      </c>
      <c r="D73" s="8" t="s">
        <v>22</v>
      </c>
      <c r="E73" s="8" t="s">
        <v>23</v>
      </c>
      <c r="F73" s="8" t="s">
        <v>24</v>
      </c>
      <c r="G73" s="8" t="s">
        <v>25</v>
      </c>
      <c r="H73" s="8" t="s">
        <v>26</v>
      </c>
      <c r="I73" s="8" t="s">
        <v>27</v>
      </c>
    </row>
    <row r="74">
      <c r="B74" s="6">
        <f>F2</f>
        <v>0.009478672986</v>
      </c>
      <c r="C74" s="6">
        <f>F4</f>
        <v>0.01762114537</v>
      </c>
      <c r="D74" s="16">
        <f>F6</f>
        <v>0.025</v>
      </c>
      <c r="E74" s="16">
        <f>F8</f>
        <v>0.1282051282</v>
      </c>
      <c r="F74" s="16">
        <f>F10</f>
        <v>0</v>
      </c>
      <c r="G74" s="16">
        <f>F12</f>
        <v>0</v>
      </c>
      <c r="H74" s="16">
        <f>F14</f>
        <v>0.1279069767</v>
      </c>
      <c r="I74" s="16">
        <f>F16</f>
        <v>0.08988764045</v>
      </c>
    </row>
    <row r="76">
      <c r="B76" s="18"/>
    </row>
    <row r="78">
      <c r="B78" s="18"/>
    </row>
    <row r="80">
      <c r="B80" s="18"/>
    </row>
    <row r="82">
      <c r="B82" s="18"/>
    </row>
    <row r="84">
      <c r="B84" s="18"/>
    </row>
    <row r="86">
      <c r="B86" s="18"/>
    </row>
    <row r="88">
      <c r="B88" s="18"/>
    </row>
    <row r="90">
      <c r="B90" s="18"/>
    </row>
    <row r="108">
      <c r="B108" s="8" t="s">
        <v>2</v>
      </c>
      <c r="C108" s="8" t="s">
        <v>9</v>
      </c>
      <c r="D108" s="8" t="s">
        <v>10</v>
      </c>
      <c r="E108" s="8" t="s">
        <v>11</v>
      </c>
      <c r="F108" s="8" t="s">
        <v>12</v>
      </c>
      <c r="G108" s="8"/>
    </row>
    <row r="109">
      <c r="B109" s="13">
        <v>438.0</v>
      </c>
      <c r="C109" s="13">
        <v>79.0</v>
      </c>
      <c r="D109" s="13">
        <v>98.0</v>
      </c>
      <c r="E109" s="13">
        <v>175.0</v>
      </c>
      <c r="F109" s="13">
        <v>0.0</v>
      </c>
      <c r="G109" s="13">
        <f>SUM(B109:F109)</f>
        <v>790</v>
      </c>
    </row>
    <row r="110">
      <c r="B110" s="15">
        <f>B109/G109</f>
        <v>0.5544303797</v>
      </c>
      <c r="C110" s="15">
        <f>C109/G109</f>
        <v>0.1</v>
      </c>
      <c r="D110" s="15">
        <f>D109/G109</f>
        <v>0.1240506329</v>
      </c>
      <c r="E110" s="15">
        <f>E109/G109</f>
        <v>0.2215189873</v>
      </c>
      <c r="F110" s="15">
        <f>F109/G109</f>
        <v>0</v>
      </c>
    </row>
  </sheetData>
  <hyperlinks>
    <hyperlink r:id="rId1" ref="H1"/>
  </hyperlinks>
  <drawing r:id="rId2"/>
</worksheet>
</file>