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<sst xmlns="http://schemas.openxmlformats.org/spreadsheetml/2006/main" count="71" uniqueCount="29">
  <si>
    <t>video</t>
  </si>
  <si>
    <t>https://www.youtube.com/watch?v=H0yKPoMWvSM</t>
  </si>
  <si>
    <t>jj</t>
  </si>
  <si>
    <t>Dink</t>
  </si>
  <si>
    <t>forehand</t>
  </si>
  <si>
    <t>Good</t>
  </si>
  <si>
    <t>bm</t>
  </si>
  <si>
    <t>Bad</t>
  </si>
  <si>
    <t>backhand</t>
  </si>
  <si>
    <t>Drop shot</t>
  </si>
  <si>
    <t>53min</t>
  </si>
  <si>
    <t>Drive</t>
  </si>
  <si>
    <t>Volley</t>
  </si>
  <si>
    <t>Lob</t>
  </si>
  <si>
    <t>ForeHand</t>
  </si>
  <si>
    <t>Backhand</t>
  </si>
  <si>
    <t>bad rate</t>
  </si>
  <si>
    <t>ForeHand rate</t>
  </si>
  <si>
    <t>overall failure rate</t>
  </si>
  <si>
    <t>good</t>
  </si>
  <si>
    <t>bad</t>
  </si>
  <si>
    <t>Dink forehand</t>
  </si>
  <si>
    <t>Dink backhand</t>
  </si>
  <si>
    <t>Drop shot forehand</t>
  </si>
  <si>
    <t>Drop shot backhand</t>
  </si>
  <si>
    <t>Drive forehand</t>
  </si>
  <si>
    <t>Drive backhand</t>
  </si>
  <si>
    <t>Volley forehand</t>
  </si>
  <si>
    <t>Volley backhand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</si>
</sst>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sz val="14.0"/>
      <color rgb="FF000000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3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3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center"/>
    </xf>
    <xf borderId="0" fillId="0" fontId="5" numFmtId="20" xfId="0" applyAlignment="1" applyFont="1" applyNumberFormat="1">
      <alignment horizontal="center" vertical="bottom"/>
    </xf>
    <xf borderId="0" fillId="0" fontId="3" numFmtId="46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0" xfId="0" applyAlignment="1" applyFont="1" applyNumberFormat="1">
      <alignment horizontal="right" readingOrder="0" vertical="bottom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Dink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Sheet1!$J$9:$J$10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Sheet1!$E$50:$E$51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Sheet1!$B$74</c:f>
              <c:numCache/>
            </c:numRef>
          </c:val>
        </c:ser>
        <c:ser>
          <c:idx val="1"/>
          <c:order val="1"/>
          <c:tx>
            <c:strRef>
              <c:f>Sheet1!$C$73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Sheet1!$C$74</c:f>
              <c:numCache/>
            </c:numRef>
          </c:val>
        </c:ser>
        <c:ser>
          <c:idx val="2"/>
          <c:order val="2"/>
          <c:tx>
            <c:strRef>
              <c:f>Sheet1!$D$73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Sheet1!$D$74</c:f>
              <c:numCache/>
            </c:numRef>
          </c:val>
        </c:ser>
        <c:ser>
          <c:idx val="3"/>
          <c:order val="3"/>
          <c:tx>
            <c:strRef>
              <c:f>Sheet1!$E$73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Sheet1!$E$74</c:f>
              <c:numCache/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Sheet1!$F$74</c:f>
              <c:numCache/>
            </c:numRef>
          </c:val>
        </c:ser>
        <c:ser>
          <c:idx val="5"/>
          <c:order val="5"/>
          <c:tx>
            <c:strRef>
              <c:f>Sheet1!$G$73</c:f>
            </c:strRef>
          </c:tx>
          <c:spPr>
            <a:solidFill>
              <a:schemeClr val="accent6"/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Sheet1!$G$74</c:f>
              <c:numCache/>
            </c:numRef>
          </c:val>
        </c:ser>
        <c:ser>
          <c:idx val="6"/>
          <c:order val="6"/>
          <c:tx>
            <c:strRef>
              <c:f>Sheet1!$H$73</c:f>
            </c:strRef>
          </c:tx>
          <c:spPr>
            <a:solidFill>
              <a:schemeClr val="accent1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Sheet1!$H$74</c:f>
              <c:numCache/>
            </c:numRef>
          </c:val>
        </c:ser>
        <c:ser>
          <c:idx val="7"/>
          <c:order val="7"/>
          <c:tx>
            <c:strRef>
              <c:f>Sheet1!$I$73</c:f>
            </c:strRef>
          </c:tx>
          <c:spPr>
            <a:solidFill>
              <a:schemeClr val="accent2">
                <a:lumOff val="30000"/>
              </a:schemeClr>
            </a:solidFill>
            <a:ln cmpd="sng" w="76200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Sheet1!$I$74</c:f>
              <c:numCache/>
            </c:numRef>
          </c:val>
        </c:ser>
        <c:axId val="1380736384"/>
        <c:axId val="932945122"/>
      </c:barChart>
      <c:catAx>
        <c:axId val="138073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945122"/>
      </c:catAx>
      <c:valAx>
        <c:axId val="93294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73638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 types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Sheet1!$B$108:$F$108</c:f>
            </c:strRef>
          </c:cat>
          <c:val>
            <c:numRef>
              <c:f>Sheet1!$B$109:$F$109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Dink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Sheet1!$J$11:$J$12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Failure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Sheet1!$A$44</c:f>
            </c:strRef>
          </c:tx>
          <c:spPr>
            <a:solidFill>
              <a:schemeClr val="accent1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Sheet1!$A$45</c:f>
              <c:numCache/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chemeClr val="accent2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Sheet1!$B$45</c:f>
              <c:numCache/>
            </c:numRef>
          </c:val>
        </c:ser>
        <c:ser>
          <c:idx val="2"/>
          <c:order val="2"/>
          <c:tx>
            <c:strRef>
              <c:f>Sheet1!$C$44</c:f>
            </c:strRef>
          </c:tx>
          <c:spPr>
            <a:solidFill>
              <a:schemeClr val="accent3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Sheet1!$C$45</c:f>
              <c:numCache/>
            </c:numRef>
          </c:val>
        </c:ser>
        <c:ser>
          <c:idx val="3"/>
          <c:order val="3"/>
          <c:tx>
            <c:strRef>
              <c:f>Sheet1!$D$44</c:f>
            </c:strRef>
          </c:tx>
          <c:spPr>
            <a:solidFill>
              <a:schemeClr val="accent4"/>
            </a:solidFill>
            <a:ln cmpd="sng" w="76200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Sheet1!$D$45</c:f>
              <c:numCache/>
            </c:numRef>
          </c:val>
        </c:ser>
        <c:axId val="116314169"/>
        <c:axId val="698059222"/>
      </c:barChart>
      <c:catAx>
        <c:axId val="116314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059222"/>
      </c:catAx>
      <c:valAx>
        <c:axId val="698059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416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Drop shot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Sheet1!$K$9:$K$10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Drop shot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Sheet1!$K$11:$K$12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Drive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Sheet1!$L$9:$L$10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Drive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Sheet1!$L$11:$L$12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Volley success rate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Sheet1!$M$9:$M$10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Forehand vs Backhand Volley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Sheet1!$M$11:$M$12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16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390525</xdr:colOff>
      <xdr:row>30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23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342900</xdr:colOff>
      <xdr:row>16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295275</xdr:colOff>
      <xdr:row>30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38100</xdr:colOff>
      <xdr:row>16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819150</xdr:colOff>
      <xdr:row>30</xdr:row>
      <xdr:rowOff>161925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819150</xdr:colOff>
      <xdr:row>3</xdr:row>
      <xdr:rowOff>171450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38100</xdr:colOff>
      <xdr:row>6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638175</xdr:colOff>
      <xdr:row>52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</xdr:col>
      <xdr:colOff>828675</xdr:colOff>
      <xdr:row>77</xdr:row>
      <xdr:rowOff>161925</xdr:rowOff>
    </xdr:from>
    <xdr:ext cx="11544300" cy="4772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</xdr:col>
      <xdr:colOff>895350</xdr:colOff>
      <xdr:row>112</xdr:row>
      <xdr:rowOff>133350</xdr:rowOff>
    </xdr:from>
    <xdr:ext cx="5267325" cy="39909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</xdr:col>
      <xdr:colOff>85725</xdr:colOff>
      <xdr:row>1</xdr:row>
      <xdr:rowOff>28575</xdr:rowOff>
    </xdr:from>
    <xdr:ext cx="733425" cy="314325"/>
    <xdr:sp>
      <xdr:nvSpPr>
        <xdr:cNvPr id="3" name="Shape 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2</xdr:row>
      <xdr:rowOff>19050</xdr:rowOff>
    </xdr:from>
    <xdr:ext cx="733425" cy="314325"/>
    <xdr:sp>
      <xdr:nvSpPr>
        <xdr:cNvPr id="4" name="Shape 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3</xdr:row>
      <xdr:rowOff>9525</xdr:rowOff>
    </xdr:from>
    <xdr:ext cx="733425" cy="314325"/>
    <xdr:sp>
      <xdr:nvSpPr>
        <xdr:cNvPr id="5" name="Shape 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4</xdr:row>
      <xdr:rowOff>28575</xdr:rowOff>
    </xdr:from>
    <xdr:ext cx="733425" cy="314325"/>
    <xdr:sp>
      <xdr:nvSpPr>
        <xdr:cNvPr id="6" name="Shape 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5</xdr:row>
      <xdr:rowOff>47625</xdr:rowOff>
    </xdr:from>
    <xdr:ext cx="733425" cy="314325"/>
    <xdr:sp>
      <xdr:nvSpPr>
        <xdr:cNvPr id="7" name="Shape 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6</xdr:row>
      <xdr:rowOff>38100</xdr:rowOff>
    </xdr:from>
    <xdr:ext cx="733425" cy="314325"/>
    <xdr:sp>
      <xdr:nvSpPr>
        <xdr:cNvPr id="8" name="Shape 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7</xdr:row>
      <xdr:rowOff>28575</xdr:rowOff>
    </xdr:from>
    <xdr:ext cx="733425" cy="314325"/>
    <xdr:sp>
      <xdr:nvSpPr>
        <xdr:cNvPr id="9" name="Shape 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8</xdr:row>
      <xdr:rowOff>19050</xdr:rowOff>
    </xdr:from>
    <xdr:ext cx="733425" cy="314325"/>
    <xdr:sp>
      <xdr:nvSpPr>
        <xdr:cNvPr id="10" name="Shape 1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9</xdr:row>
      <xdr:rowOff>9525</xdr:rowOff>
    </xdr:from>
    <xdr:ext cx="733425" cy="314325"/>
    <xdr:sp>
      <xdr:nvSpPr>
        <xdr:cNvPr id="11" name="Shape 1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10</xdr:row>
      <xdr:rowOff>28575</xdr:rowOff>
    </xdr:from>
    <xdr:ext cx="733425" cy="314325"/>
    <xdr:sp>
      <xdr:nvSpPr>
        <xdr:cNvPr id="12" name="Shape 1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11</xdr:row>
      <xdr:rowOff>47625</xdr:rowOff>
    </xdr:from>
    <xdr:ext cx="733425" cy="314325"/>
    <xdr:sp>
      <xdr:nvSpPr>
        <xdr:cNvPr id="13" name="Shape 13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12</xdr:row>
      <xdr:rowOff>38100</xdr:rowOff>
    </xdr:from>
    <xdr:ext cx="733425" cy="314325"/>
    <xdr:sp>
      <xdr:nvSpPr>
        <xdr:cNvPr id="14" name="Shape 14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13</xdr:row>
      <xdr:rowOff>28575</xdr:rowOff>
    </xdr:from>
    <xdr:ext cx="733425" cy="314325"/>
    <xdr:sp>
      <xdr:nvSpPr>
        <xdr:cNvPr id="15" name="Shape 15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14</xdr:row>
      <xdr:rowOff>19050</xdr:rowOff>
    </xdr:from>
    <xdr:ext cx="733425" cy="314325"/>
    <xdr:sp>
      <xdr:nvSpPr>
        <xdr:cNvPr id="16" name="Shape 16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9525</xdr:rowOff>
    </xdr:from>
    <xdr:ext cx="733425" cy="314325"/>
    <xdr:sp>
      <xdr:nvSpPr>
        <xdr:cNvPr id="17" name="Shape 17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15</xdr:row>
      <xdr:rowOff>352425</xdr:rowOff>
    </xdr:from>
    <xdr:ext cx="733425" cy="314325"/>
    <xdr:sp>
      <xdr:nvSpPr>
        <xdr:cNvPr id="18" name="Shape 18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16</xdr:row>
      <xdr:rowOff>342900</xdr:rowOff>
    </xdr:from>
    <xdr:ext cx="733425" cy="314325"/>
    <xdr:sp>
      <xdr:nvSpPr>
        <xdr:cNvPr id="19" name="Shape 19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17</xdr:row>
      <xdr:rowOff>333375</xdr:rowOff>
    </xdr:from>
    <xdr:ext cx="733425" cy="314325"/>
    <xdr:sp>
      <xdr:nvSpPr>
        <xdr:cNvPr id="20" name="Shape 20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18</xdr:row>
      <xdr:rowOff>323850</xdr:rowOff>
    </xdr:from>
    <xdr:ext cx="733425" cy="314325"/>
    <xdr:sp>
      <xdr:nvSpPr>
        <xdr:cNvPr id="21" name="Shape 21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  <xdr:oneCellAnchor>
    <xdr:from>
      <xdr:col>4</xdr:col>
      <xdr:colOff>85725</xdr:colOff>
      <xdr:row>19</xdr:row>
      <xdr:rowOff>314325</xdr:rowOff>
    </xdr:from>
    <xdr:ext cx="733425" cy="314325"/>
    <xdr:sp>
      <xdr:nvSpPr>
        <xdr:cNvPr id="22" name="Shape 22"/>
        <xdr:cNvSpPr/>
      </xdr:nvSpPr>
      <xdr:spPr>
        <a:xfrm>
          <a:off x="49750" y="149275"/>
          <a:ext cx="716400" cy="296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+1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H0yKPoMWvS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2" t="s">
        <v>1</v>
      </c>
      <c r="K1" s="3"/>
      <c r="L1" s="1" t="s">
        <v>2</v>
      </c>
      <c r="M1" s="1">
        <v>11.0</v>
      </c>
      <c r="N1" s="1">
        <v>11.0</v>
      </c>
      <c r="O1" s="1">
        <v>11.0</v>
      </c>
      <c r="P1" s="4">
        <f>SUM(M1:O1)</f>
        <v>33</v>
      </c>
    </row>
    <row r="2" ht="27.75" customHeight="1">
      <c r="A2" s="5" t="s">
        <v>3</v>
      </c>
      <c r="B2" s="6" t="s">
        <v>4</v>
      </c>
      <c r="C2" s="7" t="s">
        <v>5</v>
      </c>
      <c r="D2" s="8">
        <v>46.0</v>
      </c>
      <c r="F2" s="9">
        <f>D3/(D3+D2)</f>
        <v>0.0612244898</v>
      </c>
      <c r="H2" s="1">
        <v>44.0</v>
      </c>
      <c r="I2" s="10">
        <v>112.0</v>
      </c>
      <c r="L2" s="1" t="s">
        <v>6</v>
      </c>
      <c r="M2" s="1">
        <v>3.0</v>
      </c>
      <c r="N2" s="1">
        <v>3.0</v>
      </c>
      <c r="O2" s="1">
        <v>9.0</v>
      </c>
    </row>
    <row r="3" ht="27.75" customHeight="1">
      <c r="A3" s="11"/>
      <c r="B3" s="5"/>
      <c r="C3" s="8" t="s">
        <v>7</v>
      </c>
      <c r="D3" s="8">
        <v>3.0</v>
      </c>
      <c r="F3" s="11"/>
      <c r="G3" s="12"/>
      <c r="H3" s="13">
        <v>0.70625</v>
      </c>
      <c r="I3" s="10">
        <v>166.0</v>
      </c>
      <c r="M3" s="1">
        <f t="shared" ref="M3:O3" si="1">M1-M2</f>
        <v>8</v>
      </c>
      <c r="N3" s="1">
        <f t="shared" si="1"/>
        <v>8</v>
      </c>
      <c r="O3" s="1">
        <f t="shared" si="1"/>
        <v>2</v>
      </c>
      <c r="P3" s="4">
        <f>SUM(M3:O3)</f>
        <v>18</v>
      </c>
      <c r="Q3" s="4">
        <f>P3/P1</f>
        <v>0.5454545455</v>
      </c>
    </row>
    <row r="4" ht="27.75" customHeight="1">
      <c r="A4" s="5"/>
      <c r="B4" s="5" t="s">
        <v>8</v>
      </c>
      <c r="C4" s="7" t="s">
        <v>5</v>
      </c>
      <c r="D4" s="8">
        <v>73.0</v>
      </c>
      <c r="F4" s="9">
        <f>D5/(D5+D4)</f>
        <v>0</v>
      </c>
      <c r="G4" s="12"/>
      <c r="H4" s="11"/>
      <c r="I4" s="11"/>
    </row>
    <row r="5" ht="27.75" customHeight="1">
      <c r="A5" s="11"/>
      <c r="B5" s="5"/>
      <c r="C5" s="8" t="s">
        <v>7</v>
      </c>
      <c r="D5" s="8">
        <v>0.0</v>
      </c>
      <c r="F5" s="11"/>
      <c r="H5" s="14">
        <v>1.4041666666666666</v>
      </c>
      <c r="I5" s="10">
        <v>321.0</v>
      </c>
    </row>
    <row r="6" ht="27.75" customHeight="1">
      <c r="A6" s="5" t="s">
        <v>9</v>
      </c>
      <c r="B6" s="6" t="s">
        <v>4</v>
      </c>
      <c r="C6" s="7" t="s">
        <v>5</v>
      </c>
      <c r="D6" s="8">
        <v>28.0</v>
      </c>
      <c r="F6" s="9">
        <f>D7/(D7+D6)</f>
        <v>0.06666666667</v>
      </c>
      <c r="H6" s="11" t="s">
        <v>10</v>
      </c>
      <c r="I6" s="10">
        <v>520.0</v>
      </c>
    </row>
    <row r="7" ht="27.75" customHeight="1">
      <c r="A7" s="11"/>
      <c r="B7" s="5"/>
      <c r="C7" s="8" t="s">
        <v>7</v>
      </c>
      <c r="D7" s="8">
        <v>2.0</v>
      </c>
      <c r="F7" s="11"/>
      <c r="I7" s="11"/>
      <c r="J7" s="11" t="s">
        <v>3</v>
      </c>
      <c r="K7" s="11" t="s">
        <v>9</v>
      </c>
      <c r="L7" s="11" t="s">
        <v>11</v>
      </c>
      <c r="M7" s="11" t="s">
        <v>12</v>
      </c>
      <c r="N7" s="11" t="s">
        <v>13</v>
      </c>
      <c r="O7" s="11"/>
    </row>
    <row r="8" ht="27.75" customHeight="1">
      <c r="A8" s="5"/>
      <c r="B8" s="5" t="s">
        <v>8</v>
      </c>
      <c r="C8" s="7" t="s">
        <v>5</v>
      </c>
      <c r="D8" s="8">
        <v>16.0</v>
      </c>
      <c r="F8" s="9">
        <f>D9/(D9+D8)</f>
        <v>0.1111111111</v>
      </c>
      <c r="I8" s="11"/>
      <c r="J8" s="10">
        <f>D2+D3+D4+D5</f>
        <v>122</v>
      </c>
      <c r="K8" s="10">
        <f>D6+D7+D8+D9</f>
        <v>48</v>
      </c>
      <c r="L8" s="10">
        <f>D10+D11+D12+D13</f>
        <v>93</v>
      </c>
      <c r="M8" s="10">
        <f>D14+D15+D16+D17</f>
        <v>96</v>
      </c>
      <c r="N8" s="10">
        <v>0.0</v>
      </c>
      <c r="O8" s="11">
        <f t="shared" ref="O8:O10" si="2">SUM(J8:N8)</f>
        <v>359</v>
      </c>
    </row>
    <row r="9" ht="27.75" customHeight="1">
      <c r="A9" s="11"/>
      <c r="B9" s="5"/>
      <c r="C9" s="8" t="s">
        <v>7</v>
      </c>
      <c r="D9" s="8">
        <v>2.0</v>
      </c>
      <c r="F9" s="11"/>
      <c r="I9" s="11" t="s">
        <v>5</v>
      </c>
      <c r="J9" s="10">
        <f>D4+D2</f>
        <v>119</v>
      </c>
      <c r="K9" s="10">
        <f t="shared" ref="K9:K10" si="3">D6+D8</f>
        <v>44</v>
      </c>
      <c r="L9" s="10">
        <f t="shared" ref="L9:L10" si="4">D10+D12</f>
        <v>90</v>
      </c>
      <c r="M9" s="10">
        <f t="shared" ref="M9:M10" si="5">D14+D16</f>
        <v>83</v>
      </c>
      <c r="N9" s="10">
        <v>0.0</v>
      </c>
      <c r="O9" s="10">
        <f t="shared" si="2"/>
        <v>336</v>
      </c>
    </row>
    <row r="10" ht="27.75" customHeight="1">
      <c r="A10" s="5" t="s">
        <v>11</v>
      </c>
      <c r="B10" s="6" t="s">
        <v>4</v>
      </c>
      <c r="C10" s="7" t="s">
        <v>5</v>
      </c>
      <c r="D10" s="8">
        <v>82.0</v>
      </c>
      <c r="F10" s="9">
        <f>D11/(D11+D10)</f>
        <v>0.01204819277</v>
      </c>
      <c r="I10" s="11" t="s">
        <v>7</v>
      </c>
      <c r="J10" s="10">
        <f>D3+D5</f>
        <v>3</v>
      </c>
      <c r="K10" s="10">
        <f t="shared" si="3"/>
        <v>4</v>
      </c>
      <c r="L10" s="10">
        <f t="shared" si="4"/>
        <v>3</v>
      </c>
      <c r="M10" s="10">
        <f t="shared" si="5"/>
        <v>13</v>
      </c>
      <c r="N10" s="10">
        <v>0.0</v>
      </c>
      <c r="O10" s="10">
        <f t="shared" si="2"/>
        <v>23</v>
      </c>
    </row>
    <row r="11" ht="27.75" customHeight="1">
      <c r="A11" s="11"/>
      <c r="B11" s="5"/>
      <c r="C11" s="8" t="s">
        <v>7</v>
      </c>
      <c r="D11" s="8">
        <v>1.0</v>
      </c>
      <c r="F11" s="11"/>
      <c r="I11" s="11" t="s">
        <v>14</v>
      </c>
      <c r="J11" s="10">
        <f>D2+D3</f>
        <v>49</v>
      </c>
      <c r="K11" s="10">
        <f>D6+D7</f>
        <v>30</v>
      </c>
      <c r="L11" s="10">
        <f>D10+D11</f>
        <v>83</v>
      </c>
      <c r="M11" s="10">
        <f>D14+D15</f>
        <v>54</v>
      </c>
      <c r="N11" s="10">
        <v>0.0</v>
      </c>
      <c r="O11" s="11"/>
    </row>
    <row r="12" ht="27.75" customHeight="1">
      <c r="A12" s="11"/>
      <c r="B12" s="11" t="s">
        <v>8</v>
      </c>
      <c r="C12" s="7" t="s">
        <v>5</v>
      </c>
      <c r="D12" s="8">
        <v>8.0</v>
      </c>
      <c r="F12" s="9">
        <f>D13/(D13+D12)</f>
        <v>0.2</v>
      </c>
      <c r="I12" s="11" t="s">
        <v>15</v>
      </c>
      <c r="J12" s="10">
        <f>D4+D5</f>
        <v>73</v>
      </c>
      <c r="K12" s="10">
        <f>D8+D9</f>
        <v>18</v>
      </c>
      <c r="L12" s="10">
        <f>D12+D13</f>
        <v>10</v>
      </c>
      <c r="M12" s="10">
        <f>D16+D17</f>
        <v>42</v>
      </c>
      <c r="N12" s="10">
        <v>0.0</v>
      </c>
      <c r="O12" s="11"/>
    </row>
    <row r="13" ht="27.75" customHeight="1">
      <c r="A13" s="11"/>
      <c r="B13" s="11"/>
      <c r="C13" s="10" t="s">
        <v>7</v>
      </c>
      <c r="D13" s="8">
        <v>2.0</v>
      </c>
      <c r="F13" s="11"/>
      <c r="I13" s="11" t="s">
        <v>16</v>
      </c>
      <c r="J13" s="15">
        <f t="shared" ref="J13:M13" si="6">J10/(J9+J10)</f>
        <v>0.02459016393</v>
      </c>
      <c r="K13" s="15">
        <f t="shared" si="6"/>
        <v>0.08333333333</v>
      </c>
      <c r="L13" s="15">
        <f t="shared" si="6"/>
        <v>0.03225806452</v>
      </c>
      <c r="M13" s="15">
        <f t="shared" si="6"/>
        <v>0.1354166667</v>
      </c>
      <c r="N13" s="11"/>
      <c r="O13" s="11"/>
    </row>
    <row r="14" ht="27.75" customHeight="1">
      <c r="A14" s="11" t="s">
        <v>12</v>
      </c>
      <c r="B14" s="6" t="s">
        <v>4</v>
      </c>
      <c r="C14" s="7" t="s">
        <v>5</v>
      </c>
      <c r="D14" s="8">
        <v>50.0</v>
      </c>
      <c r="F14" s="9">
        <f>D15/(D15+D14)</f>
        <v>0.07407407407</v>
      </c>
      <c r="I14" s="11" t="s">
        <v>17</v>
      </c>
      <c r="J14" s="15">
        <f t="shared" ref="J14:M14" si="7">J11/(J11+J12)</f>
        <v>0.4016393443</v>
      </c>
      <c r="K14" s="15">
        <f t="shared" si="7"/>
        <v>0.625</v>
      </c>
      <c r="L14" s="15">
        <f t="shared" si="7"/>
        <v>0.8924731183</v>
      </c>
      <c r="M14" s="15">
        <f t="shared" si="7"/>
        <v>0.5625</v>
      </c>
      <c r="N14" s="11"/>
      <c r="O14" s="11"/>
    </row>
    <row r="15" ht="27.75" customHeight="1">
      <c r="A15" s="11"/>
      <c r="B15" s="11"/>
      <c r="C15" s="10" t="s">
        <v>7</v>
      </c>
      <c r="D15" s="8">
        <v>4.0</v>
      </c>
      <c r="F15" s="11"/>
    </row>
    <row r="16" ht="27.75" customHeight="1">
      <c r="A16" s="11"/>
      <c r="B16" s="11" t="s">
        <v>8</v>
      </c>
      <c r="C16" s="7" t="s">
        <v>5</v>
      </c>
      <c r="D16" s="8">
        <v>33.0</v>
      </c>
      <c r="F16" s="9">
        <f>D17/(D17+D16)</f>
        <v>0.2142857143</v>
      </c>
    </row>
    <row r="17" ht="27.75" customHeight="1">
      <c r="A17" s="11"/>
      <c r="B17" s="11"/>
      <c r="C17" s="10" t="s">
        <v>7</v>
      </c>
      <c r="D17" s="8">
        <v>9.0</v>
      </c>
    </row>
    <row r="18" ht="27.75" customHeight="1">
      <c r="A18" s="11" t="s">
        <v>13</v>
      </c>
      <c r="B18" s="6" t="s">
        <v>4</v>
      </c>
      <c r="C18" s="7" t="s">
        <v>5</v>
      </c>
      <c r="D18" s="8">
        <v>0.0</v>
      </c>
    </row>
    <row r="19" ht="27.75" customHeight="1">
      <c r="A19" s="11"/>
      <c r="B19" s="11"/>
      <c r="C19" s="10" t="s">
        <v>7</v>
      </c>
      <c r="D19" s="8">
        <v>0.0</v>
      </c>
    </row>
    <row r="20" ht="27.75" customHeight="1">
      <c r="A20" s="11"/>
      <c r="B20" s="11" t="s">
        <v>8</v>
      </c>
      <c r="C20" s="7" t="s">
        <v>5</v>
      </c>
      <c r="D20" s="8">
        <v>0.0</v>
      </c>
    </row>
    <row r="21" ht="27.75" customHeight="1">
      <c r="A21" s="11"/>
      <c r="B21" s="11"/>
      <c r="C21" s="10" t="s">
        <v>7</v>
      </c>
      <c r="D21" s="8">
        <v>0.0</v>
      </c>
    </row>
    <row r="22" ht="27.75" customHeight="1">
      <c r="A22" s="11"/>
      <c r="B22" s="11"/>
      <c r="C22" s="11"/>
      <c r="D22" s="10">
        <f>SUM(D2:D21)</f>
        <v>359</v>
      </c>
    </row>
    <row r="44">
      <c r="A44" s="11" t="s">
        <v>3</v>
      </c>
      <c r="B44" s="11" t="s">
        <v>9</v>
      </c>
      <c r="C44" s="11" t="s">
        <v>11</v>
      </c>
      <c r="D44" s="11" t="s">
        <v>12</v>
      </c>
    </row>
    <row r="45">
      <c r="A45" s="15">
        <v>0.02459016393442623</v>
      </c>
      <c r="B45" s="15">
        <v>0.08333333333333333</v>
      </c>
      <c r="C45" s="15">
        <v>0.03225806451612903</v>
      </c>
      <c r="D45" s="15">
        <v>0.13541666666666666</v>
      </c>
    </row>
    <row r="49">
      <c r="D49" s="11"/>
      <c r="E49" s="16" t="s">
        <v>18</v>
      </c>
    </row>
    <row r="50">
      <c r="D50" s="11" t="s">
        <v>19</v>
      </c>
      <c r="E50" s="10">
        <v>336.0</v>
      </c>
    </row>
    <row r="51">
      <c r="D51" s="11" t="s">
        <v>20</v>
      </c>
      <c r="E51" s="10">
        <v>23.0</v>
      </c>
    </row>
    <row r="73">
      <c r="B73" s="11" t="s">
        <v>21</v>
      </c>
      <c r="C73" s="11" t="s">
        <v>22</v>
      </c>
      <c r="D73" s="11" t="s">
        <v>23</v>
      </c>
      <c r="E73" s="11" t="s">
        <v>24</v>
      </c>
      <c r="F73" s="11" t="s">
        <v>25</v>
      </c>
      <c r="G73" s="11" t="s">
        <v>26</v>
      </c>
      <c r="H73" s="11" t="s">
        <v>27</v>
      </c>
      <c r="I73" s="11" t="s">
        <v>28</v>
      </c>
    </row>
    <row r="74">
      <c r="B74" s="9">
        <f>F2</f>
        <v>0.0612244898</v>
      </c>
      <c r="C74" s="9">
        <f>F4</f>
        <v>0</v>
      </c>
      <c r="D74" s="15">
        <f>F6</f>
        <v>0.06666666667</v>
      </c>
      <c r="E74" s="15">
        <f>F8</f>
        <v>0.1111111111</v>
      </c>
      <c r="F74" s="15">
        <f>F10</f>
        <v>0.01204819277</v>
      </c>
      <c r="G74" s="17">
        <v>0.0</v>
      </c>
      <c r="H74" s="15">
        <f>F14</f>
        <v>0.07407407407</v>
      </c>
      <c r="I74" s="15">
        <f>F16</f>
        <v>0.2142857143</v>
      </c>
    </row>
    <row r="76">
      <c r="B76" s="18"/>
    </row>
    <row r="78">
      <c r="B78" s="18"/>
    </row>
    <row r="80">
      <c r="B80" s="18"/>
    </row>
    <row r="82">
      <c r="B82" s="18"/>
    </row>
    <row r="84">
      <c r="B84" s="18"/>
    </row>
    <row r="86">
      <c r="B86" s="18"/>
    </row>
    <row r="88">
      <c r="B88" s="18"/>
    </row>
    <row r="90">
      <c r="B90" s="18"/>
    </row>
    <row r="108">
      <c r="B108" s="11" t="s">
        <v>3</v>
      </c>
      <c r="C108" s="11" t="s">
        <v>9</v>
      </c>
      <c r="D108" s="11" t="s">
        <v>11</v>
      </c>
      <c r="E108" s="11" t="s">
        <v>12</v>
      </c>
      <c r="F108" s="11" t="s">
        <v>13</v>
      </c>
      <c r="G108" s="11"/>
    </row>
    <row r="109">
      <c r="B109" s="10">
        <v>122.0</v>
      </c>
      <c r="C109" s="10">
        <v>48.0</v>
      </c>
      <c r="D109" s="10">
        <v>93.0</v>
      </c>
      <c r="E109" s="10">
        <v>96.0</v>
      </c>
      <c r="F109" s="10">
        <v>0.0</v>
      </c>
      <c r="G109" s="10">
        <f>SUM(B109:F109)</f>
        <v>359</v>
      </c>
    </row>
    <row r="110">
      <c r="B110" s="4">
        <f>B109/G109</f>
        <v>0.3398328691</v>
      </c>
      <c r="C110" s="4">
        <f>C109/G109</f>
        <v>0.1337047354</v>
      </c>
      <c r="D110" s="4">
        <f>D109/G109</f>
        <v>0.2590529248</v>
      </c>
      <c r="E110" s="4">
        <f>E109/G109</f>
        <v>0.2674094708</v>
      </c>
      <c r="F110" s="4">
        <f>F109/G109</f>
        <v>0</v>
      </c>
    </row>
  </sheetData>
  <hyperlinks>
    <hyperlink r:id="rId1" ref="H1"/>
  </hyperlinks>
  <drawing r:id="rId2"/>
</worksheet>
</file>