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we\Cranfield MSc\GDP\"/>
    </mc:Choice>
  </mc:AlternateContent>
  <xr:revisionPtr revIDLastSave="0" documentId="13_ncr:1_{E4A0AABA-AAC3-4522-BCC4-AEB7A2081CE1}" xr6:coauthVersionLast="47" xr6:coauthVersionMax="47" xr10:uidLastSave="{00000000-0000-0000-0000-000000000000}"/>
  <bookViews>
    <workbookView xWindow="0" yWindow="0" windowWidth="11520" windowHeight="12360" xr2:uid="{428CD39D-5C03-4625-AEA7-BA01D42D1C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I2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8" i="1"/>
  <c r="I60" i="1"/>
  <c r="I59" i="1" s="1"/>
  <c r="I58" i="1" s="1"/>
  <c r="I57" i="1" s="1"/>
  <c r="I56" i="1" s="1"/>
  <c r="I55" i="1" s="1"/>
  <c r="I54" i="1" s="1"/>
  <c r="I53" i="1" s="1"/>
  <c r="I52" i="1" s="1"/>
  <c r="I61" i="1"/>
  <c r="I62" i="1"/>
  <c r="I8" i="1"/>
  <c r="I39" i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40" i="1"/>
  <c r="H60" i="1"/>
  <c r="H59" i="1" s="1"/>
  <c r="H58" i="1" s="1"/>
  <c r="H57" i="1" s="1"/>
  <c r="H56" i="1" s="1"/>
  <c r="H55" i="1" s="1"/>
  <c r="H54" i="1" s="1"/>
  <c r="H53" i="1" s="1"/>
  <c r="H52" i="1" s="1"/>
  <c r="H51" i="1" s="1"/>
  <c r="H50" i="1" s="1"/>
  <c r="H49" i="1" s="1"/>
  <c r="H48" i="1" s="1"/>
  <c r="H47" i="1" s="1"/>
  <c r="H46" i="1" s="1"/>
  <c r="H45" i="1" s="1"/>
  <c r="H44" i="1" s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H33" i="1" s="1"/>
  <c r="H32" i="1" s="1"/>
  <c r="H31" i="1" s="1"/>
  <c r="H30" i="1" s="1"/>
  <c r="H61" i="1"/>
  <c r="H62" i="1"/>
  <c r="H17" i="1"/>
  <c r="H16" i="1" s="1"/>
  <c r="H15" i="1" s="1"/>
  <c r="H14" i="1" s="1"/>
  <c r="H13" i="1" s="1"/>
  <c r="H12" i="1" s="1"/>
  <c r="H11" i="1" s="1"/>
  <c r="H10" i="1" s="1"/>
  <c r="H9" i="1" s="1"/>
  <c r="H8" i="1" s="1"/>
  <c r="H18" i="1"/>
  <c r="I42" i="1"/>
  <c r="I43" i="1"/>
  <c r="I44" i="1"/>
  <c r="I45" i="1"/>
  <c r="I46" i="1"/>
  <c r="I47" i="1"/>
  <c r="I48" i="1"/>
  <c r="I49" i="1"/>
  <c r="I50" i="1"/>
  <c r="I51" i="1"/>
  <c r="I41" i="1"/>
  <c r="H20" i="1"/>
  <c r="H21" i="1"/>
  <c r="H22" i="1"/>
  <c r="H23" i="1"/>
  <c r="H24" i="1"/>
  <c r="H25" i="1"/>
  <c r="H26" i="1"/>
  <c r="H27" i="1"/>
  <c r="H28" i="1"/>
  <c r="H29" i="1"/>
  <c r="H19" i="1"/>
  <c r="G52" i="1"/>
  <c r="G53" i="1"/>
  <c r="G54" i="1" s="1"/>
  <c r="G55" i="1" s="1"/>
  <c r="G56" i="1" s="1"/>
  <c r="G57" i="1" s="1"/>
  <c r="G58" i="1" s="1"/>
  <c r="G59" i="1" s="1"/>
  <c r="G60" i="1" s="1"/>
  <c r="G61" i="1" s="1"/>
  <c r="G62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2" i="1"/>
  <c r="G43" i="1"/>
  <c r="G44" i="1"/>
  <c r="G45" i="1"/>
  <c r="G46" i="1"/>
  <c r="G47" i="1"/>
  <c r="G48" i="1"/>
  <c r="G49" i="1"/>
  <c r="G50" i="1"/>
  <c r="G51" i="1"/>
  <c r="G41" i="1"/>
  <c r="F10" i="1"/>
  <c r="F11" i="1" s="1"/>
  <c r="F12" i="1" s="1"/>
  <c r="F13" i="1" s="1"/>
  <c r="F14" i="1" s="1"/>
  <c r="F15" i="1" s="1"/>
  <c r="F16" i="1" s="1"/>
  <c r="F17" i="1" s="1"/>
  <c r="F18" i="1" s="1"/>
  <c r="F9" i="1"/>
  <c r="F8" i="1"/>
  <c r="F54" i="1"/>
  <c r="F55" i="1"/>
  <c r="F56" i="1" s="1"/>
  <c r="F57" i="1" s="1"/>
  <c r="F58" i="1" s="1"/>
  <c r="F59" i="1" s="1"/>
  <c r="F60" i="1" s="1"/>
  <c r="F61" i="1" s="1"/>
  <c r="F62" i="1" s="1"/>
  <c r="F53" i="1"/>
  <c r="F52" i="1"/>
  <c r="F43" i="1"/>
  <c r="F44" i="1" s="1"/>
  <c r="F45" i="1" s="1"/>
  <c r="F46" i="1" s="1"/>
  <c r="F47" i="1" s="1"/>
  <c r="F48" i="1" s="1"/>
  <c r="F49" i="1" s="1"/>
  <c r="F50" i="1" s="1"/>
  <c r="F51" i="1" s="1"/>
  <c r="F42" i="1"/>
  <c r="F41" i="1"/>
  <c r="F32" i="1"/>
  <c r="F33" i="1" s="1"/>
  <c r="F34" i="1" s="1"/>
  <c r="F35" i="1" s="1"/>
  <c r="F36" i="1" s="1"/>
  <c r="F37" i="1" s="1"/>
  <c r="F38" i="1" s="1"/>
  <c r="F39" i="1" s="1"/>
  <c r="F40" i="1" s="1"/>
  <c r="F31" i="1"/>
  <c r="F30" i="1"/>
  <c r="F20" i="1"/>
  <c r="F21" i="1"/>
  <c r="F22" i="1"/>
  <c r="F23" i="1"/>
  <c r="F24" i="1"/>
  <c r="F25" i="1"/>
  <c r="F26" i="1"/>
  <c r="F27" i="1"/>
  <c r="F28" i="1"/>
  <c r="F29" i="1"/>
  <c r="F19" i="1"/>
  <c r="B4" i="1"/>
  <c r="B3" i="1"/>
  <c r="C54" i="1"/>
  <c r="C55" i="1"/>
  <c r="C56" i="1"/>
  <c r="C57" i="1"/>
  <c r="C58" i="1"/>
  <c r="C59" i="1"/>
  <c r="C60" i="1"/>
  <c r="C61" i="1"/>
  <c r="C62" i="1"/>
  <c r="C53" i="1"/>
  <c r="C42" i="1"/>
  <c r="C43" i="1"/>
  <c r="C44" i="1"/>
  <c r="C45" i="1"/>
  <c r="C46" i="1"/>
  <c r="C47" i="1"/>
  <c r="C48" i="1"/>
  <c r="C49" i="1"/>
  <c r="C50" i="1"/>
  <c r="C51" i="1"/>
  <c r="C32" i="1"/>
  <c r="C33" i="1"/>
  <c r="C34" i="1"/>
  <c r="C35" i="1"/>
  <c r="C36" i="1"/>
  <c r="C37" i="1"/>
  <c r="C38" i="1"/>
  <c r="C39" i="1"/>
  <c r="C40" i="1"/>
  <c r="C31" i="1"/>
  <c r="C20" i="1"/>
  <c r="C29" i="1" s="1"/>
  <c r="C9" i="1"/>
  <c r="C16" i="1" s="1"/>
  <c r="D9" i="1"/>
  <c r="C14" i="1" l="1"/>
  <c r="C13" i="1"/>
  <c r="C26" i="1"/>
  <c r="C27" i="1"/>
  <c r="C25" i="1"/>
  <c r="C28" i="1"/>
  <c r="C15" i="1"/>
  <c r="C24" i="1"/>
  <c r="C12" i="1"/>
  <c r="C11" i="1"/>
  <c r="C18" i="1"/>
  <c r="C23" i="1"/>
  <c r="C10" i="1"/>
  <c r="D10" i="1" s="1"/>
  <c r="C17" i="1"/>
  <c r="C21" i="1"/>
  <c r="C22" i="1"/>
  <c r="D11" i="1" l="1"/>
  <c r="D12" i="1" l="1"/>
  <c r="D13" i="1" s="1"/>
  <c r="D14" i="1" s="1"/>
  <c r="D15" i="1" s="1"/>
  <c r="D16" i="1" s="1"/>
  <c r="D17" i="1" s="1"/>
  <c r="D18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</calcChain>
</file>

<file path=xl/sharedStrings.xml><?xml version="1.0" encoding="utf-8"?>
<sst xmlns="http://schemas.openxmlformats.org/spreadsheetml/2006/main" count="33" uniqueCount="29">
  <si>
    <t>Section</t>
  </si>
  <si>
    <t>Length</t>
  </si>
  <si>
    <t>Track Data</t>
  </si>
  <si>
    <t>Turn 1</t>
  </si>
  <si>
    <t>Turn 2</t>
  </si>
  <si>
    <t>Throttle</t>
  </si>
  <si>
    <t>Braking</t>
  </si>
  <si>
    <t>dx</t>
  </si>
  <si>
    <t>x</t>
  </si>
  <si>
    <t>R</t>
  </si>
  <si>
    <t>ThrotT2</t>
  </si>
  <si>
    <t>BrakT1</t>
  </si>
  <si>
    <t>BrakT2</t>
  </si>
  <si>
    <t>Final</t>
  </si>
  <si>
    <t>Time</t>
  </si>
  <si>
    <t>Speed</t>
  </si>
  <si>
    <t>Straight  1</t>
  </si>
  <si>
    <t>Mesh Size:</t>
  </si>
  <si>
    <t>T1</t>
  </si>
  <si>
    <t>T2</t>
  </si>
  <si>
    <t>R [m]</t>
  </si>
  <si>
    <t>Straight 2</t>
  </si>
  <si>
    <t>Straight 3</t>
  </si>
  <si>
    <t>ThrotT1</t>
  </si>
  <si>
    <t>g:</t>
  </si>
  <si>
    <t>ayMax:</t>
  </si>
  <si>
    <t>axMax:</t>
  </si>
  <si>
    <t>Total Time: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</si>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</sst>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Straight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Straight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Sheet1!$D$8:$D$18</c:f>
              <c:numCache>
                <c:formatCode>General</c:formatCode>
                <c:ptCount val="1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Sheet1!$F$8:$F$18</c:f>
              <c:numCache>
                <c:formatCode>0.00</c:formatCode>
                <c:ptCount val="11"/>
                <c:pt idx="0">
                  <c:v>192.77001841572775</c:v>
                </c:pt>
                <c:pt idx="1">
                  <c:v>195.29792625627138</c:v>
                </c:pt>
                <c:pt idx="2">
                  <c:v>197.79352871112849</c:v>
                </c:pt>
                <c:pt idx="3">
                  <c:v>200.25803354672192</c:v>
                </c:pt>
                <c:pt idx="4">
                  <c:v>202.69257509834938</c:v>
                </c:pt>
                <c:pt idx="5">
                  <c:v>205.09822037258149</c:v>
                </c:pt>
                <c:pt idx="6">
                  <c:v>207.47597451271318</c:v>
                </c:pt>
                <c:pt idx="7">
                  <c:v>209.82678570668713</c:v>
                </c:pt>
                <c:pt idx="8">
                  <c:v>212.15154960546482</c:v>
                </c:pt>
                <c:pt idx="9">
                  <c:v>214.45111331023674</c:v>
                </c:pt>
                <c:pt idx="10">
                  <c:v>216.72627897880773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A1-4237-BE28-42314F1F23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Sheet1!$D$8:$D$18</c:f>
              <c:numCache>
                <c:formatCode>General</c:formatCode>
                <c:ptCount val="1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Sheet1!$G$8:$G$18</c:f>
              <c:numCache>
                <c:formatCode>0.00</c:formatCode>
                <c:ptCount val="11"/>
                <c:pt idx="0">
                  <c:v>103.87973815908472</c:v>
                </c:pt>
                <c:pt idx="1">
                  <c:v>108.49884792015077</c:v>
                </c:pt>
                <c:pt idx="2">
                  <c:v>112.92918134831228</c:v>
                </c:pt>
                <c:pt idx="3">
                  <c:v>117.19214990774768</c:v>
                </c:pt>
                <c:pt idx="4">
                  <c:v>121.30539971493438</c:v>
                </c:pt>
                <c:pt idx="5">
                  <c:v>125.28367810692662</c:v>
                </c:pt>
                <c:pt idx="6">
                  <c:v>129.13945950018532</c:v>
                </c:pt>
                <c:pt idx="7">
                  <c:v>132.88340754210063</c:v>
                </c:pt>
                <c:pt idx="8">
                  <c:v>136.52472303579307</c:v>
                </c:pt>
                <c:pt idx="9">
                  <c:v>140.07141035914506</c:v>
                </c:pt>
                <c:pt idx="10">
                  <c:v>143.53048456686827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3A1-4237-BE28-42314F1F237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Sheet1!$D$8:$D$18</c:f>
              <c:numCache>
                <c:formatCode>General</c:formatCode>
                <c:ptCount val="1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Sheet1!$H$8:$H$18</c:f>
              <c:numCache>
                <c:formatCode>0.00</c:formatCode>
                <c:ptCount val="11"/>
                <c:pt idx="0">
                  <c:v>108.49884792015077</c:v>
                </c:pt>
                <c:pt idx="1">
                  <c:v>103.87973815908472</c:v>
                </c:pt>
                <c:pt idx="2">
                  <c:v>99.045444115315078</c:v>
                </c:pt>
                <c:pt idx="3">
                  <c:v>93.962758580194958</c:v>
                </c:pt>
                <c:pt idx="4">
                  <c:v>88.588938361400409</c:v>
                </c:pt>
                <c:pt idx="5">
                  <c:v>82.867363901598807</c:v>
                </c:pt>
                <c:pt idx="6">
                  <c:v>76.720271115266542</c:v>
                </c:pt>
                <c:pt idx="7">
                  <c:v>70.035705179572517</c:v>
                </c:pt>
                <c:pt idx="8">
                  <c:v>62.641839053463308</c:v>
                </c:pt>
                <c:pt idx="9">
                  <c:v>54.249423960075376</c:v>
                </c:pt>
                <c:pt idx="10">
                  <c:v>44.294469180700204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3A1-4237-BE28-42314F1F237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Sheet1!$D$8:$D$18</c:f>
              <c:numCache>
                <c:formatCode>General</c:formatCode>
                <c:ptCount val="1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Sheet1!$I$8:$I$18</c:f>
              <c:numCache>
                <c:formatCode>0.00</c:formatCode>
                <c:ptCount val="11"/>
                <c:pt idx="0">
                  <c:v>208.60767004115644</c:v>
                </c:pt>
                <c:pt idx="1">
                  <c:v>206.2429635163343</c:v>
                </c:pt>
                <c:pt idx="2">
                  <c:v>203.85082781288872</c:v>
                </c:pt>
                <c:pt idx="3">
                  <c:v>201.43028570699096</c:v>
                </c:pt>
                <c:pt idx="4">
                  <c:v>198.98030053248993</c:v>
                </c:pt>
                <c:pt idx="5">
                  <c:v>196.49977099223301</c:v>
                </c:pt>
                <c:pt idx="6">
                  <c:v>193.98752537212289</c:v>
                </c:pt>
                <c:pt idx="7">
                  <c:v>191.44231507166856</c:v>
                </c:pt>
                <c:pt idx="8">
                  <c:v>188.86280734967383</c:v>
                </c:pt>
                <c:pt idx="9">
                  <c:v>186.24757716544934</c:v>
                </c:pt>
                <c:pt idx="10">
                  <c:v>183.5950979737749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3A1-4237-BE28-42314F1F2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486856"/>
        <c:axId val="109626312"/>
      </c:lineChart>
      <c:catAx>
        <c:axId val="3854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26312"/>
        <c:crosses val="autoZero"/>
        <c:auto val="1"/>
        <c:lblAlgn val="ctr"/>
        <c:lblOffset val="100"/>
        <c:noMultiLvlLbl val="0"/>
      </c:catAx>
      <c:valAx>
        <c:axId val="10962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8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Turn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Turn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Sheet1!$D$19:$D$29</c:f>
              <c:numCache>
                <c:formatCode>General</c:formatCode>
                <c:ptCount val="11"/>
                <c:pt idx="0">
                  <c:v>250</c:v>
                </c:pt>
                <c:pt idx="1">
                  <c:v>283.39999999999998</c:v>
                </c:pt>
                <c:pt idx="2">
                  <c:v>316.79999999999995</c:v>
                </c:pt>
                <c:pt idx="3">
                  <c:v>350.19999999999993</c:v>
                </c:pt>
                <c:pt idx="4">
                  <c:v>383.59999999999991</c:v>
                </c:pt>
                <c:pt idx="5">
                  <c:v>416.99999999999989</c:v>
                </c:pt>
                <c:pt idx="6">
                  <c:v>450.39999999999986</c:v>
                </c:pt>
                <c:pt idx="7">
                  <c:v>483.79999999999984</c:v>
                </c:pt>
                <c:pt idx="8">
                  <c:v>517.19999999999982</c:v>
                </c:pt>
                <c:pt idx="9">
                  <c:v>550.5999999999998</c:v>
                </c:pt>
                <c:pt idx="10">
                  <c:v>583.99999999999977</c:v>
                </c:pt>
              </c:numCache>
            </c:numRef>
          </c:cat>
          <c:val>
            <c:numRef>
              <c:f>Sheet1!$F$19:$F$29</c:f>
              <c:numCache>
                <c:formatCode>0.00</c:formatCode>
                <c:ptCount val="11"/>
                <c:pt idx="0">
                  <c:v>44.294469180700204</c:v>
                </c:pt>
                <c:pt idx="1">
                  <c:v>44.294469180700204</c:v>
                </c:pt>
                <c:pt idx="2">
                  <c:v>44.294469180700204</c:v>
                </c:pt>
                <c:pt idx="3">
                  <c:v>44.294469180700204</c:v>
                </c:pt>
                <c:pt idx="4">
                  <c:v>44.294469180700204</c:v>
                </c:pt>
                <c:pt idx="5">
                  <c:v>44.294469180700204</c:v>
                </c:pt>
                <c:pt idx="6">
                  <c:v>44.294469180700204</c:v>
                </c:pt>
                <c:pt idx="7">
                  <c:v>44.294469180700204</c:v>
                </c:pt>
                <c:pt idx="8">
                  <c:v>44.294469180700204</c:v>
                </c:pt>
                <c:pt idx="9">
                  <c:v>44.294469180700204</c:v>
                </c:pt>
                <c:pt idx="10">
                  <c:v>44.294469180700204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2-488F-AC8F-F3D2A61D7C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Sheet1!$D$19:$D$29</c:f>
              <c:numCache>
                <c:formatCode>General</c:formatCode>
                <c:ptCount val="11"/>
                <c:pt idx="0">
                  <c:v>250</c:v>
                </c:pt>
                <c:pt idx="1">
                  <c:v>283.39999999999998</c:v>
                </c:pt>
                <c:pt idx="2">
                  <c:v>316.79999999999995</c:v>
                </c:pt>
                <c:pt idx="3">
                  <c:v>350.19999999999993</c:v>
                </c:pt>
                <c:pt idx="4">
                  <c:v>383.59999999999991</c:v>
                </c:pt>
                <c:pt idx="5">
                  <c:v>416.99999999999989</c:v>
                </c:pt>
                <c:pt idx="6">
                  <c:v>450.39999999999986</c:v>
                </c:pt>
                <c:pt idx="7">
                  <c:v>483.79999999999984</c:v>
                </c:pt>
                <c:pt idx="8">
                  <c:v>517.19999999999982</c:v>
                </c:pt>
                <c:pt idx="9">
                  <c:v>550.5999999999998</c:v>
                </c:pt>
                <c:pt idx="10">
                  <c:v>583.99999999999977</c:v>
                </c:pt>
              </c:numCache>
            </c:numRef>
          </c:cat>
          <c:val>
            <c:numRef>
              <c:f>Sheet1!$G$19:$G$29</c:f>
              <c:numCache>
                <c:formatCode>0.00</c:formatCode>
                <c:ptCount val="11"/>
                <c:pt idx="0">
                  <c:v>143.53048456686827</c:v>
                </c:pt>
                <c:pt idx="1">
                  <c:v>148.02572749356784</c:v>
                </c:pt>
                <c:pt idx="2">
                  <c:v>152.38842475726298</c:v>
                </c:pt>
                <c:pt idx="3">
                  <c:v>156.62965236506145</c:v>
                </c:pt>
                <c:pt idx="4">
                  <c:v>160.75902463003439</c:v>
                </c:pt>
                <c:pt idx="5">
                  <c:v>164.78495076917673</c:v>
                </c:pt>
                <c:pt idx="6">
                  <c:v>168.71483633634594</c:v>
                </c:pt>
                <c:pt idx="7">
                  <c:v>172.55524332804262</c:v>
                </c:pt>
                <c:pt idx="8">
                  <c:v>176.31201887562855</c:v>
                </c:pt>
                <c:pt idx="9">
                  <c:v>179.99039974398636</c:v>
                </c:pt>
                <c:pt idx="10">
                  <c:v>183.5950979737749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2-488F-AC8F-F3D2A61D7C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Sheet1!$D$19:$D$29</c:f>
              <c:numCache>
                <c:formatCode>General</c:formatCode>
                <c:ptCount val="11"/>
                <c:pt idx="0">
                  <c:v>250</c:v>
                </c:pt>
                <c:pt idx="1">
                  <c:v>283.39999999999998</c:v>
                </c:pt>
                <c:pt idx="2">
                  <c:v>316.79999999999995</c:v>
                </c:pt>
                <c:pt idx="3">
                  <c:v>350.19999999999993</c:v>
                </c:pt>
                <c:pt idx="4">
                  <c:v>383.59999999999991</c:v>
                </c:pt>
                <c:pt idx="5">
                  <c:v>416.99999999999989</c:v>
                </c:pt>
                <c:pt idx="6">
                  <c:v>450.39999999999986</c:v>
                </c:pt>
                <c:pt idx="7">
                  <c:v>483.79999999999984</c:v>
                </c:pt>
                <c:pt idx="8">
                  <c:v>517.19999999999982</c:v>
                </c:pt>
                <c:pt idx="9">
                  <c:v>550.5999999999998</c:v>
                </c:pt>
                <c:pt idx="10">
                  <c:v>583.99999999999977</c:v>
                </c:pt>
              </c:numCache>
            </c:numRef>
          </c:cat>
          <c:val>
            <c:numRef>
              <c:f>Sheet1!$H$19:$H$29</c:f>
              <c:numCache>
                <c:formatCode>0.00</c:formatCode>
                <c:ptCount val="11"/>
                <c:pt idx="0">
                  <c:v>44.294469180700204</c:v>
                </c:pt>
                <c:pt idx="1">
                  <c:v>44.294469180700204</c:v>
                </c:pt>
                <c:pt idx="2">
                  <c:v>44.294469180700204</c:v>
                </c:pt>
                <c:pt idx="3">
                  <c:v>44.294469180700204</c:v>
                </c:pt>
                <c:pt idx="4">
                  <c:v>44.294469180700204</c:v>
                </c:pt>
                <c:pt idx="5">
                  <c:v>44.294469180700204</c:v>
                </c:pt>
                <c:pt idx="6">
                  <c:v>44.294469180700204</c:v>
                </c:pt>
                <c:pt idx="7">
                  <c:v>44.294469180700204</c:v>
                </c:pt>
                <c:pt idx="8">
                  <c:v>44.294469180700204</c:v>
                </c:pt>
                <c:pt idx="9">
                  <c:v>44.294469180700204</c:v>
                </c:pt>
                <c:pt idx="10">
                  <c:v>44.294469180700204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2-488F-AC8F-F3D2A61D7C7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Sheet1!$D$19:$D$29</c:f>
              <c:numCache>
                <c:formatCode>General</c:formatCode>
                <c:ptCount val="11"/>
                <c:pt idx="0">
                  <c:v>250</c:v>
                </c:pt>
                <c:pt idx="1">
                  <c:v>283.39999999999998</c:v>
                </c:pt>
                <c:pt idx="2">
                  <c:v>316.79999999999995</c:v>
                </c:pt>
                <c:pt idx="3">
                  <c:v>350.19999999999993</c:v>
                </c:pt>
                <c:pt idx="4">
                  <c:v>383.59999999999991</c:v>
                </c:pt>
                <c:pt idx="5">
                  <c:v>416.99999999999989</c:v>
                </c:pt>
                <c:pt idx="6">
                  <c:v>450.39999999999986</c:v>
                </c:pt>
                <c:pt idx="7">
                  <c:v>483.79999999999984</c:v>
                </c:pt>
                <c:pt idx="8">
                  <c:v>517.19999999999982</c:v>
                </c:pt>
                <c:pt idx="9">
                  <c:v>550.5999999999998</c:v>
                </c:pt>
                <c:pt idx="10">
                  <c:v>583.99999999999977</c:v>
                </c:pt>
              </c:numCache>
            </c:numRef>
          </c:cat>
          <c:val>
            <c:numRef>
              <c:f>Sheet1!$I$19:$I$29</c:f>
              <c:numCache>
                <c:formatCode>0.00</c:formatCode>
                <c:ptCount val="11"/>
                <c:pt idx="0">
                  <c:v>183.5950979737749</c:v>
                </c:pt>
                <c:pt idx="1">
                  <c:v>179.99039974398636</c:v>
                </c:pt>
                <c:pt idx="2">
                  <c:v>176.31201887562855</c:v>
                </c:pt>
                <c:pt idx="3">
                  <c:v>172.55524332804262</c:v>
                </c:pt>
                <c:pt idx="4">
                  <c:v>168.71483633634594</c:v>
                </c:pt>
                <c:pt idx="5">
                  <c:v>164.78495076917673</c:v>
                </c:pt>
                <c:pt idx="6">
                  <c:v>160.75902463003436</c:v>
                </c:pt>
                <c:pt idx="7">
                  <c:v>156.62965236506142</c:v>
                </c:pt>
                <c:pt idx="8">
                  <c:v>152.38842475726295</c:v>
                </c:pt>
                <c:pt idx="9">
                  <c:v>148.02572749356781</c:v>
                </c:pt>
                <c:pt idx="10">
                  <c:v>143.53048456686824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52-488F-AC8F-F3D2A61D7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486856"/>
        <c:axId val="109626312"/>
      </c:lineChart>
      <c:catAx>
        <c:axId val="3854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26312"/>
        <c:crosses val="autoZero"/>
        <c:auto val="1"/>
        <c:lblAlgn val="ctr"/>
        <c:lblOffset val="100"/>
        <c:noMultiLvlLbl val="0"/>
      </c:catAx>
      <c:valAx>
        <c:axId val="10962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8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Straight</a:t>
            </a:r>
            <a:r>
              <a:rPr lang="en-GB" baseline="0"/>
              <a:t>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Straight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Sheet1!$D$30:$D$40</c:f>
              <c:numCache>
                <c:formatCode>General</c:formatCode>
                <c:ptCount val="11"/>
                <c:pt idx="0">
                  <c:v>583.99999999999977</c:v>
                </c:pt>
                <c:pt idx="1">
                  <c:v>633.99999999999977</c:v>
                </c:pt>
                <c:pt idx="2">
                  <c:v>683.99999999999977</c:v>
                </c:pt>
                <c:pt idx="3">
                  <c:v>733.99999999999977</c:v>
                </c:pt>
                <c:pt idx="4">
                  <c:v>783.99999999999977</c:v>
                </c:pt>
                <c:pt idx="5">
                  <c:v>833.99999999999977</c:v>
                </c:pt>
                <c:pt idx="6">
                  <c:v>883.99999999999977</c:v>
                </c:pt>
                <c:pt idx="7">
                  <c:v>933.99999999999977</c:v>
                </c:pt>
                <c:pt idx="8">
                  <c:v>983.99999999999977</c:v>
                </c:pt>
                <c:pt idx="9">
                  <c:v>1033.9999999999998</c:v>
                </c:pt>
                <c:pt idx="10">
                  <c:v>1083.9999999999998</c:v>
                </c:pt>
              </c:numCache>
            </c:numRef>
          </c:cat>
          <c:val>
            <c:numRef>
              <c:f>Sheet1!$F$30:$F$40</c:f>
              <c:numCache>
                <c:formatCode>0.00</c:formatCode>
                <c:ptCount val="11"/>
                <c:pt idx="0">
                  <c:v>44.294469180700204</c:v>
                </c:pt>
                <c:pt idx="1">
                  <c:v>62.641839053463301</c:v>
                </c:pt>
                <c:pt idx="2">
                  <c:v>76.720271115266527</c:v>
                </c:pt>
                <c:pt idx="3">
                  <c:v>88.588938361400395</c:v>
                </c:pt>
                <c:pt idx="4">
                  <c:v>99.045444115315064</c:v>
                </c:pt>
                <c:pt idx="5">
                  <c:v>108.49884792015075</c:v>
                </c:pt>
                <c:pt idx="6">
                  <c:v>117.19214990774766</c:v>
                </c:pt>
                <c:pt idx="7">
                  <c:v>125.2836781069266</c:v>
                </c:pt>
                <c:pt idx="8">
                  <c:v>132.8834075421006</c:v>
                </c:pt>
                <c:pt idx="9">
                  <c:v>140.07141035914503</c:v>
                </c:pt>
                <c:pt idx="10">
                  <c:v>146.90813456034354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0-4474-9BB2-54397E460A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Sheet1!$D$30:$D$40</c:f>
              <c:numCache>
                <c:formatCode>General</c:formatCode>
                <c:ptCount val="11"/>
                <c:pt idx="0">
                  <c:v>583.99999999999977</c:v>
                </c:pt>
                <c:pt idx="1">
                  <c:v>633.99999999999977</c:v>
                </c:pt>
                <c:pt idx="2">
                  <c:v>683.99999999999977</c:v>
                </c:pt>
                <c:pt idx="3">
                  <c:v>733.99999999999977</c:v>
                </c:pt>
                <c:pt idx="4">
                  <c:v>783.99999999999977</c:v>
                </c:pt>
                <c:pt idx="5">
                  <c:v>833.99999999999977</c:v>
                </c:pt>
                <c:pt idx="6">
                  <c:v>883.99999999999977</c:v>
                </c:pt>
                <c:pt idx="7">
                  <c:v>933.99999999999977</c:v>
                </c:pt>
                <c:pt idx="8">
                  <c:v>983.99999999999977</c:v>
                </c:pt>
                <c:pt idx="9">
                  <c:v>1033.9999999999998</c:v>
                </c:pt>
                <c:pt idx="10">
                  <c:v>1083.9999999999998</c:v>
                </c:pt>
              </c:numCache>
            </c:numRef>
          </c:cat>
          <c:val>
            <c:numRef>
              <c:f>Sheet1!$G$30:$G$40</c:f>
              <c:numCache>
                <c:formatCode>0.00</c:formatCode>
                <c:ptCount val="11"/>
                <c:pt idx="0">
                  <c:v>183.5950979737749</c:v>
                </c:pt>
                <c:pt idx="1">
                  <c:v>188.8628073496738</c:v>
                </c:pt>
                <c:pt idx="2">
                  <c:v>193.98752537212283</c:v>
                </c:pt>
                <c:pt idx="3">
                  <c:v>198.98030053248988</c:v>
                </c:pt>
                <c:pt idx="4">
                  <c:v>203.85082781288867</c:v>
                </c:pt>
                <c:pt idx="5">
                  <c:v>208.60767004115641</c:v>
                </c:pt>
                <c:pt idx="6">
                  <c:v>213.25843476870966</c:v>
                </c:pt>
                <c:pt idx="7">
                  <c:v>217.80991712959261</c:v>
                </c:pt>
                <c:pt idx="8">
                  <c:v>222.26821635132629</c:v>
                </c:pt>
                <c:pt idx="9">
                  <c:v>226.63883162423863</c:v>
                </c:pt>
                <c:pt idx="10">
                  <c:v>230.9267416303274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0-4474-9BB2-54397E460AB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Sheet1!$D$30:$D$40</c:f>
              <c:numCache>
                <c:formatCode>General</c:formatCode>
                <c:ptCount val="11"/>
                <c:pt idx="0">
                  <c:v>583.99999999999977</c:v>
                </c:pt>
                <c:pt idx="1">
                  <c:v>633.99999999999977</c:v>
                </c:pt>
                <c:pt idx="2">
                  <c:v>683.99999999999977</c:v>
                </c:pt>
                <c:pt idx="3">
                  <c:v>733.99999999999977</c:v>
                </c:pt>
                <c:pt idx="4">
                  <c:v>783.99999999999977</c:v>
                </c:pt>
                <c:pt idx="5">
                  <c:v>833.99999999999977</c:v>
                </c:pt>
                <c:pt idx="6">
                  <c:v>883.99999999999977</c:v>
                </c:pt>
                <c:pt idx="7">
                  <c:v>933.99999999999977</c:v>
                </c:pt>
                <c:pt idx="8">
                  <c:v>983.99999999999977</c:v>
                </c:pt>
                <c:pt idx="9">
                  <c:v>1033.9999999999998</c:v>
                </c:pt>
                <c:pt idx="10">
                  <c:v>1083.9999999999998</c:v>
                </c:pt>
              </c:numCache>
            </c:numRef>
          </c:cat>
          <c:val>
            <c:numRef>
              <c:f>Sheet1!$H$30:$H$40</c:f>
              <c:numCache>
                <c:formatCode>0.00</c:formatCode>
                <c:ptCount val="11"/>
                <c:pt idx="0">
                  <c:v>216.72627897880781</c:v>
                </c:pt>
                <c:pt idx="1">
                  <c:v>212.15154960546491</c:v>
                </c:pt>
                <c:pt idx="2">
                  <c:v>207.47597451271324</c:v>
                </c:pt>
                <c:pt idx="3">
                  <c:v>202.69257509834947</c:v>
                </c:pt>
                <c:pt idx="4">
                  <c:v>197.79352871112854</c:v>
                </c:pt>
                <c:pt idx="5">
                  <c:v>192.77001841572778</c:v>
                </c:pt>
                <c:pt idx="6">
                  <c:v>187.61204652153876</c:v>
                </c:pt>
                <c:pt idx="7">
                  <c:v>182.30820058351745</c:v>
                </c:pt>
                <c:pt idx="8">
                  <c:v>176.84535617312665</c:v>
                </c:pt>
                <c:pt idx="9">
                  <c:v>171.20829419160751</c:v>
                </c:pt>
                <c:pt idx="10">
                  <c:v>165.37920062692294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0-4474-9BB2-54397E460AB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Sheet1!$D$30:$D$40</c:f>
              <c:numCache>
                <c:formatCode>General</c:formatCode>
                <c:ptCount val="11"/>
                <c:pt idx="0">
                  <c:v>583.99999999999977</c:v>
                </c:pt>
                <c:pt idx="1">
                  <c:v>633.99999999999977</c:v>
                </c:pt>
                <c:pt idx="2">
                  <c:v>683.99999999999977</c:v>
                </c:pt>
                <c:pt idx="3">
                  <c:v>733.99999999999977</c:v>
                </c:pt>
                <c:pt idx="4">
                  <c:v>783.99999999999977</c:v>
                </c:pt>
                <c:pt idx="5">
                  <c:v>833.99999999999977</c:v>
                </c:pt>
                <c:pt idx="6">
                  <c:v>883.99999999999977</c:v>
                </c:pt>
                <c:pt idx="7">
                  <c:v>933.99999999999977</c:v>
                </c:pt>
                <c:pt idx="8">
                  <c:v>983.99999999999977</c:v>
                </c:pt>
                <c:pt idx="9">
                  <c:v>1033.9999999999998</c:v>
                </c:pt>
                <c:pt idx="10">
                  <c:v>1083.9999999999998</c:v>
                </c:pt>
              </c:numCache>
            </c:numRef>
          </c:cat>
          <c:val>
            <c:numRef>
              <c:f>Sheet1!$I$30:$I$40</c:f>
              <c:numCache>
                <c:formatCode>0.00</c:formatCode>
                <c:ptCount val="11"/>
                <c:pt idx="0">
                  <c:v>143.53048456686824</c:v>
                </c:pt>
                <c:pt idx="1">
                  <c:v>136.52472303579304</c:v>
                </c:pt>
                <c:pt idx="2">
                  <c:v>129.1394595001853</c:v>
                </c:pt>
                <c:pt idx="3">
                  <c:v>121.30539971493438</c:v>
                </c:pt>
                <c:pt idx="4">
                  <c:v>112.92918134831228</c:v>
                </c:pt>
                <c:pt idx="5">
                  <c:v>103.87973815908472</c:v>
                </c:pt>
                <c:pt idx="6">
                  <c:v>93.962758580194958</c:v>
                </c:pt>
                <c:pt idx="7">
                  <c:v>82.867363901598807</c:v>
                </c:pt>
                <c:pt idx="8">
                  <c:v>70.035705179572517</c:v>
                </c:pt>
                <c:pt idx="9">
                  <c:v>54.249423960075376</c:v>
                </c:pt>
                <c:pt idx="10">
                  <c:v>31.32091952673165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20-4474-9BB2-54397E460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486856"/>
        <c:axId val="109626312"/>
      </c:lineChart>
      <c:catAx>
        <c:axId val="3854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26312"/>
        <c:crosses val="autoZero"/>
        <c:auto val="1"/>
        <c:lblAlgn val="ctr"/>
        <c:lblOffset val="100"/>
        <c:noMultiLvlLbl val="0"/>
      </c:catAx>
      <c:valAx>
        <c:axId val="10962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8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Turn</a:t>
            </a:r>
            <a:r>
              <a:rPr lang="en-GB" baseline="0"/>
              <a:t>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Sheet1!$D$41:$D$51</c:f>
              <c:numCache>
                <c:formatCode>General</c:formatCode>
                <c:ptCount val="11"/>
                <c:pt idx="0">
                  <c:v>1083.9999999999998</c:v>
                </c:pt>
                <c:pt idx="1">
                  <c:v>1098.6999999999998</c:v>
                </c:pt>
                <c:pt idx="2">
                  <c:v>1113.3999999999999</c:v>
                </c:pt>
                <c:pt idx="3">
                  <c:v>1128.0999999999999</c:v>
                </c:pt>
                <c:pt idx="4">
                  <c:v>1142.8</c:v>
                </c:pt>
                <c:pt idx="5">
                  <c:v>1157.5</c:v>
                </c:pt>
                <c:pt idx="6">
                  <c:v>1172.2</c:v>
                </c:pt>
                <c:pt idx="7">
                  <c:v>1186.9000000000001</c:v>
                </c:pt>
                <c:pt idx="8">
                  <c:v>1201.6000000000001</c:v>
                </c:pt>
                <c:pt idx="9">
                  <c:v>1216.3000000000002</c:v>
                </c:pt>
                <c:pt idx="10">
                  <c:v>1231.0000000000002</c:v>
                </c:pt>
              </c:numCache>
            </c:numRef>
          </c:cat>
          <c:val>
            <c:numRef>
              <c:f>Sheet1!$F$41:$F$51</c:f>
              <c:numCache>
                <c:formatCode>0.00</c:formatCode>
                <c:ptCount val="11"/>
                <c:pt idx="0">
                  <c:v>146.90813456034354</c:v>
                </c:pt>
                <c:pt idx="1">
                  <c:v>148.85841595287786</c:v>
                </c:pt>
                <c:pt idx="2">
                  <c:v>150.78347389551683</c:v>
                </c:pt>
                <c:pt idx="3">
                  <c:v>152.68426245032592</c:v>
                </c:pt>
                <c:pt idx="4">
                  <c:v>154.5616770095356</c:v>
                </c:pt>
                <c:pt idx="5">
                  <c:v>156.4165592256779</c:v>
                </c:pt>
                <c:pt idx="6">
                  <c:v>158.24970142151929</c:v>
                </c:pt>
                <c:pt idx="7">
                  <c:v>160.0618505453439</c:v>
                </c:pt>
                <c:pt idx="8">
                  <c:v>161.85371172759682</c:v>
                </c:pt>
                <c:pt idx="9">
                  <c:v>163.62595148692034</c:v>
                </c:pt>
                <c:pt idx="10">
                  <c:v>165.37920062692288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4-4166-89A5-0101148B21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Sheet1!$D$41:$D$51</c:f>
              <c:numCache>
                <c:formatCode>General</c:formatCode>
                <c:ptCount val="11"/>
                <c:pt idx="0">
                  <c:v>1083.9999999999998</c:v>
                </c:pt>
                <c:pt idx="1">
                  <c:v>1098.6999999999998</c:v>
                </c:pt>
                <c:pt idx="2">
                  <c:v>1113.3999999999999</c:v>
                </c:pt>
                <c:pt idx="3">
                  <c:v>1128.0999999999999</c:v>
                </c:pt>
                <c:pt idx="4">
                  <c:v>1142.8</c:v>
                </c:pt>
                <c:pt idx="5">
                  <c:v>1157.5</c:v>
                </c:pt>
                <c:pt idx="6">
                  <c:v>1172.2</c:v>
                </c:pt>
                <c:pt idx="7">
                  <c:v>1186.9000000000001</c:v>
                </c:pt>
                <c:pt idx="8">
                  <c:v>1201.6000000000001</c:v>
                </c:pt>
                <c:pt idx="9">
                  <c:v>1216.3000000000002</c:v>
                </c:pt>
                <c:pt idx="10">
                  <c:v>1231.0000000000002</c:v>
                </c:pt>
              </c:numCache>
            </c:numRef>
          </c:cat>
          <c:val>
            <c:numRef>
              <c:f>Sheet1!$G$41:$G$51</c:f>
              <c:numCache>
                <c:formatCode>0.00</c:formatCode>
                <c:ptCount val="11"/>
                <c:pt idx="0">
                  <c:v>31.32091952673165</c:v>
                </c:pt>
                <c:pt idx="1">
                  <c:v>31.32091952673165</c:v>
                </c:pt>
                <c:pt idx="2">
                  <c:v>31.32091952673165</c:v>
                </c:pt>
                <c:pt idx="3">
                  <c:v>31.32091952673165</c:v>
                </c:pt>
                <c:pt idx="4">
                  <c:v>31.32091952673165</c:v>
                </c:pt>
                <c:pt idx="5">
                  <c:v>31.32091952673165</c:v>
                </c:pt>
                <c:pt idx="6">
                  <c:v>31.32091952673165</c:v>
                </c:pt>
                <c:pt idx="7">
                  <c:v>31.32091952673165</c:v>
                </c:pt>
                <c:pt idx="8">
                  <c:v>31.32091952673165</c:v>
                </c:pt>
                <c:pt idx="9">
                  <c:v>31.32091952673165</c:v>
                </c:pt>
                <c:pt idx="10">
                  <c:v>31.32091952673165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4-4166-89A5-0101148B21F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Sheet1!$D$41:$D$51</c:f>
              <c:numCache>
                <c:formatCode>General</c:formatCode>
                <c:ptCount val="11"/>
                <c:pt idx="0">
                  <c:v>1083.9999999999998</c:v>
                </c:pt>
                <c:pt idx="1">
                  <c:v>1098.6999999999998</c:v>
                </c:pt>
                <c:pt idx="2">
                  <c:v>1113.3999999999999</c:v>
                </c:pt>
                <c:pt idx="3">
                  <c:v>1128.0999999999999</c:v>
                </c:pt>
                <c:pt idx="4">
                  <c:v>1142.8</c:v>
                </c:pt>
                <c:pt idx="5">
                  <c:v>1157.5</c:v>
                </c:pt>
                <c:pt idx="6">
                  <c:v>1172.2</c:v>
                </c:pt>
                <c:pt idx="7">
                  <c:v>1186.9000000000001</c:v>
                </c:pt>
                <c:pt idx="8">
                  <c:v>1201.6000000000001</c:v>
                </c:pt>
                <c:pt idx="9">
                  <c:v>1216.3000000000002</c:v>
                </c:pt>
                <c:pt idx="10">
                  <c:v>1231.0000000000002</c:v>
                </c:pt>
              </c:numCache>
            </c:numRef>
          </c:cat>
          <c:val>
            <c:numRef>
              <c:f>Sheet1!$H$41:$H$51</c:f>
              <c:numCache>
                <c:formatCode>0.00</c:formatCode>
                <c:ptCount val="11"/>
                <c:pt idx="0">
                  <c:v>165.37920062692294</c:v>
                </c:pt>
                <c:pt idx="1">
                  <c:v>163.6259514869204</c:v>
                </c:pt>
                <c:pt idx="2">
                  <c:v>161.85371172759687</c:v>
                </c:pt>
                <c:pt idx="3">
                  <c:v>160.06185054534396</c:v>
                </c:pt>
                <c:pt idx="4">
                  <c:v>158.24970142151935</c:v>
                </c:pt>
                <c:pt idx="5">
                  <c:v>156.41655922567796</c:v>
                </c:pt>
                <c:pt idx="6">
                  <c:v>154.56167700953563</c:v>
                </c:pt>
                <c:pt idx="7">
                  <c:v>152.68426245032595</c:v>
                </c:pt>
                <c:pt idx="8">
                  <c:v>150.78347389551686</c:v>
                </c:pt>
                <c:pt idx="9">
                  <c:v>148.85841595287789</c:v>
                </c:pt>
                <c:pt idx="10">
                  <c:v>146.90813456034357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A4-4166-89A5-0101148B21F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Sheet1!$D$41:$D$51</c:f>
              <c:numCache>
                <c:formatCode>General</c:formatCode>
                <c:ptCount val="11"/>
                <c:pt idx="0">
                  <c:v>1083.9999999999998</c:v>
                </c:pt>
                <c:pt idx="1">
                  <c:v>1098.6999999999998</c:v>
                </c:pt>
                <c:pt idx="2">
                  <c:v>1113.3999999999999</c:v>
                </c:pt>
                <c:pt idx="3">
                  <c:v>1128.0999999999999</c:v>
                </c:pt>
                <c:pt idx="4">
                  <c:v>1142.8</c:v>
                </c:pt>
                <c:pt idx="5">
                  <c:v>1157.5</c:v>
                </c:pt>
                <c:pt idx="6">
                  <c:v>1172.2</c:v>
                </c:pt>
                <c:pt idx="7">
                  <c:v>1186.9000000000001</c:v>
                </c:pt>
                <c:pt idx="8">
                  <c:v>1201.6000000000001</c:v>
                </c:pt>
                <c:pt idx="9">
                  <c:v>1216.3000000000002</c:v>
                </c:pt>
                <c:pt idx="10">
                  <c:v>1231.0000000000002</c:v>
                </c:pt>
              </c:numCache>
            </c:numRef>
          </c:cat>
          <c:val>
            <c:numRef>
              <c:f>Sheet1!$I$41:$I$51</c:f>
              <c:numCache>
                <c:formatCode>0.00</c:formatCode>
                <c:ptCount val="11"/>
                <c:pt idx="0">
                  <c:v>31.32091952673165</c:v>
                </c:pt>
                <c:pt idx="1">
                  <c:v>31.32091952673165</c:v>
                </c:pt>
                <c:pt idx="2">
                  <c:v>31.32091952673165</c:v>
                </c:pt>
                <c:pt idx="3">
                  <c:v>31.32091952673165</c:v>
                </c:pt>
                <c:pt idx="4">
                  <c:v>31.32091952673165</c:v>
                </c:pt>
                <c:pt idx="5">
                  <c:v>31.32091952673165</c:v>
                </c:pt>
                <c:pt idx="6">
                  <c:v>31.32091952673165</c:v>
                </c:pt>
                <c:pt idx="7">
                  <c:v>31.32091952673165</c:v>
                </c:pt>
                <c:pt idx="8">
                  <c:v>31.32091952673165</c:v>
                </c:pt>
                <c:pt idx="9">
                  <c:v>31.32091952673165</c:v>
                </c:pt>
                <c:pt idx="10">
                  <c:v>31.32091952673165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A4-4166-89A5-0101148B2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486856"/>
        <c:axId val="109626312"/>
      </c:lineChart>
      <c:catAx>
        <c:axId val="3854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26312"/>
        <c:crosses val="autoZero"/>
        <c:auto val="1"/>
        <c:lblAlgn val="ctr"/>
        <c:lblOffset val="100"/>
        <c:noMultiLvlLbl val="0"/>
      </c:catAx>
      <c:valAx>
        <c:axId val="10962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8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Straight</a:t>
            </a:r>
            <a:r>
              <a:rPr lang="en-GB" baseline="0"/>
              <a:t>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Sheet1!$D$52:$D$62</c:f>
              <c:numCache>
                <c:formatCode>General</c:formatCode>
                <c:ptCount val="11"/>
                <c:pt idx="0">
                  <c:v>1231.0000000000002</c:v>
                </c:pt>
                <c:pt idx="1">
                  <c:v>1256.0000000000002</c:v>
                </c:pt>
                <c:pt idx="2">
                  <c:v>1281.0000000000002</c:v>
                </c:pt>
                <c:pt idx="3">
                  <c:v>1306.0000000000002</c:v>
                </c:pt>
                <c:pt idx="4">
                  <c:v>1331.0000000000002</c:v>
                </c:pt>
                <c:pt idx="5">
                  <c:v>1356.0000000000002</c:v>
                </c:pt>
                <c:pt idx="6">
                  <c:v>1381.0000000000002</c:v>
                </c:pt>
                <c:pt idx="7">
                  <c:v>1406.0000000000002</c:v>
                </c:pt>
                <c:pt idx="8">
                  <c:v>1431.0000000000002</c:v>
                </c:pt>
                <c:pt idx="9">
                  <c:v>1456.0000000000002</c:v>
                </c:pt>
                <c:pt idx="10">
                  <c:v>1481.0000000000002</c:v>
                </c:pt>
              </c:numCache>
            </c:numRef>
          </c:cat>
          <c:val>
            <c:numRef>
              <c:f>Sheet1!$F$52:$F$62</c:f>
              <c:numCache>
                <c:formatCode>0.00</c:formatCode>
                <c:ptCount val="11"/>
                <c:pt idx="0">
                  <c:v>165.37920062692288</c:v>
                </c:pt>
                <c:pt idx="1">
                  <c:v>168.31898288666079</c:v>
                </c:pt>
                <c:pt idx="2">
                  <c:v>171.20829419160745</c:v>
                </c:pt>
                <c:pt idx="3">
                  <c:v>174.04964808927366</c:v>
                </c:pt>
                <c:pt idx="4">
                  <c:v>176.84535617312659</c:v>
                </c:pt>
                <c:pt idx="5">
                  <c:v>179.59755009464914</c:v>
                </c:pt>
                <c:pt idx="6">
                  <c:v>182.30820058351739</c:v>
                </c:pt>
                <c:pt idx="7">
                  <c:v>184.97913395840087</c:v>
                </c:pt>
                <c:pt idx="8">
                  <c:v>187.61204652153873</c:v>
                </c:pt>
                <c:pt idx="9">
                  <c:v>190.20851715945849</c:v>
                </c:pt>
                <c:pt idx="10">
                  <c:v>192.77001841572775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7-4333-91D3-CCF43E3480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Sheet1!$D$52:$D$62</c:f>
              <c:numCache>
                <c:formatCode>General</c:formatCode>
                <c:ptCount val="11"/>
                <c:pt idx="0">
                  <c:v>1231.0000000000002</c:v>
                </c:pt>
                <c:pt idx="1">
                  <c:v>1256.0000000000002</c:v>
                </c:pt>
                <c:pt idx="2">
                  <c:v>1281.0000000000002</c:v>
                </c:pt>
                <c:pt idx="3">
                  <c:v>1306.0000000000002</c:v>
                </c:pt>
                <c:pt idx="4">
                  <c:v>1331.0000000000002</c:v>
                </c:pt>
                <c:pt idx="5">
                  <c:v>1356.0000000000002</c:v>
                </c:pt>
                <c:pt idx="6">
                  <c:v>1381.0000000000002</c:v>
                </c:pt>
                <c:pt idx="7">
                  <c:v>1406.0000000000002</c:v>
                </c:pt>
                <c:pt idx="8">
                  <c:v>1431.0000000000002</c:v>
                </c:pt>
                <c:pt idx="9">
                  <c:v>1456.0000000000002</c:v>
                </c:pt>
                <c:pt idx="10">
                  <c:v>1481.0000000000002</c:v>
                </c:pt>
              </c:numCache>
            </c:numRef>
          </c:cat>
          <c:val>
            <c:numRef>
              <c:f>Sheet1!$G$52:$G$62</c:f>
              <c:numCache>
                <c:formatCode>0.00</c:formatCode>
                <c:ptCount val="11"/>
                <c:pt idx="0">
                  <c:v>31.32091952673165</c:v>
                </c:pt>
                <c:pt idx="1">
                  <c:v>44.294469180700204</c:v>
                </c:pt>
                <c:pt idx="2">
                  <c:v>54.249423960075376</c:v>
                </c:pt>
                <c:pt idx="3">
                  <c:v>62.641839053463308</c:v>
                </c:pt>
                <c:pt idx="4">
                  <c:v>70.035705179572517</c:v>
                </c:pt>
                <c:pt idx="5">
                  <c:v>76.720271115266542</c:v>
                </c:pt>
                <c:pt idx="6">
                  <c:v>82.867363901598807</c:v>
                </c:pt>
                <c:pt idx="7">
                  <c:v>88.588938361400409</c:v>
                </c:pt>
                <c:pt idx="8">
                  <c:v>93.962758580194958</c:v>
                </c:pt>
                <c:pt idx="9">
                  <c:v>99.045444115315078</c:v>
                </c:pt>
                <c:pt idx="10">
                  <c:v>103.87973815908472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7-4333-91D3-CCF43E3480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Sheet1!$D$52:$D$62</c:f>
              <c:numCache>
                <c:formatCode>General</c:formatCode>
                <c:ptCount val="11"/>
                <c:pt idx="0">
                  <c:v>1231.0000000000002</c:v>
                </c:pt>
                <c:pt idx="1">
                  <c:v>1256.0000000000002</c:v>
                </c:pt>
                <c:pt idx="2">
                  <c:v>1281.0000000000002</c:v>
                </c:pt>
                <c:pt idx="3">
                  <c:v>1306.0000000000002</c:v>
                </c:pt>
                <c:pt idx="4">
                  <c:v>1331.0000000000002</c:v>
                </c:pt>
                <c:pt idx="5">
                  <c:v>1356.0000000000002</c:v>
                </c:pt>
                <c:pt idx="6">
                  <c:v>1381.0000000000002</c:v>
                </c:pt>
                <c:pt idx="7">
                  <c:v>1406.0000000000002</c:v>
                </c:pt>
                <c:pt idx="8">
                  <c:v>1431.0000000000002</c:v>
                </c:pt>
                <c:pt idx="9">
                  <c:v>1456.0000000000002</c:v>
                </c:pt>
                <c:pt idx="10">
                  <c:v>1481.0000000000002</c:v>
                </c:pt>
              </c:numCache>
            </c:numRef>
          </c:cat>
          <c:val>
            <c:numRef>
              <c:f>Sheet1!$H$52:$H$62</c:f>
              <c:numCache>
                <c:formatCode>0.00</c:formatCode>
                <c:ptCount val="11"/>
                <c:pt idx="0">
                  <c:v>146.90813456034357</c:v>
                </c:pt>
                <c:pt idx="1">
                  <c:v>143.53048456686827</c:v>
                </c:pt>
                <c:pt idx="2">
                  <c:v>140.07141035914506</c:v>
                </c:pt>
                <c:pt idx="3">
                  <c:v>136.52472303579307</c:v>
                </c:pt>
                <c:pt idx="4">
                  <c:v>132.88340754210063</c:v>
                </c:pt>
                <c:pt idx="5">
                  <c:v>129.13945950018532</c:v>
                </c:pt>
                <c:pt idx="6">
                  <c:v>125.28367810692662</c:v>
                </c:pt>
                <c:pt idx="7">
                  <c:v>121.30539971493438</c:v>
                </c:pt>
                <c:pt idx="8">
                  <c:v>117.19214990774768</c:v>
                </c:pt>
                <c:pt idx="9">
                  <c:v>112.92918134831228</c:v>
                </c:pt>
                <c:pt idx="10">
                  <c:v>108.49884792015077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7-4333-91D3-CCF43E3480D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Sheet1!$D$52:$D$62</c:f>
              <c:numCache>
                <c:formatCode>General</c:formatCode>
                <c:ptCount val="11"/>
                <c:pt idx="0">
                  <c:v>1231.0000000000002</c:v>
                </c:pt>
                <c:pt idx="1">
                  <c:v>1256.0000000000002</c:v>
                </c:pt>
                <c:pt idx="2">
                  <c:v>1281.0000000000002</c:v>
                </c:pt>
                <c:pt idx="3">
                  <c:v>1306.0000000000002</c:v>
                </c:pt>
                <c:pt idx="4">
                  <c:v>1331.0000000000002</c:v>
                </c:pt>
                <c:pt idx="5">
                  <c:v>1356.0000000000002</c:v>
                </c:pt>
                <c:pt idx="6">
                  <c:v>1381.0000000000002</c:v>
                </c:pt>
                <c:pt idx="7">
                  <c:v>1406.0000000000002</c:v>
                </c:pt>
                <c:pt idx="8">
                  <c:v>1431.0000000000002</c:v>
                </c:pt>
                <c:pt idx="9">
                  <c:v>1456.0000000000002</c:v>
                </c:pt>
                <c:pt idx="10">
                  <c:v>1481.0000000000002</c:v>
                </c:pt>
              </c:numCache>
            </c:numRef>
          </c:cat>
          <c:val>
            <c:numRef>
              <c:f>Sheet1!$I$52:$I$62</c:f>
              <c:numCache>
                <c:formatCode>0.00</c:formatCode>
                <c:ptCount val="11"/>
                <c:pt idx="0">
                  <c:v>230.92674163032737</c:v>
                </c:pt>
                <c:pt idx="1">
                  <c:v>228.79283205555188</c:v>
                </c:pt>
                <c:pt idx="2">
                  <c:v>226.63883162423861</c:v>
                </c:pt>
                <c:pt idx="3">
                  <c:v>224.46416195018745</c:v>
                </c:pt>
                <c:pt idx="4">
                  <c:v>222.26821635132626</c:v>
                </c:pt>
                <c:pt idx="5">
                  <c:v>220.05035787291959</c:v>
                </c:pt>
                <c:pt idx="6">
                  <c:v>217.80991712959258</c:v>
                </c:pt>
                <c:pt idx="7">
                  <c:v>215.54618994544995</c:v>
                </c:pt>
                <c:pt idx="8">
                  <c:v>213.25843476870966</c:v>
                </c:pt>
                <c:pt idx="9">
                  <c:v>210.94586983394578</c:v>
                </c:pt>
                <c:pt idx="10">
                  <c:v>208.60767004115644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57-4333-91D3-CCF43E348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486856"/>
        <c:axId val="109626312"/>
      </c:lineChart>
      <c:catAx>
        <c:axId val="3854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26312"/>
        <c:crosses val="autoZero"/>
        <c:auto val="1"/>
        <c:lblAlgn val="ctr"/>
        <c:lblOffset val="100"/>
        <c:noMultiLvlLbl val="0"/>
      </c:catAx>
      <c:valAx>
        <c:axId val="10962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8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</a:t>
            </a:r>
            <a:r>
              <a:rPr lang="en-GB" baseline="0"/>
              <a:t> Lap Speed Trace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Sheet1!$D$8:$D$62</c:f>
              <c:numCache>
                <c:formatCode>General</c:formatCode>
                <c:ptCount val="5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250</c:v>
                </c:pt>
                <c:pt idx="12">
                  <c:v>283.39999999999998</c:v>
                </c:pt>
                <c:pt idx="13">
                  <c:v>316.79999999999995</c:v>
                </c:pt>
                <c:pt idx="14">
                  <c:v>350.19999999999993</c:v>
                </c:pt>
                <c:pt idx="15">
                  <c:v>383.59999999999991</c:v>
                </c:pt>
                <c:pt idx="16">
                  <c:v>416.99999999999989</c:v>
                </c:pt>
                <c:pt idx="17">
                  <c:v>450.39999999999986</c:v>
                </c:pt>
                <c:pt idx="18">
                  <c:v>483.79999999999984</c:v>
                </c:pt>
                <c:pt idx="19">
                  <c:v>517.19999999999982</c:v>
                </c:pt>
                <c:pt idx="20">
                  <c:v>550.5999999999998</c:v>
                </c:pt>
                <c:pt idx="21">
                  <c:v>583.99999999999977</c:v>
                </c:pt>
                <c:pt idx="22">
                  <c:v>583.99999999999977</c:v>
                </c:pt>
                <c:pt idx="23">
                  <c:v>633.99999999999977</c:v>
                </c:pt>
                <c:pt idx="24">
                  <c:v>683.99999999999977</c:v>
                </c:pt>
                <c:pt idx="25">
                  <c:v>733.99999999999977</c:v>
                </c:pt>
                <c:pt idx="26">
                  <c:v>783.99999999999977</c:v>
                </c:pt>
                <c:pt idx="27">
                  <c:v>833.99999999999977</c:v>
                </c:pt>
                <c:pt idx="28">
                  <c:v>883.99999999999977</c:v>
                </c:pt>
                <c:pt idx="29">
                  <c:v>933.99999999999977</c:v>
                </c:pt>
                <c:pt idx="30">
                  <c:v>983.99999999999977</c:v>
                </c:pt>
                <c:pt idx="31">
                  <c:v>1033.9999999999998</c:v>
                </c:pt>
                <c:pt idx="32">
                  <c:v>1083.9999999999998</c:v>
                </c:pt>
                <c:pt idx="33">
                  <c:v>1083.9999999999998</c:v>
                </c:pt>
                <c:pt idx="34">
                  <c:v>1098.6999999999998</c:v>
                </c:pt>
                <c:pt idx="35">
                  <c:v>1113.3999999999999</c:v>
                </c:pt>
                <c:pt idx="36">
                  <c:v>1128.0999999999999</c:v>
                </c:pt>
                <c:pt idx="37">
                  <c:v>1142.8</c:v>
                </c:pt>
                <c:pt idx="38">
                  <c:v>1157.5</c:v>
                </c:pt>
                <c:pt idx="39">
                  <c:v>1172.2</c:v>
                </c:pt>
                <c:pt idx="40">
                  <c:v>1186.9000000000001</c:v>
                </c:pt>
                <c:pt idx="41">
                  <c:v>1201.6000000000001</c:v>
                </c:pt>
                <c:pt idx="42">
                  <c:v>1216.3000000000002</c:v>
                </c:pt>
                <c:pt idx="43">
                  <c:v>1231.0000000000002</c:v>
                </c:pt>
                <c:pt idx="44">
                  <c:v>1231.0000000000002</c:v>
                </c:pt>
                <c:pt idx="45">
                  <c:v>1256.0000000000002</c:v>
                </c:pt>
                <c:pt idx="46">
                  <c:v>1281.0000000000002</c:v>
                </c:pt>
                <c:pt idx="47">
                  <c:v>1306.0000000000002</c:v>
                </c:pt>
                <c:pt idx="48">
                  <c:v>1331.0000000000002</c:v>
                </c:pt>
                <c:pt idx="49">
                  <c:v>1356.0000000000002</c:v>
                </c:pt>
                <c:pt idx="50">
                  <c:v>1381.0000000000002</c:v>
                </c:pt>
                <c:pt idx="51">
                  <c:v>1406.0000000000002</c:v>
                </c:pt>
                <c:pt idx="52">
                  <c:v>1431.0000000000002</c:v>
                </c:pt>
                <c:pt idx="53">
                  <c:v>1456.0000000000002</c:v>
                </c:pt>
                <c:pt idx="54">
                  <c:v>1481.0000000000002</c:v>
                </c:pt>
              </c:numCache>
            </c:numRef>
          </c:cat>
          <c:val>
            <c:numRef>
              <c:f>Sheet1!$J$8:$J$62</c:f>
              <c:numCache>
                <c:formatCode>0.00</c:formatCode>
                <c:ptCount val="55"/>
                <c:pt idx="0">
                  <c:v>103.87973815908472</c:v>
                </c:pt>
                <c:pt idx="1">
                  <c:v>103.87973815908472</c:v>
                </c:pt>
                <c:pt idx="2">
                  <c:v>99.045444115315078</c:v>
                </c:pt>
                <c:pt idx="3">
                  <c:v>93.962758580194958</c:v>
                </c:pt>
                <c:pt idx="4">
                  <c:v>88.588938361400409</c:v>
                </c:pt>
                <c:pt idx="5">
                  <c:v>82.867363901598807</c:v>
                </c:pt>
                <c:pt idx="6">
                  <c:v>76.720271115266542</c:v>
                </c:pt>
                <c:pt idx="7">
                  <c:v>70.035705179572517</c:v>
                </c:pt>
                <c:pt idx="8">
                  <c:v>62.641839053463308</c:v>
                </c:pt>
                <c:pt idx="9">
                  <c:v>54.249423960075376</c:v>
                </c:pt>
                <c:pt idx="10">
                  <c:v>44.294469180700204</c:v>
                </c:pt>
                <c:pt idx="11">
                  <c:v>44.294469180700204</c:v>
                </c:pt>
                <c:pt idx="12">
                  <c:v>44.294469180700204</c:v>
                </c:pt>
                <c:pt idx="13">
                  <c:v>44.294469180700204</c:v>
                </c:pt>
                <c:pt idx="14">
                  <c:v>44.294469180700204</c:v>
                </c:pt>
                <c:pt idx="15">
                  <c:v>44.294469180700204</c:v>
                </c:pt>
                <c:pt idx="16">
                  <c:v>44.294469180700204</c:v>
                </c:pt>
                <c:pt idx="17">
                  <c:v>44.294469180700204</c:v>
                </c:pt>
                <c:pt idx="18">
                  <c:v>44.294469180700204</c:v>
                </c:pt>
                <c:pt idx="19">
                  <c:v>44.294469180700204</c:v>
                </c:pt>
                <c:pt idx="20">
                  <c:v>44.294469180700204</c:v>
                </c:pt>
                <c:pt idx="21">
                  <c:v>44.294469180700204</c:v>
                </c:pt>
                <c:pt idx="22">
                  <c:v>44.294469180700204</c:v>
                </c:pt>
                <c:pt idx="23">
                  <c:v>62.641839053463301</c:v>
                </c:pt>
                <c:pt idx="24">
                  <c:v>76.720271115266527</c:v>
                </c:pt>
                <c:pt idx="25">
                  <c:v>88.588938361400395</c:v>
                </c:pt>
                <c:pt idx="26">
                  <c:v>99.045444115315064</c:v>
                </c:pt>
                <c:pt idx="27">
                  <c:v>103.87973815908472</c:v>
                </c:pt>
                <c:pt idx="28">
                  <c:v>93.962758580194958</c:v>
                </c:pt>
                <c:pt idx="29">
                  <c:v>82.867363901598807</c:v>
                </c:pt>
                <c:pt idx="30">
                  <c:v>70.035705179572517</c:v>
                </c:pt>
                <c:pt idx="31">
                  <c:v>54.249423960075376</c:v>
                </c:pt>
                <c:pt idx="32">
                  <c:v>31.32091952673165</c:v>
                </c:pt>
                <c:pt idx="33">
                  <c:v>31.32091952673165</c:v>
                </c:pt>
                <c:pt idx="34">
                  <c:v>31.32091952673165</c:v>
                </c:pt>
                <c:pt idx="35">
                  <c:v>31.32091952673165</c:v>
                </c:pt>
                <c:pt idx="36">
                  <c:v>31.32091952673165</c:v>
                </c:pt>
                <c:pt idx="37">
                  <c:v>31.32091952673165</c:v>
                </c:pt>
                <c:pt idx="38">
                  <c:v>31.32091952673165</c:v>
                </c:pt>
                <c:pt idx="39">
                  <c:v>31.32091952673165</c:v>
                </c:pt>
                <c:pt idx="40">
                  <c:v>31.32091952673165</c:v>
                </c:pt>
                <c:pt idx="41">
                  <c:v>31.32091952673165</c:v>
                </c:pt>
                <c:pt idx="42">
                  <c:v>31.32091952673165</c:v>
                </c:pt>
                <c:pt idx="43">
                  <c:v>31.32091952673165</c:v>
                </c:pt>
                <c:pt idx="44">
                  <c:v>31.32091952673165</c:v>
                </c:pt>
                <c:pt idx="45">
                  <c:v>44.294469180700204</c:v>
                </c:pt>
                <c:pt idx="46">
                  <c:v>54.249423960075376</c:v>
                </c:pt>
                <c:pt idx="47">
                  <c:v>62.641839053463308</c:v>
                </c:pt>
                <c:pt idx="48">
                  <c:v>70.035705179572517</c:v>
                </c:pt>
                <c:pt idx="49">
                  <c:v>76.720271115266542</c:v>
                </c:pt>
                <c:pt idx="50">
                  <c:v>82.867363901598807</c:v>
                </c:pt>
                <c:pt idx="51">
                  <c:v>88.588938361400409</c:v>
                </c:pt>
                <c:pt idx="52">
                  <c:v>93.962758580194958</c:v>
                </c:pt>
                <c:pt idx="53">
                  <c:v>99.045444115315078</c:v>
                </c:pt>
                <c:pt idx="54">
                  <c:v>103.87973815908472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C-45C4-A0FB-06B2B9152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486856"/>
        <c:axId val="109626312"/>
      </c:lineChart>
      <c:catAx>
        <c:axId val="38548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(m)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26312"/>
        <c:crosses val="autoZero"/>
        <c:auto val="1"/>
        <c:lblAlgn val="ctr"/>
        <c:lblOffset val="100"/>
        <c:noMultiLvlLbl val="0"/>
      </c:catAx>
      <c:valAx>
        <c:axId val="10962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8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4</xdr:row>
      <xdr:rowOff>84666</xdr:rowOff>
    </xdr:from>
    <xdr:to>
      <xdr:col>23</xdr:col>
      <xdr:colOff>16934</xdr:colOff>
      <xdr:row>16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5DBE6-6A0C-D533-05C8-12D2FC03B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42332</xdr:colOff>
      <xdr:row>17</xdr:row>
      <xdr:rowOff>84667</xdr:rowOff>
    </xdr:from>
    <xdr:to>
      <xdr:col>21</xdr:col>
      <xdr:colOff>601133</xdr:colOff>
      <xdr:row>31</xdr:row>
      <xdr:rowOff>8466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16F84E-3968-478F-B14C-7D139B52B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25400</xdr:colOff>
      <xdr:row>31</xdr:row>
      <xdr:rowOff>76200</xdr:rowOff>
    </xdr:from>
    <xdr:to>
      <xdr:col>21</xdr:col>
      <xdr:colOff>457200</xdr:colOff>
      <xdr:row>43</xdr:row>
      <xdr:rowOff>16933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BE061F-0B88-411E-8A73-FFA0263C9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16933</xdr:colOff>
      <xdr:row>43</xdr:row>
      <xdr:rowOff>76201</xdr:rowOff>
    </xdr:from>
    <xdr:to>
      <xdr:col>21</xdr:col>
      <xdr:colOff>541866</xdr:colOff>
      <xdr:row>55</xdr:row>
      <xdr:rowOff>177801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D96502-D48C-487A-AA3B-C7585513D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592666</xdr:colOff>
      <xdr:row>56</xdr:row>
      <xdr:rowOff>84668</xdr:rowOff>
    </xdr:from>
    <xdr:to>
      <xdr:col>21</xdr:col>
      <xdr:colOff>507999</xdr:colOff>
      <xdr:row>69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01EF68-1A5E-4114-B91F-CC2DD6AB4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338666</xdr:colOff>
      <xdr:row>63</xdr:row>
      <xdr:rowOff>101598</xdr:rowOff>
    </xdr:from>
    <xdr:to>
      <xdr:col>11</xdr:col>
      <xdr:colOff>237065</xdr:colOff>
      <xdr:row>83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9D93DC-9679-4AF2-99BF-1CEB02BCA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F146-C0B6-455B-96AF-E2F5C861CBC9}">
  <dimension ref="A1:L62"/>
  <sheetViews>
    <sheetView tabSelected="1" zoomScale="90" zoomScaleNormal="90" workbookViewId="0">
      <selection activeCell="G18" sqref="G18"/>
    </sheetView>
  </sheetViews>
  <sheetFormatPr defaultRowHeight="14.4" x14ac:dyDescent="0.3"/>
  <cols>
    <col min="3" max="3" width="9.5546875" bestFit="1" customWidth="1"/>
    <col min="4" max="5" width="9.5546875" customWidth="1"/>
    <col min="6" max="7" width="7.44140625" bestFit="1" customWidth="1"/>
    <col min="8" max="8" width="10" bestFit="1" customWidth="1"/>
    <col min="9" max="9" width="8.88671875" customWidth="1"/>
  </cols>
  <sheetData>
    <row r="1" spans="1:12" x14ac:dyDescent="0.3">
      <c r="A1" t="s">
        <v>17</v>
      </c>
      <c r="B1">
        <v>10</v>
      </c>
      <c r="E1" t="s">
        <v>18</v>
      </c>
      <c r="F1" t="s">
        <v>19</v>
      </c>
    </row>
    <row r="2" spans="1:12" x14ac:dyDescent="0.3">
      <c r="A2" t="s">
        <v>24</v>
      </c>
      <c r="B2">
        <v>9.81</v>
      </c>
      <c r="D2" t="s">
        <v>20</v>
      </c>
      <c r="E2">
        <v>100</v>
      </c>
      <c r="F2">
        <v>50</v>
      </c>
      <c r="H2" s="2" t="s">
        <v>27</v>
      </c>
      <c r="I2" s="3">
        <f>SUM(K8:K62)</f>
        <v>26.502071547917936</v>
      </c>
    </row>
    <row r="3" spans="1:12" x14ac:dyDescent="0.3">
      <c r="A3" t="s">
        <v>25</v>
      </c>
      <c r="B3">
        <f>2*B2</f>
        <v>19.62</v>
      </c>
    </row>
    <row r="4" spans="1:12" x14ac:dyDescent="0.3">
      <c r="A4" t="s">
        <v>26</v>
      </c>
      <c r="B4">
        <f>2*B2</f>
        <v>19.62</v>
      </c>
      <c r="F4" s="4" t="s">
        <v>15</v>
      </c>
      <c r="G4" s="4"/>
      <c r="H4" s="4"/>
      <c r="I4" s="4"/>
      <c r="J4" s="4"/>
      <c r="K4" s="4"/>
    </row>
    <row r="5" spans="1:12" x14ac:dyDescent="0.3">
      <c r="F5" s="4" t="s">
        <v>5</v>
      </c>
      <c r="G5" s="4"/>
      <c r="H5" s="4" t="s">
        <v>6</v>
      </c>
      <c r="I5" s="4"/>
      <c r="J5" s="5" t="s">
        <v>13</v>
      </c>
      <c r="K5" s="5"/>
    </row>
    <row r="6" spans="1:12" x14ac:dyDescent="0.3">
      <c r="B6" t="s">
        <v>1</v>
      </c>
      <c r="C6" s="4" t="s">
        <v>2</v>
      </c>
      <c r="D6" s="4"/>
      <c r="E6" s="4"/>
      <c r="F6" t="s">
        <v>3</v>
      </c>
      <c r="G6" t="s">
        <v>4</v>
      </c>
      <c r="H6" t="s">
        <v>3</v>
      </c>
      <c r="I6" t="s">
        <v>4</v>
      </c>
      <c r="J6" t="s">
        <v>28</v>
      </c>
      <c r="K6" t="s">
        <v>14</v>
      </c>
    </row>
    <row r="7" spans="1:12" x14ac:dyDescent="0.3">
      <c r="A7" t="s">
        <v>0</v>
      </c>
      <c r="C7" t="s">
        <v>7</v>
      </c>
      <c r="D7" t="s">
        <v>8</v>
      </c>
      <c r="E7" t="s">
        <v>9</v>
      </c>
      <c r="F7" t="s">
        <v>23</v>
      </c>
      <c r="G7" t="s">
        <v>10</v>
      </c>
      <c r="H7" t="s">
        <v>11</v>
      </c>
      <c r="I7" t="s">
        <v>12</v>
      </c>
    </row>
    <row r="8" spans="1:12" x14ac:dyDescent="0.3">
      <c r="A8" s="4" t="s">
        <v>16</v>
      </c>
      <c r="B8" s="4">
        <v>250</v>
      </c>
      <c r="C8">
        <v>0</v>
      </c>
      <c r="D8">
        <v>0</v>
      </c>
      <c r="E8">
        <v>0</v>
      </c>
      <c r="F8" s="1">
        <f>F62</f>
        <v>192.77001841572775</v>
      </c>
      <c r="G8" s="1">
        <f>G62</f>
        <v>103.87973815908472</v>
      </c>
      <c r="H8" s="1">
        <f t="shared" ref="H8:H17" si="0">SQRT(H9^2 + 2*$B$4*C9)</f>
        <v>108.49884792015077</v>
      </c>
      <c r="I8" s="1">
        <f>SQRT(I9^2 + 2*$B$4*C9)</f>
        <v>208.60767004115644</v>
      </c>
      <c r="J8" s="1">
        <f>MIN(F8:I8)</f>
        <v>103.87973815908472</v>
      </c>
      <c r="K8" s="1">
        <f>C8/J8</f>
        <v>0</v>
      </c>
      <c r="L8" s="1"/>
    </row>
    <row r="9" spans="1:12" x14ac:dyDescent="0.3">
      <c r="A9" s="4"/>
      <c r="B9" s="4"/>
      <c r="C9">
        <f>$B$8/B1</f>
        <v>25</v>
      </c>
      <c r="D9">
        <f>D8+C9</f>
        <v>25</v>
      </c>
      <c r="E9">
        <v>0</v>
      </c>
      <c r="F9" s="1">
        <f>SQRT(F8^2 + 2*$B$4*C9)</f>
        <v>195.29792625627138</v>
      </c>
      <c r="G9" s="1">
        <f>SQRT(G8^2 + 2*$B$4*C9)</f>
        <v>108.49884792015077</v>
      </c>
      <c r="H9" s="1">
        <f t="shared" si="0"/>
        <v>103.87973815908472</v>
      </c>
      <c r="I9" s="1">
        <f t="shared" ref="I9:I39" si="1">SQRT(I10^2 + 2*$B$4*C10)</f>
        <v>206.2429635163343</v>
      </c>
      <c r="J9" s="1">
        <f t="shared" ref="J9:J62" si="2">MIN(F9:I9)</f>
        <v>103.87973815908472</v>
      </c>
      <c r="K9" s="1">
        <f t="shared" ref="K9:K62" si="3">C9/J9</f>
        <v>0.2406629092741282</v>
      </c>
    </row>
    <row r="10" spans="1:12" x14ac:dyDescent="0.3">
      <c r="A10" s="4"/>
      <c r="B10" s="4"/>
      <c r="C10">
        <f t="shared" ref="C10:C18" si="4">$C$9</f>
        <v>25</v>
      </c>
      <c r="D10">
        <f t="shared" ref="D10:D18" si="5">D9+C10</f>
        <v>50</v>
      </c>
      <c r="E10">
        <v>0</v>
      </c>
      <c r="F10" s="1">
        <f t="shared" ref="F10:F18" si="6">SQRT(F9^2 + 2*$B$4*C10)</f>
        <v>197.79352871112849</v>
      </c>
      <c r="G10" s="1">
        <f t="shared" ref="G10:G19" si="7">SQRT(G9^2 + 2*$B$4*C10)</f>
        <v>112.92918134831228</v>
      </c>
      <c r="H10" s="1">
        <f t="shared" si="0"/>
        <v>99.045444115315078</v>
      </c>
      <c r="I10" s="1">
        <f t="shared" si="1"/>
        <v>203.85082781288872</v>
      </c>
      <c r="J10" s="1">
        <f t="shared" si="2"/>
        <v>99.045444115315078</v>
      </c>
      <c r="K10" s="1">
        <f t="shared" si="3"/>
        <v>0.25240938867307611</v>
      </c>
    </row>
    <row r="11" spans="1:12" x14ac:dyDescent="0.3">
      <c r="A11" s="4"/>
      <c r="B11" s="4"/>
      <c r="C11">
        <f t="shared" si="4"/>
        <v>25</v>
      </c>
      <c r="D11">
        <f t="shared" si="5"/>
        <v>75</v>
      </c>
      <c r="E11">
        <v>0</v>
      </c>
      <c r="F11" s="1">
        <f t="shared" si="6"/>
        <v>200.25803354672192</v>
      </c>
      <c r="G11" s="1">
        <f t="shared" si="7"/>
        <v>117.19214990774768</v>
      </c>
      <c r="H11" s="1">
        <f t="shared" si="0"/>
        <v>93.962758580194958</v>
      </c>
      <c r="I11" s="1">
        <f t="shared" si="1"/>
        <v>201.43028570699096</v>
      </c>
      <c r="J11" s="1">
        <f t="shared" si="2"/>
        <v>93.962758580194958</v>
      </c>
      <c r="K11" s="1">
        <f t="shared" si="3"/>
        <v>0.26606285700587534</v>
      </c>
    </row>
    <row r="12" spans="1:12" x14ac:dyDescent="0.3">
      <c r="A12" s="4"/>
      <c r="B12" s="4"/>
      <c r="C12">
        <f t="shared" si="4"/>
        <v>25</v>
      </c>
      <c r="D12">
        <f t="shared" si="5"/>
        <v>100</v>
      </c>
      <c r="E12">
        <v>0</v>
      </c>
      <c r="F12" s="1">
        <f t="shared" si="6"/>
        <v>202.69257509834938</v>
      </c>
      <c r="G12" s="1">
        <f t="shared" si="7"/>
        <v>121.30539971493438</v>
      </c>
      <c r="H12" s="1">
        <f t="shared" si="0"/>
        <v>88.588938361400409</v>
      </c>
      <c r="I12" s="1">
        <f t="shared" si="1"/>
        <v>198.98030053248993</v>
      </c>
      <c r="J12" s="1">
        <f t="shared" si="2"/>
        <v>88.588938361400409</v>
      </c>
      <c r="K12" s="1">
        <f t="shared" si="3"/>
        <v>0.2822022756160818</v>
      </c>
    </row>
    <row r="13" spans="1:12" x14ac:dyDescent="0.3">
      <c r="A13" s="4"/>
      <c r="B13" s="4"/>
      <c r="C13">
        <f t="shared" si="4"/>
        <v>25</v>
      </c>
      <c r="D13">
        <f t="shared" si="5"/>
        <v>125</v>
      </c>
      <c r="E13">
        <v>0</v>
      </c>
      <c r="F13" s="1">
        <f t="shared" si="6"/>
        <v>205.09822037258149</v>
      </c>
      <c r="G13" s="1">
        <f t="shared" si="7"/>
        <v>125.28367810692662</v>
      </c>
      <c r="H13" s="1">
        <f t="shared" si="0"/>
        <v>82.867363901598807</v>
      </c>
      <c r="I13" s="1">
        <f t="shared" si="1"/>
        <v>196.49977099223301</v>
      </c>
      <c r="J13" s="1">
        <f t="shared" si="2"/>
        <v>82.867363901598807</v>
      </c>
      <c r="K13" s="1">
        <f t="shared" si="3"/>
        <v>0.30168692260666519</v>
      </c>
    </row>
    <row r="14" spans="1:12" x14ac:dyDescent="0.3">
      <c r="A14" s="4"/>
      <c r="B14" s="4"/>
      <c r="C14">
        <f t="shared" si="4"/>
        <v>25</v>
      </c>
      <c r="D14">
        <f t="shared" si="5"/>
        <v>150</v>
      </c>
      <c r="E14">
        <v>0</v>
      </c>
      <c r="F14" s="1">
        <f t="shared" si="6"/>
        <v>207.47597451271318</v>
      </c>
      <c r="G14" s="1">
        <f t="shared" si="7"/>
        <v>129.13945950018532</v>
      </c>
      <c r="H14" s="1">
        <f t="shared" si="0"/>
        <v>76.720271115266542</v>
      </c>
      <c r="I14" s="1">
        <f t="shared" si="1"/>
        <v>193.98752537212289</v>
      </c>
      <c r="J14" s="1">
        <f t="shared" si="2"/>
        <v>76.720271115266542</v>
      </c>
      <c r="K14" s="1">
        <f t="shared" si="3"/>
        <v>0.32585911958573954</v>
      </c>
    </row>
    <row r="15" spans="1:12" x14ac:dyDescent="0.3">
      <c r="A15" s="4"/>
      <c r="B15" s="4"/>
      <c r="C15">
        <f t="shared" si="4"/>
        <v>25</v>
      </c>
      <c r="D15">
        <f t="shared" si="5"/>
        <v>175</v>
      </c>
      <c r="E15">
        <v>0</v>
      </c>
      <c r="F15" s="1">
        <f t="shared" si="6"/>
        <v>209.82678570668713</v>
      </c>
      <c r="G15" s="1">
        <f t="shared" si="7"/>
        <v>132.88340754210063</v>
      </c>
      <c r="H15" s="1">
        <f t="shared" si="0"/>
        <v>70.035705179572517</v>
      </c>
      <c r="I15" s="1">
        <f t="shared" si="1"/>
        <v>191.44231507166856</v>
      </c>
      <c r="J15" s="1">
        <f t="shared" si="2"/>
        <v>70.035705179572517</v>
      </c>
      <c r="K15" s="1">
        <f t="shared" si="3"/>
        <v>0.35696078073176607</v>
      </c>
    </row>
    <row r="16" spans="1:12" x14ac:dyDescent="0.3">
      <c r="A16" s="4"/>
      <c r="B16" s="4"/>
      <c r="C16">
        <f t="shared" si="4"/>
        <v>25</v>
      </c>
      <c r="D16">
        <f t="shared" si="5"/>
        <v>200</v>
      </c>
      <c r="E16">
        <v>0</v>
      </c>
      <c r="F16" s="1">
        <f t="shared" si="6"/>
        <v>212.15154960546482</v>
      </c>
      <c r="G16" s="1">
        <f t="shared" si="7"/>
        <v>136.52472303579307</v>
      </c>
      <c r="H16" s="1">
        <f t="shared" si="0"/>
        <v>62.641839053463308</v>
      </c>
      <c r="I16" s="1">
        <f t="shared" si="1"/>
        <v>188.86280734967383</v>
      </c>
      <c r="J16" s="1">
        <f t="shared" si="2"/>
        <v>62.641839053463308</v>
      </c>
      <c r="K16" s="1">
        <f t="shared" si="3"/>
        <v>0.39909428550881304</v>
      </c>
    </row>
    <row r="17" spans="1:11" x14ac:dyDescent="0.3">
      <c r="A17" s="4"/>
      <c r="B17" s="4"/>
      <c r="C17">
        <f t="shared" si="4"/>
        <v>25</v>
      </c>
      <c r="D17">
        <f t="shared" si="5"/>
        <v>225</v>
      </c>
      <c r="E17">
        <v>0</v>
      </c>
      <c r="F17" s="1">
        <f t="shared" si="6"/>
        <v>214.45111331023674</v>
      </c>
      <c r="G17" s="1">
        <f t="shared" si="7"/>
        <v>140.07141035914506</v>
      </c>
      <c r="H17" s="1">
        <f t="shared" si="0"/>
        <v>54.249423960075376</v>
      </c>
      <c r="I17" s="1">
        <f t="shared" si="1"/>
        <v>186.24757716544934</v>
      </c>
      <c r="J17" s="1">
        <f t="shared" si="2"/>
        <v>54.249423960075376</v>
      </c>
      <c r="K17" s="1">
        <f t="shared" si="3"/>
        <v>0.46083438634110918</v>
      </c>
    </row>
    <row r="18" spans="1:11" x14ac:dyDescent="0.3">
      <c r="A18" s="4"/>
      <c r="B18" s="4"/>
      <c r="C18">
        <f t="shared" si="4"/>
        <v>25</v>
      </c>
      <c r="D18">
        <f t="shared" si="5"/>
        <v>250</v>
      </c>
      <c r="E18">
        <v>0</v>
      </c>
      <c r="F18" s="1">
        <f t="shared" si="6"/>
        <v>216.72627897880773</v>
      </c>
      <c r="G18" s="1">
        <f t="shared" si="7"/>
        <v>143.53048456686827</v>
      </c>
      <c r="H18" s="1">
        <f>SQRT(H19^2 + 2*$B$4*C19)</f>
        <v>44.294469180700204</v>
      </c>
      <c r="I18" s="1">
        <f t="shared" si="1"/>
        <v>183.5950979737749</v>
      </c>
      <c r="J18" s="1">
        <f t="shared" si="2"/>
        <v>44.294469180700204</v>
      </c>
      <c r="K18" s="1">
        <f t="shared" si="3"/>
        <v>0.5644045512321636</v>
      </c>
    </row>
    <row r="19" spans="1:11" x14ac:dyDescent="0.3">
      <c r="A19" s="4" t="s">
        <v>3</v>
      </c>
      <c r="B19" s="4">
        <v>334</v>
      </c>
      <c r="C19">
        <v>0</v>
      </c>
      <c r="D19">
        <f>D18+C19</f>
        <v>250</v>
      </c>
      <c r="E19">
        <v>100</v>
      </c>
      <c r="F19" s="1">
        <f>SQRT($B$3*E19)</f>
        <v>44.294469180700204</v>
      </c>
      <c r="G19" s="1">
        <f t="shared" si="7"/>
        <v>143.53048456686827</v>
      </c>
      <c r="H19" s="1">
        <f>F19</f>
        <v>44.294469180700204</v>
      </c>
      <c r="I19" s="1">
        <f t="shared" si="1"/>
        <v>183.5950979737749</v>
      </c>
      <c r="J19" s="1">
        <f t="shared" si="2"/>
        <v>44.294469180700204</v>
      </c>
      <c r="K19" s="1">
        <f t="shared" si="3"/>
        <v>0</v>
      </c>
    </row>
    <row r="20" spans="1:11" x14ac:dyDescent="0.3">
      <c r="A20" s="4"/>
      <c r="B20" s="4"/>
      <c r="C20">
        <f>$B$19/$B$1</f>
        <v>33.4</v>
      </c>
      <c r="D20">
        <f t="shared" ref="D20:D29" si="8">D19+C20</f>
        <v>283.39999999999998</v>
      </c>
      <c r="E20">
        <v>100</v>
      </c>
      <c r="F20" s="1">
        <f t="shared" ref="F20:F29" si="9">SQRT($B$3*E20)</f>
        <v>44.294469180700204</v>
      </c>
      <c r="G20" s="1">
        <f>SQRT(G19^2 + 2*$B$4*C20)</f>
        <v>148.02572749356784</v>
      </c>
      <c r="H20" s="1">
        <f t="shared" ref="H20:H29" si="10">F20</f>
        <v>44.294469180700204</v>
      </c>
      <c r="I20" s="1">
        <f t="shared" si="1"/>
        <v>179.99039974398636</v>
      </c>
      <c r="J20" s="1">
        <f t="shared" si="2"/>
        <v>44.294469180700204</v>
      </c>
      <c r="K20" s="1">
        <f t="shared" si="3"/>
        <v>0.75404448044617056</v>
      </c>
    </row>
    <row r="21" spans="1:11" x14ac:dyDescent="0.3">
      <c r="A21" s="4"/>
      <c r="B21" s="4"/>
      <c r="C21">
        <f t="shared" ref="C21:C29" si="11">$C$20</f>
        <v>33.4</v>
      </c>
      <c r="D21">
        <f t="shared" si="8"/>
        <v>316.79999999999995</v>
      </c>
      <c r="E21">
        <v>100</v>
      </c>
      <c r="F21" s="1">
        <f t="shared" si="9"/>
        <v>44.294469180700204</v>
      </c>
      <c r="G21" s="1">
        <f t="shared" ref="G21:G40" si="12">SQRT(G20^2 + 2*$B$4*C21)</f>
        <v>152.38842475726298</v>
      </c>
      <c r="H21" s="1">
        <f t="shared" si="10"/>
        <v>44.294469180700204</v>
      </c>
      <c r="I21" s="1">
        <f t="shared" si="1"/>
        <v>176.31201887562855</v>
      </c>
      <c r="J21" s="1">
        <f t="shared" si="2"/>
        <v>44.294469180700204</v>
      </c>
      <c r="K21" s="1">
        <f t="shared" si="3"/>
        <v>0.75404448044617056</v>
      </c>
    </row>
    <row r="22" spans="1:11" x14ac:dyDescent="0.3">
      <c r="A22" s="4"/>
      <c r="B22" s="4"/>
      <c r="C22">
        <f t="shared" si="11"/>
        <v>33.4</v>
      </c>
      <c r="D22">
        <f t="shared" si="8"/>
        <v>350.19999999999993</v>
      </c>
      <c r="E22">
        <v>100</v>
      </c>
      <c r="F22" s="1">
        <f t="shared" si="9"/>
        <v>44.294469180700204</v>
      </c>
      <c r="G22" s="1">
        <f t="shared" si="12"/>
        <v>156.62965236506145</v>
      </c>
      <c r="H22" s="1">
        <f t="shared" si="10"/>
        <v>44.294469180700204</v>
      </c>
      <c r="I22" s="1">
        <f t="shared" si="1"/>
        <v>172.55524332804262</v>
      </c>
      <c r="J22" s="1">
        <f t="shared" si="2"/>
        <v>44.294469180700204</v>
      </c>
      <c r="K22" s="1">
        <f t="shared" si="3"/>
        <v>0.75404448044617056</v>
      </c>
    </row>
    <row r="23" spans="1:11" x14ac:dyDescent="0.3">
      <c r="A23" s="4"/>
      <c r="B23" s="4"/>
      <c r="C23">
        <f t="shared" si="11"/>
        <v>33.4</v>
      </c>
      <c r="D23">
        <f t="shared" si="8"/>
        <v>383.59999999999991</v>
      </c>
      <c r="E23">
        <v>100</v>
      </c>
      <c r="F23" s="1">
        <f t="shared" si="9"/>
        <v>44.294469180700204</v>
      </c>
      <c r="G23" s="1">
        <f t="shared" si="12"/>
        <v>160.75902463003439</v>
      </c>
      <c r="H23" s="1">
        <f t="shared" si="10"/>
        <v>44.294469180700204</v>
      </c>
      <c r="I23" s="1">
        <f t="shared" si="1"/>
        <v>168.71483633634594</v>
      </c>
      <c r="J23" s="1">
        <f t="shared" si="2"/>
        <v>44.294469180700204</v>
      </c>
      <c r="K23" s="1">
        <f t="shared" si="3"/>
        <v>0.75404448044617056</v>
      </c>
    </row>
    <row r="24" spans="1:11" x14ac:dyDescent="0.3">
      <c r="A24" s="4"/>
      <c r="B24" s="4"/>
      <c r="C24">
        <f t="shared" si="11"/>
        <v>33.4</v>
      </c>
      <c r="D24">
        <f t="shared" si="8"/>
        <v>416.99999999999989</v>
      </c>
      <c r="E24">
        <v>100</v>
      </c>
      <c r="F24" s="1">
        <f t="shared" si="9"/>
        <v>44.294469180700204</v>
      </c>
      <c r="G24" s="1">
        <f t="shared" si="12"/>
        <v>164.78495076917673</v>
      </c>
      <c r="H24" s="1">
        <f t="shared" si="10"/>
        <v>44.294469180700204</v>
      </c>
      <c r="I24" s="1">
        <f t="shared" si="1"/>
        <v>164.78495076917673</v>
      </c>
      <c r="J24" s="1">
        <f t="shared" si="2"/>
        <v>44.294469180700204</v>
      </c>
      <c r="K24" s="1">
        <f t="shared" si="3"/>
        <v>0.75404448044617056</v>
      </c>
    </row>
    <row r="25" spans="1:11" x14ac:dyDescent="0.3">
      <c r="A25" s="4"/>
      <c r="B25" s="4"/>
      <c r="C25">
        <f t="shared" si="11"/>
        <v>33.4</v>
      </c>
      <c r="D25">
        <f t="shared" si="8"/>
        <v>450.39999999999986</v>
      </c>
      <c r="E25">
        <v>100</v>
      </c>
      <c r="F25" s="1">
        <f t="shared" si="9"/>
        <v>44.294469180700204</v>
      </c>
      <c r="G25" s="1">
        <f t="shared" si="12"/>
        <v>168.71483633634594</v>
      </c>
      <c r="H25" s="1">
        <f t="shared" si="10"/>
        <v>44.294469180700204</v>
      </c>
      <c r="I25" s="1">
        <f t="shared" si="1"/>
        <v>160.75902463003436</v>
      </c>
      <c r="J25" s="1">
        <f t="shared" si="2"/>
        <v>44.294469180700204</v>
      </c>
      <c r="K25" s="1">
        <f t="shared" si="3"/>
        <v>0.75404448044617056</v>
      </c>
    </row>
    <row r="26" spans="1:11" x14ac:dyDescent="0.3">
      <c r="A26" s="4"/>
      <c r="B26" s="4"/>
      <c r="C26">
        <f t="shared" si="11"/>
        <v>33.4</v>
      </c>
      <c r="D26">
        <f t="shared" si="8"/>
        <v>483.79999999999984</v>
      </c>
      <c r="E26">
        <v>100</v>
      </c>
      <c r="F26" s="1">
        <f t="shared" si="9"/>
        <v>44.294469180700204</v>
      </c>
      <c r="G26" s="1">
        <f t="shared" si="12"/>
        <v>172.55524332804262</v>
      </c>
      <c r="H26" s="1">
        <f t="shared" si="10"/>
        <v>44.294469180700204</v>
      </c>
      <c r="I26" s="1">
        <f t="shared" si="1"/>
        <v>156.62965236506142</v>
      </c>
      <c r="J26" s="1">
        <f t="shared" si="2"/>
        <v>44.294469180700204</v>
      </c>
      <c r="K26" s="1">
        <f t="shared" si="3"/>
        <v>0.75404448044617056</v>
      </c>
    </row>
    <row r="27" spans="1:11" x14ac:dyDescent="0.3">
      <c r="A27" s="4"/>
      <c r="B27" s="4"/>
      <c r="C27">
        <f t="shared" si="11"/>
        <v>33.4</v>
      </c>
      <c r="D27">
        <f t="shared" si="8"/>
        <v>517.19999999999982</v>
      </c>
      <c r="E27">
        <v>100</v>
      </c>
      <c r="F27" s="1">
        <f t="shared" si="9"/>
        <v>44.294469180700204</v>
      </c>
      <c r="G27" s="1">
        <f t="shared" si="12"/>
        <v>176.31201887562855</v>
      </c>
      <c r="H27" s="1">
        <f t="shared" si="10"/>
        <v>44.294469180700204</v>
      </c>
      <c r="I27" s="1">
        <f t="shared" si="1"/>
        <v>152.38842475726295</v>
      </c>
      <c r="J27" s="1">
        <f t="shared" si="2"/>
        <v>44.294469180700204</v>
      </c>
      <c r="K27" s="1">
        <f t="shared" si="3"/>
        <v>0.75404448044617056</v>
      </c>
    </row>
    <row r="28" spans="1:11" x14ac:dyDescent="0.3">
      <c r="A28" s="4"/>
      <c r="B28" s="4"/>
      <c r="C28">
        <f t="shared" si="11"/>
        <v>33.4</v>
      </c>
      <c r="D28">
        <f t="shared" si="8"/>
        <v>550.5999999999998</v>
      </c>
      <c r="E28">
        <v>100</v>
      </c>
      <c r="F28" s="1">
        <f t="shared" si="9"/>
        <v>44.294469180700204</v>
      </c>
      <c r="G28" s="1">
        <f t="shared" si="12"/>
        <v>179.99039974398636</v>
      </c>
      <c r="H28" s="1">
        <f t="shared" si="10"/>
        <v>44.294469180700204</v>
      </c>
      <c r="I28" s="1">
        <f t="shared" si="1"/>
        <v>148.02572749356781</v>
      </c>
      <c r="J28" s="1">
        <f t="shared" si="2"/>
        <v>44.294469180700204</v>
      </c>
      <c r="K28" s="1">
        <f t="shared" si="3"/>
        <v>0.75404448044617056</v>
      </c>
    </row>
    <row r="29" spans="1:11" x14ac:dyDescent="0.3">
      <c r="A29" s="4"/>
      <c r="B29" s="4"/>
      <c r="C29">
        <f t="shared" si="11"/>
        <v>33.4</v>
      </c>
      <c r="D29">
        <f t="shared" si="8"/>
        <v>583.99999999999977</v>
      </c>
      <c r="E29">
        <v>100</v>
      </c>
      <c r="F29" s="1">
        <f t="shared" si="9"/>
        <v>44.294469180700204</v>
      </c>
      <c r="G29" s="1">
        <f t="shared" si="12"/>
        <v>183.5950979737749</v>
      </c>
      <c r="H29" s="1">
        <f t="shared" si="10"/>
        <v>44.294469180700204</v>
      </c>
      <c r="I29" s="1">
        <f t="shared" si="1"/>
        <v>143.53048456686824</v>
      </c>
      <c r="J29" s="1">
        <f t="shared" si="2"/>
        <v>44.294469180700204</v>
      </c>
      <c r="K29" s="1">
        <f t="shared" si="3"/>
        <v>0.75404448044617056</v>
      </c>
    </row>
    <row r="30" spans="1:11" x14ac:dyDescent="0.3">
      <c r="A30" s="4" t="s">
        <v>21</v>
      </c>
      <c r="B30" s="4">
        <v>500</v>
      </c>
      <c r="C30">
        <v>0</v>
      </c>
      <c r="D30">
        <f>D29+C30</f>
        <v>583.99999999999977</v>
      </c>
      <c r="E30">
        <v>0</v>
      </c>
      <c r="F30" s="1">
        <f>F29</f>
        <v>44.294469180700204</v>
      </c>
      <c r="G30" s="1">
        <f t="shared" si="12"/>
        <v>183.5950979737749</v>
      </c>
      <c r="H30" s="1">
        <f t="shared" ref="H30:H60" si="13">SQRT(H31^2 + 2*$B$4*C31)</f>
        <v>216.72627897880781</v>
      </c>
      <c r="I30" s="1">
        <f t="shared" si="1"/>
        <v>143.53048456686824</v>
      </c>
      <c r="J30" s="1">
        <f t="shared" si="2"/>
        <v>44.294469180700204</v>
      </c>
      <c r="K30" s="1">
        <f t="shared" si="3"/>
        <v>0</v>
      </c>
    </row>
    <row r="31" spans="1:11" x14ac:dyDescent="0.3">
      <c r="A31" s="4"/>
      <c r="B31" s="4"/>
      <c r="C31">
        <f>$B$30/$B$1</f>
        <v>50</v>
      </c>
      <c r="D31">
        <f t="shared" ref="D31:D40" si="14">D30+C31</f>
        <v>633.99999999999977</v>
      </c>
      <c r="E31">
        <v>0</v>
      </c>
      <c r="F31" s="1">
        <f>SQRT(F30^2 + 2*$B$4*C31)</f>
        <v>62.641839053463301</v>
      </c>
      <c r="G31" s="1">
        <f t="shared" si="12"/>
        <v>188.8628073496738</v>
      </c>
      <c r="H31" s="1">
        <f t="shared" si="13"/>
        <v>212.15154960546491</v>
      </c>
      <c r="I31" s="1">
        <f t="shared" si="1"/>
        <v>136.52472303579304</v>
      </c>
      <c r="J31" s="1">
        <f t="shared" si="2"/>
        <v>62.641839053463301</v>
      </c>
      <c r="K31" s="1">
        <f t="shared" si="3"/>
        <v>0.79818857101762619</v>
      </c>
    </row>
    <row r="32" spans="1:11" x14ac:dyDescent="0.3">
      <c r="A32" s="4"/>
      <c r="B32" s="4"/>
      <c r="C32">
        <f t="shared" ref="C32:C40" si="15">$B$30/$B$1</f>
        <v>50</v>
      </c>
      <c r="D32">
        <f t="shared" si="14"/>
        <v>683.99999999999977</v>
      </c>
      <c r="E32">
        <v>0</v>
      </c>
      <c r="F32" s="1">
        <f t="shared" ref="F32:F40" si="16">SQRT(F31^2 + 2*$B$4*C32)</f>
        <v>76.720271115266527</v>
      </c>
      <c r="G32" s="1">
        <f t="shared" si="12"/>
        <v>193.98752537212283</v>
      </c>
      <c r="H32" s="1">
        <f t="shared" si="13"/>
        <v>207.47597451271324</v>
      </c>
      <c r="I32" s="1">
        <f t="shared" si="1"/>
        <v>129.1394595001853</v>
      </c>
      <c r="J32" s="1">
        <f t="shared" si="2"/>
        <v>76.720271115266527</v>
      </c>
      <c r="K32" s="1">
        <f t="shared" si="3"/>
        <v>0.6517182391714792</v>
      </c>
    </row>
    <row r="33" spans="1:11" x14ac:dyDescent="0.3">
      <c r="A33" s="4"/>
      <c r="B33" s="4"/>
      <c r="C33">
        <f t="shared" si="15"/>
        <v>50</v>
      </c>
      <c r="D33">
        <f t="shared" si="14"/>
        <v>733.99999999999977</v>
      </c>
      <c r="E33">
        <v>0</v>
      </c>
      <c r="F33" s="1">
        <f t="shared" si="16"/>
        <v>88.588938361400395</v>
      </c>
      <c r="G33" s="1">
        <f t="shared" si="12"/>
        <v>198.98030053248988</v>
      </c>
      <c r="H33" s="1">
        <f t="shared" si="13"/>
        <v>202.69257509834947</v>
      </c>
      <c r="I33" s="1">
        <f t="shared" si="1"/>
        <v>121.30539971493438</v>
      </c>
      <c r="J33" s="1">
        <f t="shared" si="2"/>
        <v>88.588938361400395</v>
      </c>
      <c r="K33" s="1">
        <f t="shared" si="3"/>
        <v>0.56440455123216371</v>
      </c>
    </row>
    <row r="34" spans="1:11" x14ac:dyDescent="0.3">
      <c r="A34" s="4"/>
      <c r="B34" s="4"/>
      <c r="C34">
        <f t="shared" si="15"/>
        <v>50</v>
      </c>
      <c r="D34">
        <f t="shared" si="14"/>
        <v>783.99999999999977</v>
      </c>
      <c r="E34">
        <v>0</v>
      </c>
      <c r="F34" s="1">
        <f t="shared" si="16"/>
        <v>99.045444115315064</v>
      </c>
      <c r="G34" s="1">
        <f t="shared" si="12"/>
        <v>203.85082781288867</v>
      </c>
      <c r="H34" s="1">
        <f t="shared" si="13"/>
        <v>197.79352871112854</v>
      </c>
      <c r="I34" s="1">
        <f t="shared" si="1"/>
        <v>112.92918134831228</v>
      </c>
      <c r="J34" s="1">
        <f t="shared" si="2"/>
        <v>99.045444115315064</v>
      </c>
      <c r="K34" s="1">
        <f t="shared" si="3"/>
        <v>0.50481877734615221</v>
      </c>
    </row>
    <row r="35" spans="1:11" x14ac:dyDescent="0.3">
      <c r="A35" s="4"/>
      <c r="B35" s="4"/>
      <c r="C35">
        <f t="shared" si="15"/>
        <v>50</v>
      </c>
      <c r="D35">
        <f t="shared" si="14"/>
        <v>833.99999999999977</v>
      </c>
      <c r="E35">
        <v>0</v>
      </c>
      <c r="F35" s="1">
        <f t="shared" si="16"/>
        <v>108.49884792015075</v>
      </c>
      <c r="G35" s="1">
        <f t="shared" si="12"/>
        <v>208.60767004115641</v>
      </c>
      <c r="H35" s="1">
        <f t="shared" si="13"/>
        <v>192.77001841572778</v>
      </c>
      <c r="I35" s="1">
        <f t="shared" si="1"/>
        <v>103.87973815908472</v>
      </c>
      <c r="J35" s="1">
        <f t="shared" si="2"/>
        <v>103.87973815908472</v>
      </c>
      <c r="K35" s="1">
        <f t="shared" si="3"/>
        <v>0.4813258185482564</v>
      </c>
    </row>
    <row r="36" spans="1:11" x14ac:dyDescent="0.3">
      <c r="A36" s="4"/>
      <c r="B36" s="4"/>
      <c r="C36">
        <f t="shared" si="15"/>
        <v>50</v>
      </c>
      <c r="D36">
        <f t="shared" si="14"/>
        <v>883.99999999999977</v>
      </c>
      <c r="E36">
        <v>0</v>
      </c>
      <c r="F36" s="1">
        <f t="shared" si="16"/>
        <v>117.19214990774766</v>
      </c>
      <c r="G36" s="1">
        <f t="shared" si="12"/>
        <v>213.25843476870966</v>
      </c>
      <c r="H36" s="1">
        <f t="shared" si="13"/>
        <v>187.61204652153876</v>
      </c>
      <c r="I36" s="1">
        <f t="shared" si="1"/>
        <v>93.962758580194958</v>
      </c>
      <c r="J36" s="1">
        <f t="shared" si="2"/>
        <v>93.962758580194958</v>
      </c>
      <c r="K36" s="1">
        <f t="shared" si="3"/>
        <v>0.53212571401175068</v>
      </c>
    </row>
    <row r="37" spans="1:11" x14ac:dyDescent="0.3">
      <c r="A37" s="4"/>
      <c r="B37" s="4"/>
      <c r="C37">
        <f t="shared" si="15"/>
        <v>50</v>
      </c>
      <c r="D37">
        <f t="shared" si="14"/>
        <v>933.99999999999977</v>
      </c>
      <c r="E37">
        <v>0</v>
      </c>
      <c r="F37" s="1">
        <f t="shared" si="16"/>
        <v>125.2836781069266</v>
      </c>
      <c r="G37" s="1">
        <f t="shared" si="12"/>
        <v>217.80991712959261</v>
      </c>
      <c r="H37" s="1">
        <f t="shared" si="13"/>
        <v>182.30820058351745</v>
      </c>
      <c r="I37" s="1">
        <f t="shared" si="1"/>
        <v>82.867363901598807</v>
      </c>
      <c r="J37" s="1">
        <f t="shared" si="2"/>
        <v>82.867363901598807</v>
      </c>
      <c r="K37" s="1">
        <f t="shared" si="3"/>
        <v>0.60337384521333037</v>
      </c>
    </row>
    <row r="38" spans="1:11" x14ac:dyDescent="0.3">
      <c r="A38" s="4"/>
      <c r="B38" s="4"/>
      <c r="C38">
        <f t="shared" si="15"/>
        <v>50</v>
      </c>
      <c r="D38">
        <f t="shared" si="14"/>
        <v>983.99999999999977</v>
      </c>
      <c r="E38">
        <v>0</v>
      </c>
      <c r="F38" s="1">
        <f t="shared" si="16"/>
        <v>132.8834075421006</v>
      </c>
      <c r="G38" s="1">
        <f t="shared" si="12"/>
        <v>222.26821635132629</v>
      </c>
      <c r="H38" s="1">
        <f t="shared" si="13"/>
        <v>176.84535617312665</v>
      </c>
      <c r="I38" s="1">
        <f t="shared" si="1"/>
        <v>70.035705179572517</v>
      </c>
      <c r="J38" s="1">
        <f t="shared" si="2"/>
        <v>70.035705179572517</v>
      </c>
      <c r="K38" s="1">
        <f t="shared" si="3"/>
        <v>0.71392156146353214</v>
      </c>
    </row>
    <row r="39" spans="1:11" x14ac:dyDescent="0.3">
      <c r="A39" s="4"/>
      <c r="B39" s="4"/>
      <c r="C39">
        <f t="shared" si="15"/>
        <v>50</v>
      </c>
      <c r="D39">
        <f t="shared" si="14"/>
        <v>1033.9999999999998</v>
      </c>
      <c r="E39">
        <v>0</v>
      </c>
      <c r="F39" s="1">
        <f t="shared" si="16"/>
        <v>140.07141035914503</v>
      </c>
      <c r="G39" s="1">
        <f t="shared" si="12"/>
        <v>226.63883162423863</v>
      </c>
      <c r="H39" s="1">
        <f t="shared" si="13"/>
        <v>171.20829419160751</v>
      </c>
      <c r="I39" s="1">
        <f t="shared" si="1"/>
        <v>54.249423960075376</v>
      </c>
      <c r="J39" s="1">
        <f t="shared" si="2"/>
        <v>54.249423960075376</v>
      </c>
      <c r="K39" s="1">
        <f t="shared" si="3"/>
        <v>0.92166877268221836</v>
      </c>
    </row>
    <row r="40" spans="1:11" x14ac:dyDescent="0.3">
      <c r="A40" s="4"/>
      <c r="B40" s="4"/>
      <c r="C40">
        <f t="shared" si="15"/>
        <v>50</v>
      </c>
      <c r="D40">
        <f t="shared" si="14"/>
        <v>1083.9999999999998</v>
      </c>
      <c r="E40">
        <v>0</v>
      </c>
      <c r="F40" s="1">
        <f t="shared" si="16"/>
        <v>146.90813456034354</v>
      </c>
      <c r="G40" s="1">
        <f t="shared" si="12"/>
        <v>230.9267416303274</v>
      </c>
      <c r="H40" s="1">
        <f t="shared" si="13"/>
        <v>165.37920062692294</v>
      </c>
      <c r="I40" s="1">
        <f>SQRT(I41^2 + 2*$B$4*C41)</f>
        <v>31.32091952673165</v>
      </c>
      <c r="J40" s="1">
        <f t="shared" si="2"/>
        <v>31.32091952673165</v>
      </c>
      <c r="K40" s="1">
        <f t="shared" si="3"/>
        <v>1.5963771420352524</v>
      </c>
    </row>
    <row r="41" spans="1:11" x14ac:dyDescent="0.3">
      <c r="A41" s="4" t="s">
        <v>4</v>
      </c>
      <c r="B41" s="4">
        <v>147</v>
      </c>
      <c r="C41">
        <v>0</v>
      </c>
      <c r="D41">
        <f>D40+C41</f>
        <v>1083.9999999999998</v>
      </c>
      <c r="E41">
        <v>50</v>
      </c>
      <c r="F41" s="1">
        <f>F40</f>
        <v>146.90813456034354</v>
      </c>
      <c r="G41" s="1">
        <f>SQRT($B$3*E41)</f>
        <v>31.32091952673165</v>
      </c>
      <c r="H41" s="1">
        <f t="shared" si="13"/>
        <v>165.37920062692294</v>
      </c>
      <c r="I41" s="1">
        <f>G41</f>
        <v>31.32091952673165</v>
      </c>
      <c r="J41" s="1">
        <f t="shared" si="2"/>
        <v>31.32091952673165</v>
      </c>
      <c r="K41" s="1">
        <f t="shared" si="3"/>
        <v>0</v>
      </c>
    </row>
    <row r="42" spans="1:11" x14ac:dyDescent="0.3">
      <c r="A42" s="4"/>
      <c r="B42" s="4"/>
      <c r="C42">
        <f t="shared" ref="C42:C51" si="17">$B$41/$B$1</f>
        <v>14.7</v>
      </c>
      <c r="D42">
        <f t="shared" ref="D42:D51" si="18">D41+C42</f>
        <v>1098.6999999999998</v>
      </c>
      <c r="E42">
        <v>50</v>
      </c>
      <c r="F42" s="1">
        <f>SQRT(F41^2 + 2*$B$4*C42)</f>
        <v>148.85841595287786</v>
      </c>
      <c r="G42" s="1">
        <f t="shared" ref="G42:G51" si="19">SQRT($B$3*E42)</f>
        <v>31.32091952673165</v>
      </c>
      <c r="H42" s="1">
        <f t="shared" si="13"/>
        <v>163.6259514869204</v>
      </c>
      <c r="I42" s="1">
        <f t="shared" ref="I42:I51" si="20">G42</f>
        <v>31.32091952673165</v>
      </c>
      <c r="J42" s="1">
        <f t="shared" si="2"/>
        <v>31.32091952673165</v>
      </c>
      <c r="K42" s="1">
        <f t="shared" si="3"/>
        <v>0.46933487975836419</v>
      </c>
    </row>
    <row r="43" spans="1:11" x14ac:dyDescent="0.3">
      <c r="A43" s="4"/>
      <c r="B43" s="4"/>
      <c r="C43">
        <f t="shared" si="17"/>
        <v>14.7</v>
      </c>
      <c r="D43">
        <f t="shared" si="18"/>
        <v>1113.3999999999999</v>
      </c>
      <c r="E43">
        <v>50</v>
      </c>
      <c r="F43" s="1">
        <f t="shared" ref="F43:F51" si="21">SQRT(F42^2 + 2*$B$4*C43)</f>
        <v>150.78347389551683</v>
      </c>
      <c r="G43" s="1">
        <f t="shared" si="19"/>
        <v>31.32091952673165</v>
      </c>
      <c r="H43" s="1">
        <f t="shared" si="13"/>
        <v>161.85371172759687</v>
      </c>
      <c r="I43" s="1">
        <f t="shared" si="20"/>
        <v>31.32091952673165</v>
      </c>
      <c r="J43" s="1">
        <f t="shared" si="2"/>
        <v>31.32091952673165</v>
      </c>
      <c r="K43" s="1">
        <f t="shared" si="3"/>
        <v>0.46933487975836419</v>
      </c>
    </row>
    <row r="44" spans="1:11" x14ac:dyDescent="0.3">
      <c r="A44" s="4"/>
      <c r="B44" s="4"/>
      <c r="C44">
        <f t="shared" si="17"/>
        <v>14.7</v>
      </c>
      <c r="D44">
        <f t="shared" si="18"/>
        <v>1128.0999999999999</v>
      </c>
      <c r="E44">
        <v>50</v>
      </c>
      <c r="F44" s="1">
        <f t="shared" si="21"/>
        <v>152.68426245032592</v>
      </c>
      <c r="G44" s="1">
        <f t="shared" si="19"/>
        <v>31.32091952673165</v>
      </c>
      <c r="H44" s="1">
        <f t="shared" si="13"/>
        <v>160.06185054534396</v>
      </c>
      <c r="I44" s="1">
        <f t="shared" si="20"/>
        <v>31.32091952673165</v>
      </c>
      <c r="J44" s="1">
        <f t="shared" si="2"/>
        <v>31.32091952673165</v>
      </c>
      <c r="K44" s="1">
        <f t="shared" si="3"/>
        <v>0.46933487975836419</v>
      </c>
    </row>
    <row r="45" spans="1:11" x14ac:dyDescent="0.3">
      <c r="A45" s="4"/>
      <c r="B45" s="4"/>
      <c r="C45">
        <f t="shared" si="17"/>
        <v>14.7</v>
      </c>
      <c r="D45">
        <f t="shared" si="18"/>
        <v>1142.8</v>
      </c>
      <c r="E45">
        <v>50</v>
      </c>
      <c r="F45" s="1">
        <f t="shared" si="21"/>
        <v>154.5616770095356</v>
      </c>
      <c r="G45" s="1">
        <f t="shared" si="19"/>
        <v>31.32091952673165</v>
      </c>
      <c r="H45" s="1">
        <f t="shared" si="13"/>
        <v>158.24970142151935</v>
      </c>
      <c r="I45" s="1">
        <f t="shared" si="20"/>
        <v>31.32091952673165</v>
      </c>
      <c r="J45" s="1">
        <f t="shared" si="2"/>
        <v>31.32091952673165</v>
      </c>
      <c r="K45" s="1">
        <f t="shared" si="3"/>
        <v>0.46933487975836419</v>
      </c>
    </row>
    <row r="46" spans="1:11" x14ac:dyDescent="0.3">
      <c r="A46" s="4"/>
      <c r="B46" s="4"/>
      <c r="C46">
        <f t="shared" si="17"/>
        <v>14.7</v>
      </c>
      <c r="D46">
        <f t="shared" si="18"/>
        <v>1157.5</v>
      </c>
      <c r="E46">
        <v>50</v>
      </c>
      <c r="F46" s="1">
        <f t="shared" si="21"/>
        <v>156.4165592256779</v>
      </c>
      <c r="G46" s="1">
        <f t="shared" si="19"/>
        <v>31.32091952673165</v>
      </c>
      <c r="H46" s="1">
        <f t="shared" si="13"/>
        <v>156.41655922567796</v>
      </c>
      <c r="I46" s="1">
        <f t="shared" si="20"/>
        <v>31.32091952673165</v>
      </c>
      <c r="J46" s="1">
        <f t="shared" si="2"/>
        <v>31.32091952673165</v>
      </c>
      <c r="K46" s="1">
        <f t="shared" si="3"/>
        <v>0.46933487975836419</v>
      </c>
    </row>
    <row r="47" spans="1:11" x14ac:dyDescent="0.3">
      <c r="A47" s="4"/>
      <c r="B47" s="4"/>
      <c r="C47">
        <f t="shared" si="17"/>
        <v>14.7</v>
      </c>
      <c r="D47">
        <f t="shared" si="18"/>
        <v>1172.2</v>
      </c>
      <c r="E47">
        <v>50</v>
      </c>
      <c r="F47" s="1">
        <f t="shared" si="21"/>
        <v>158.24970142151929</v>
      </c>
      <c r="G47" s="1">
        <f t="shared" si="19"/>
        <v>31.32091952673165</v>
      </c>
      <c r="H47" s="1">
        <f t="shared" si="13"/>
        <v>154.56167700953563</v>
      </c>
      <c r="I47" s="1">
        <f t="shared" si="20"/>
        <v>31.32091952673165</v>
      </c>
      <c r="J47" s="1">
        <f t="shared" si="2"/>
        <v>31.32091952673165</v>
      </c>
      <c r="K47" s="1">
        <f t="shared" si="3"/>
        <v>0.46933487975836419</v>
      </c>
    </row>
    <row r="48" spans="1:11" x14ac:dyDescent="0.3">
      <c r="A48" s="4"/>
      <c r="B48" s="4"/>
      <c r="C48">
        <f t="shared" si="17"/>
        <v>14.7</v>
      </c>
      <c r="D48">
        <f t="shared" si="18"/>
        <v>1186.9000000000001</v>
      </c>
      <c r="E48">
        <v>50</v>
      </c>
      <c r="F48" s="1">
        <f t="shared" si="21"/>
        <v>160.0618505453439</v>
      </c>
      <c r="G48" s="1">
        <f t="shared" si="19"/>
        <v>31.32091952673165</v>
      </c>
      <c r="H48" s="1">
        <f t="shared" si="13"/>
        <v>152.68426245032595</v>
      </c>
      <c r="I48" s="1">
        <f t="shared" si="20"/>
        <v>31.32091952673165</v>
      </c>
      <c r="J48" s="1">
        <f t="shared" si="2"/>
        <v>31.32091952673165</v>
      </c>
      <c r="K48" s="1">
        <f t="shared" si="3"/>
        <v>0.46933487975836419</v>
      </c>
    </row>
    <row r="49" spans="1:11" x14ac:dyDescent="0.3">
      <c r="A49" s="4"/>
      <c r="B49" s="4"/>
      <c r="C49">
        <f t="shared" si="17"/>
        <v>14.7</v>
      </c>
      <c r="D49">
        <f t="shared" si="18"/>
        <v>1201.6000000000001</v>
      </c>
      <c r="E49">
        <v>50</v>
      </c>
      <c r="F49" s="1">
        <f t="shared" si="21"/>
        <v>161.85371172759682</v>
      </c>
      <c r="G49" s="1">
        <f t="shared" si="19"/>
        <v>31.32091952673165</v>
      </c>
      <c r="H49" s="1">
        <f t="shared" si="13"/>
        <v>150.78347389551686</v>
      </c>
      <c r="I49" s="1">
        <f t="shared" si="20"/>
        <v>31.32091952673165</v>
      </c>
      <c r="J49" s="1">
        <f t="shared" si="2"/>
        <v>31.32091952673165</v>
      </c>
      <c r="K49" s="1">
        <f t="shared" si="3"/>
        <v>0.46933487975836419</v>
      </c>
    </row>
    <row r="50" spans="1:11" x14ac:dyDescent="0.3">
      <c r="A50" s="4"/>
      <c r="B50" s="4"/>
      <c r="C50">
        <f t="shared" si="17"/>
        <v>14.7</v>
      </c>
      <c r="D50">
        <f t="shared" si="18"/>
        <v>1216.3000000000002</v>
      </c>
      <c r="E50">
        <v>50</v>
      </c>
      <c r="F50" s="1">
        <f t="shared" si="21"/>
        <v>163.62595148692034</v>
      </c>
      <c r="G50" s="1">
        <f t="shared" si="19"/>
        <v>31.32091952673165</v>
      </c>
      <c r="H50" s="1">
        <f t="shared" si="13"/>
        <v>148.85841595287789</v>
      </c>
      <c r="I50" s="1">
        <f t="shared" si="20"/>
        <v>31.32091952673165</v>
      </c>
      <c r="J50" s="1">
        <f t="shared" si="2"/>
        <v>31.32091952673165</v>
      </c>
      <c r="K50" s="1">
        <f t="shared" si="3"/>
        <v>0.46933487975836419</v>
      </c>
    </row>
    <row r="51" spans="1:11" x14ac:dyDescent="0.3">
      <c r="A51" s="4"/>
      <c r="B51" s="4"/>
      <c r="C51">
        <f t="shared" si="17"/>
        <v>14.7</v>
      </c>
      <c r="D51">
        <f t="shared" si="18"/>
        <v>1231.0000000000002</v>
      </c>
      <c r="E51">
        <v>50</v>
      </c>
      <c r="F51" s="1">
        <f t="shared" si="21"/>
        <v>165.37920062692288</v>
      </c>
      <c r="G51" s="1">
        <f t="shared" si="19"/>
        <v>31.32091952673165</v>
      </c>
      <c r="H51" s="1">
        <f t="shared" si="13"/>
        <v>146.90813456034357</v>
      </c>
      <c r="I51" s="1">
        <f t="shared" si="20"/>
        <v>31.32091952673165</v>
      </c>
      <c r="J51" s="1">
        <f t="shared" si="2"/>
        <v>31.32091952673165</v>
      </c>
      <c r="K51" s="1">
        <f t="shared" si="3"/>
        <v>0.46933487975836419</v>
      </c>
    </row>
    <row r="52" spans="1:11" x14ac:dyDescent="0.3">
      <c r="A52" s="4" t="s">
        <v>22</v>
      </c>
      <c r="B52" s="4">
        <v>250</v>
      </c>
      <c r="C52">
        <v>0</v>
      </c>
      <c r="D52">
        <f>D51+C52</f>
        <v>1231.0000000000002</v>
      </c>
      <c r="E52">
        <v>0</v>
      </c>
      <c r="F52" s="1">
        <f>F51</f>
        <v>165.37920062692288</v>
      </c>
      <c r="G52" s="1">
        <f>G51</f>
        <v>31.32091952673165</v>
      </c>
      <c r="H52" s="1">
        <f t="shared" si="13"/>
        <v>146.90813456034357</v>
      </c>
      <c r="I52" s="1">
        <f t="shared" ref="I52:I60" si="22">SQRT(I53^2 + 2*$B$4*C53)</f>
        <v>230.92674163032737</v>
      </c>
      <c r="J52" s="1">
        <f t="shared" si="2"/>
        <v>31.32091952673165</v>
      </c>
      <c r="K52" s="1">
        <f t="shared" si="3"/>
        <v>0</v>
      </c>
    </row>
    <row r="53" spans="1:11" x14ac:dyDescent="0.3">
      <c r="A53" s="4"/>
      <c r="B53" s="4"/>
      <c r="C53">
        <f>$B$52/$B$1</f>
        <v>25</v>
      </c>
      <c r="D53">
        <f t="shared" ref="D53:D62" si="23">D52+C53</f>
        <v>1256.0000000000002</v>
      </c>
      <c r="E53">
        <v>0</v>
      </c>
      <c r="F53" s="1">
        <f>SQRT(F52^2 + 2*$B$4*C53)</f>
        <v>168.31898288666079</v>
      </c>
      <c r="G53" s="1">
        <f>SQRT(G52^2 + 2*$B$4*C53)</f>
        <v>44.294469180700204</v>
      </c>
      <c r="H53" s="1">
        <f t="shared" si="13"/>
        <v>143.53048456686827</v>
      </c>
      <c r="I53" s="1">
        <f t="shared" si="22"/>
        <v>228.79283205555188</v>
      </c>
      <c r="J53" s="1">
        <f t="shared" si="2"/>
        <v>44.294469180700204</v>
      </c>
      <c r="K53" s="1">
        <f t="shared" si="3"/>
        <v>0.5644045512321636</v>
      </c>
    </row>
    <row r="54" spans="1:11" x14ac:dyDescent="0.3">
      <c r="A54" s="4"/>
      <c r="B54" s="4"/>
      <c r="C54">
        <f t="shared" ref="C54:C62" si="24">$B$52/$B$1</f>
        <v>25</v>
      </c>
      <c r="D54">
        <f t="shared" si="23"/>
        <v>1281.0000000000002</v>
      </c>
      <c r="E54">
        <v>0</v>
      </c>
      <c r="F54" s="1">
        <f t="shared" ref="F54:F62" si="25">SQRT(F53^2 + 2*$B$4*C54)</f>
        <v>171.20829419160745</v>
      </c>
      <c r="G54" s="1">
        <f t="shared" ref="G54:G62" si="26">SQRT(G53^2 + 2*$B$4*C54)</f>
        <v>54.249423960075376</v>
      </c>
      <c r="H54" s="1">
        <f t="shared" si="13"/>
        <v>140.07141035914506</v>
      </c>
      <c r="I54" s="1">
        <f t="shared" si="22"/>
        <v>226.63883162423861</v>
      </c>
      <c r="J54" s="1">
        <f t="shared" si="2"/>
        <v>54.249423960075376</v>
      </c>
      <c r="K54" s="1">
        <f t="shared" si="3"/>
        <v>0.46083438634110918</v>
      </c>
    </row>
    <row r="55" spans="1:11" x14ac:dyDescent="0.3">
      <c r="A55" s="4"/>
      <c r="B55" s="4"/>
      <c r="C55">
        <f t="shared" si="24"/>
        <v>25</v>
      </c>
      <c r="D55">
        <f t="shared" si="23"/>
        <v>1306.0000000000002</v>
      </c>
      <c r="E55">
        <v>0</v>
      </c>
      <c r="F55" s="1">
        <f t="shared" si="25"/>
        <v>174.04964808927366</v>
      </c>
      <c r="G55" s="1">
        <f t="shared" si="26"/>
        <v>62.641839053463308</v>
      </c>
      <c r="H55" s="1">
        <f t="shared" si="13"/>
        <v>136.52472303579307</v>
      </c>
      <c r="I55" s="1">
        <f t="shared" si="22"/>
        <v>224.46416195018745</v>
      </c>
      <c r="J55" s="1">
        <f t="shared" si="2"/>
        <v>62.641839053463308</v>
      </c>
      <c r="K55" s="1">
        <f t="shared" si="3"/>
        <v>0.39909428550881304</v>
      </c>
    </row>
    <row r="56" spans="1:11" x14ac:dyDescent="0.3">
      <c r="A56" s="4"/>
      <c r="B56" s="4"/>
      <c r="C56">
        <f t="shared" si="24"/>
        <v>25</v>
      </c>
      <c r="D56">
        <f t="shared" si="23"/>
        <v>1331.0000000000002</v>
      </c>
      <c r="E56">
        <v>0</v>
      </c>
      <c r="F56" s="1">
        <f t="shared" si="25"/>
        <v>176.84535617312659</v>
      </c>
      <c r="G56" s="1">
        <f t="shared" si="26"/>
        <v>70.035705179572517</v>
      </c>
      <c r="H56" s="1">
        <f t="shared" si="13"/>
        <v>132.88340754210063</v>
      </c>
      <c r="I56" s="1">
        <f t="shared" si="22"/>
        <v>222.26821635132626</v>
      </c>
      <c r="J56" s="1">
        <f t="shared" si="2"/>
        <v>70.035705179572517</v>
      </c>
      <c r="K56" s="1">
        <f t="shared" si="3"/>
        <v>0.35696078073176607</v>
      </c>
    </row>
    <row r="57" spans="1:11" x14ac:dyDescent="0.3">
      <c r="A57" s="4"/>
      <c r="B57" s="4"/>
      <c r="C57">
        <f t="shared" si="24"/>
        <v>25</v>
      </c>
      <c r="D57">
        <f t="shared" si="23"/>
        <v>1356.0000000000002</v>
      </c>
      <c r="E57">
        <v>0</v>
      </c>
      <c r="F57" s="1">
        <f t="shared" si="25"/>
        <v>179.59755009464914</v>
      </c>
      <c r="G57" s="1">
        <f t="shared" si="26"/>
        <v>76.720271115266542</v>
      </c>
      <c r="H57" s="1">
        <f t="shared" si="13"/>
        <v>129.13945950018532</v>
      </c>
      <c r="I57" s="1">
        <f t="shared" si="22"/>
        <v>220.05035787291959</v>
      </c>
      <c r="J57" s="1">
        <f t="shared" si="2"/>
        <v>76.720271115266542</v>
      </c>
      <c r="K57" s="1">
        <f t="shared" si="3"/>
        <v>0.32585911958573954</v>
      </c>
    </row>
    <row r="58" spans="1:11" x14ac:dyDescent="0.3">
      <c r="A58" s="4"/>
      <c r="B58" s="4"/>
      <c r="C58">
        <f t="shared" si="24"/>
        <v>25</v>
      </c>
      <c r="D58">
        <f t="shared" si="23"/>
        <v>1381.0000000000002</v>
      </c>
      <c r="E58">
        <v>0</v>
      </c>
      <c r="F58" s="1">
        <f t="shared" si="25"/>
        <v>182.30820058351739</v>
      </c>
      <c r="G58" s="1">
        <f t="shared" si="26"/>
        <v>82.867363901598807</v>
      </c>
      <c r="H58" s="1">
        <f t="shared" si="13"/>
        <v>125.28367810692662</v>
      </c>
      <c r="I58" s="1">
        <f t="shared" si="22"/>
        <v>217.80991712959258</v>
      </c>
      <c r="J58" s="1">
        <f t="shared" si="2"/>
        <v>82.867363901598807</v>
      </c>
      <c r="K58" s="1">
        <f t="shared" si="3"/>
        <v>0.30168692260666519</v>
      </c>
    </row>
    <row r="59" spans="1:11" x14ac:dyDescent="0.3">
      <c r="A59" s="4"/>
      <c r="B59" s="4"/>
      <c r="C59">
        <f t="shared" si="24"/>
        <v>25</v>
      </c>
      <c r="D59">
        <f t="shared" si="23"/>
        <v>1406.0000000000002</v>
      </c>
      <c r="E59">
        <v>0</v>
      </c>
      <c r="F59" s="1">
        <f t="shared" si="25"/>
        <v>184.97913395840087</v>
      </c>
      <c r="G59" s="1">
        <f t="shared" si="26"/>
        <v>88.588938361400409</v>
      </c>
      <c r="H59" s="1">
        <f t="shared" si="13"/>
        <v>121.30539971493438</v>
      </c>
      <c r="I59" s="1">
        <f t="shared" si="22"/>
        <v>215.54618994544995</v>
      </c>
      <c r="J59" s="1">
        <f t="shared" si="2"/>
        <v>88.588938361400409</v>
      </c>
      <c r="K59" s="1">
        <f t="shared" si="3"/>
        <v>0.2822022756160818</v>
      </c>
    </row>
    <row r="60" spans="1:11" x14ac:dyDescent="0.3">
      <c r="A60" s="4"/>
      <c r="B60" s="4"/>
      <c r="C60">
        <f t="shared" si="24"/>
        <v>25</v>
      </c>
      <c r="D60">
        <f t="shared" si="23"/>
        <v>1431.0000000000002</v>
      </c>
      <c r="E60">
        <v>0</v>
      </c>
      <c r="F60" s="1">
        <f t="shared" si="25"/>
        <v>187.61204652153873</v>
      </c>
      <c r="G60" s="1">
        <f t="shared" si="26"/>
        <v>93.962758580194958</v>
      </c>
      <c r="H60" s="1">
        <f t="shared" si="13"/>
        <v>117.19214990774768</v>
      </c>
      <c r="I60" s="1">
        <f t="shared" si="22"/>
        <v>213.25843476870966</v>
      </c>
      <c r="J60" s="1">
        <f t="shared" si="2"/>
        <v>93.962758580194958</v>
      </c>
      <c r="K60" s="1">
        <f t="shared" si="3"/>
        <v>0.26606285700587534</v>
      </c>
    </row>
    <row r="61" spans="1:11" x14ac:dyDescent="0.3">
      <c r="A61" s="4"/>
      <c r="B61" s="4"/>
      <c r="C61">
        <f t="shared" si="24"/>
        <v>25</v>
      </c>
      <c r="D61">
        <f t="shared" si="23"/>
        <v>1456.0000000000002</v>
      </c>
      <c r="E61">
        <v>0</v>
      </c>
      <c r="F61" s="1">
        <f t="shared" si="25"/>
        <v>190.20851715945849</v>
      </c>
      <c r="G61" s="1">
        <f t="shared" si="26"/>
        <v>99.045444115315078</v>
      </c>
      <c r="H61" s="1">
        <f>SQRT(H62^2 + 2*$B$4*C62)</f>
        <v>112.92918134831228</v>
      </c>
      <c r="I61" s="1">
        <f>SQRT(I62^2 + 2*$B$4*C62)</f>
        <v>210.94586983394578</v>
      </c>
      <c r="J61" s="1">
        <f t="shared" si="2"/>
        <v>99.045444115315078</v>
      </c>
      <c r="K61" s="1">
        <f t="shared" si="3"/>
        <v>0.25240938867307611</v>
      </c>
    </row>
    <row r="62" spans="1:11" x14ac:dyDescent="0.3">
      <c r="A62" s="4"/>
      <c r="B62" s="4"/>
      <c r="C62">
        <f t="shared" si="24"/>
        <v>25</v>
      </c>
      <c r="D62">
        <f t="shared" si="23"/>
        <v>1481.0000000000002</v>
      </c>
      <c r="E62">
        <v>0</v>
      </c>
      <c r="F62" s="1">
        <f t="shared" si="25"/>
        <v>192.77001841572775</v>
      </c>
      <c r="G62" s="1">
        <f t="shared" si="26"/>
        <v>103.87973815908472</v>
      </c>
      <c r="H62" s="1">
        <f>H8</f>
        <v>108.49884792015077</v>
      </c>
      <c r="I62" s="1">
        <f>I8</f>
        <v>208.60767004115644</v>
      </c>
      <c r="J62" s="1">
        <f t="shared" si="2"/>
        <v>103.87973815908472</v>
      </c>
      <c r="K62" s="1">
        <f t="shared" si="3"/>
        <v>0.2406629092741282</v>
      </c>
    </row>
  </sheetData>
  <mergeCells count="15">
    <mergeCell ref="F4:K4"/>
    <mergeCell ref="J5:K5"/>
    <mergeCell ref="F5:G5"/>
    <mergeCell ref="H5:I5"/>
    <mergeCell ref="C6:E6"/>
    <mergeCell ref="B8:B18"/>
    <mergeCell ref="A8:A18"/>
    <mergeCell ref="A19:A29"/>
    <mergeCell ref="B19:B29"/>
    <mergeCell ref="B30:B40"/>
    <mergeCell ref="A30:A40"/>
    <mergeCell ref="A52:A62"/>
    <mergeCell ref="B52:B62"/>
    <mergeCell ref="A41:A51"/>
    <mergeCell ref="B41:B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[Student] Tom Webster</dc:creator>
  <cp:lastModifiedBy>[Student] Tom Webster</cp:lastModifiedBy>
  <dcterms:created xsi:type="dcterms:W3CDTF">2024-03-04T16:09:50Z</dcterms:created>
  <dcterms:modified xsi:type="dcterms:W3CDTF">2024-03-05T17:43:10Z</dcterms:modified>
</cp:coreProperties>
</file>