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yecto con excel\"/>
    </mc:Choice>
  </mc:AlternateContent>
  <xr:revisionPtr revIDLastSave="0" documentId="13_ncr:1_{27C71D24-2673-46BC-8FF4-AA2874B2B609}" xr6:coauthVersionLast="47" xr6:coauthVersionMax="47" xr10:uidLastSave="{00000000-0000-0000-0000-000000000000}"/>
  <bookViews>
    <workbookView xWindow="-120" yWindow="-120" windowWidth="20730" windowHeight="11160" activeTab="1" xr2:uid="{5B91FB84-9382-4E3D-8E90-BA4C5F162869}"/>
  </bookViews>
  <sheets>
    <sheet name="retail_sales_dataset" sheetId="2" r:id="rId1"/>
    <sheet name="Analisis" sheetId="3" r:id="rId2"/>
    <sheet name="Dashboard" sheetId="4" r:id="rId3"/>
  </sheets>
  <definedNames>
    <definedName name="DatosExternos_1" localSheetId="0" hidden="1">'retail_sales_dataset'!$A$1:$S$501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B27" i="3"/>
  <c r="B21" i="3"/>
  <c r="B9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84C61A-804A-4277-B23F-DE8DF10AD797}" keepAlive="1" name="Consulta - retail_sales_dataset" description="Conexión a la consulta 'retail_sales_dataset' en el libro." type="5" refreshedVersion="8" background="1" saveData="1">
    <dbPr connection="Provider=Microsoft.Mashup.OleDb.1;Data Source=$Workbook$;Location=retail_sales_dataset;Extended Properties=&quot;&quot;" command="SELECT * FROM [retail_sales_dataset]"/>
  </connection>
</connections>
</file>

<file path=xl/sharedStrings.xml><?xml version="1.0" encoding="utf-8"?>
<sst xmlns="http://schemas.openxmlformats.org/spreadsheetml/2006/main" count="3579" uniqueCount="569">
  <si>
    <t>OrderID</t>
  </si>
  <si>
    <t>OrderDate</t>
  </si>
  <si>
    <t>Branch</t>
  </si>
  <si>
    <t>City</t>
  </si>
  <si>
    <t>CustomerType</t>
  </si>
  <si>
    <t>Gender</t>
  </si>
  <si>
    <t>ProductLine</t>
  </si>
  <si>
    <t>UnitPrice</t>
  </si>
  <si>
    <t>Quantity</t>
  </si>
  <si>
    <t>Payment</t>
  </si>
  <si>
    <t>Total</t>
  </si>
  <si>
    <t>COGS</t>
  </si>
  <si>
    <t>GrossIncome</t>
  </si>
  <si>
    <t>Rating</t>
  </si>
  <si>
    <t>ORD1000</t>
  </si>
  <si>
    <t>C</t>
  </si>
  <si>
    <t>Guadalajara</t>
  </si>
  <si>
    <t>New</t>
  </si>
  <si>
    <t>Female</t>
  </si>
  <si>
    <t>Audio</t>
  </si>
  <si>
    <t>Cash</t>
  </si>
  <si>
    <t>ORD1001</t>
  </si>
  <si>
    <t>A</t>
  </si>
  <si>
    <t>Male</t>
  </si>
  <si>
    <t>Laptop</t>
  </si>
  <si>
    <t>ORD1002</t>
  </si>
  <si>
    <t>Monterrey</t>
  </si>
  <si>
    <t>Accessories</t>
  </si>
  <si>
    <t>ORD1003</t>
  </si>
  <si>
    <t>Gaming</t>
  </si>
  <si>
    <t>ORD1004</t>
  </si>
  <si>
    <t>Mexico City</t>
  </si>
  <si>
    <t>Returning</t>
  </si>
  <si>
    <t>Smartphone</t>
  </si>
  <si>
    <t>ORD1005</t>
  </si>
  <si>
    <t>TV</t>
  </si>
  <si>
    <t>ORD1006</t>
  </si>
  <si>
    <t>Ewallet</t>
  </si>
  <si>
    <t>ORD1007</t>
  </si>
  <si>
    <t>B</t>
  </si>
  <si>
    <t>ORD1008</t>
  </si>
  <si>
    <t>Credit Card</t>
  </si>
  <si>
    <t>ORD1009</t>
  </si>
  <si>
    <t>ORD1010</t>
  </si>
  <si>
    <t>ORD1011</t>
  </si>
  <si>
    <t>ORD1012</t>
  </si>
  <si>
    <t>ORD1013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</si>
  <si>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</si>
  <si>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</si>
  <si>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</si>
  <si>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</si>
  <si>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</si>
  <si>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</si>
  <si>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</si>
  <si>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</si>
  <si>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</si>
  <si>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</si>
  <si>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</si>
  <si>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</si>
  <si>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</si>
  <si>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</si>
  <si>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</si>
  <si>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</si>
  <si>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</si>
  <si>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</si>
  <si>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</si>
  <si>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</si>
  <si>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</si>
  <si>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</si>
  <si>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</si>
  <si>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</si>
  <si>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</si>
  <si>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</si>
  <si>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</si>
  <si>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</si>
  <si>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</si>
  <si>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</si>
  <si>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</si>
  <si>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</si>
  <si>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</si>
  <si>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</si>
  <si>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</si>
  <si>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</si>
  <si>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</si>
  <si>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</si>
  <si>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</si>
  <si>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</si>
  <si>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</si>
  <si>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</si>
  <si>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</si>
  <si>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</si>
  <si>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</si>
  <si>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</si>
  <si>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</si>
  <si>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</si>
  <si>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</si>
  <si>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</si>
  <si>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</si>
  <si>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</si>
  <si>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</si>
  <si>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</si>
  <si>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</si>
  <si>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</si>
  <si>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</si>
  <si>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</si>
  <si>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</si>
  <si>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</si>
  <si>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</si>
  <si>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</si>
  <si>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</si>
  <si>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</si>
  <si>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</si>
  <si>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</si>
  <si>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</si>
  <si>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</si>
  <si>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</si>
  <si>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</si>
  <si>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</si>
  <si>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</si>
  <si>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</si>
  <si>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</si>
  <si>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</si>
  <si>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</si>
  <si>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</si>
  <si>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</si>
  <si>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</si>
  <si>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</si>
  <si>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</si>
  <si>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</si>
  <si>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</si>
  <si>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</si>
  <si>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</si>
  <si>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</si>
  <si>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ORD1100</t>
  </si>
  <si>
    <t>ORD1101</t>
  </si>
  <si>
    <t>ORD1102</t>
  </si>
  <si>
    <t>ORD1103</t>
  </si>
  <si>
    <t>ORD1104</t>
  </si>
  <si>
    <t>ORD1105</t>
  </si>
  <si>
    <t>ORD1106</t>
  </si>
  <si>
    <t>ORD1107</t>
  </si>
  <si>
    <t>ORD1108</t>
  </si>
  <si>
    <t>ORD1109</t>
  </si>
  <si>
    <t>ORD1110</t>
  </si>
  <si>
    <t>ORD1111</t>
  </si>
  <si>
    <t>ORD1112</t>
  </si>
  <si>
    <t>ORD1113</t>
  </si>
  <si>
    <t>ORD1114</t>
  </si>
  <si>
    <t>ORD1115</t>
  </si>
  <si>
    <t>ORD1116</t>
  </si>
  <si>
    <t>ORD1117</t>
  </si>
  <si>
    <t>ORD1118</t>
  </si>
  <si>
    <t>ORD1119</t>
  </si>
  <si>
    <t>ORD1120</t>
  </si>
  <si>
    <t>ORD1121</t>
  </si>
  <si>
    <t>ORD1122</t>
  </si>
  <si>
    <t>ORD1123</t>
  </si>
  <si>
    <t>ORD1124</t>
  </si>
  <si>
    <t>ORD1125</t>
  </si>
  <si>
    <t>ORD1126</t>
  </si>
  <si>
    <t>ORD1127</t>
  </si>
  <si>
    <t>ORD1128</t>
  </si>
  <si>
    <t>ORD1129</t>
  </si>
  <si>
    <t>ORD1130</t>
  </si>
  <si>
    <t>ORD1131</t>
  </si>
  <si>
    <t>ORD1132</t>
  </si>
  <si>
    <t>ORD1133</t>
  </si>
  <si>
    <t>ORD1134</t>
  </si>
  <si>
    <t>ORD1135</t>
  </si>
  <si>
    <t>ORD1136</t>
  </si>
  <si>
    <t>ORD1137</t>
  </si>
  <si>
    <t>ORD1138</t>
  </si>
  <si>
    <t>ORD1139</t>
  </si>
  <si>
    <t>ORD1140</t>
  </si>
  <si>
    <t>ORD1141</t>
  </si>
  <si>
    <t>ORD1142</t>
  </si>
  <si>
    <t>ORD1143</t>
  </si>
  <si>
    <t>ORD1144</t>
  </si>
  <si>
    <t>ORD1145</t>
  </si>
  <si>
    <t>ORD1146</t>
  </si>
  <si>
    <t>ORD1147</t>
  </si>
  <si>
    <t>ORD1148</t>
  </si>
  <si>
    <t>ORD1149</t>
  </si>
  <si>
    <t>ORD1150</t>
  </si>
  <si>
    <t>ORD1151</t>
  </si>
  <si>
    <t>ORD1152</t>
  </si>
  <si>
    <t>ORD1153</t>
  </si>
  <si>
    <t>ORD1154</t>
  </si>
  <si>
    <t>ORD1155</t>
  </si>
  <si>
    <t>ORD1156</t>
  </si>
  <si>
    <t>ORD1157</t>
  </si>
  <si>
    <t>ORD1158</t>
  </si>
  <si>
    <t>ORD1159</t>
  </si>
  <si>
    <t>ORD1160</t>
  </si>
  <si>
    <t>ORD1161</t>
  </si>
  <si>
    <t>ORD1162</t>
  </si>
  <si>
    <t>ORD1163</t>
  </si>
  <si>
    <t>ORD1164</t>
  </si>
  <si>
    <t>ORD1165</t>
  </si>
  <si>
    <t>ORD1166</t>
  </si>
  <si>
    <t>ORD1167</t>
  </si>
  <si>
    <t>ORD1168</t>
  </si>
  <si>
    <t>ORD1169</t>
  </si>
  <si>
    <t>ORD1170</t>
  </si>
  <si>
    <t>ORD1171</t>
  </si>
  <si>
    <t>ORD1172</t>
  </si>
  <si>
    <t>ORD1173</t>
  </si>
  <si>
    <t>ORD1174</t>
  </si>
  <si>
    <t>ORD1175</t>
  </si>
  <si>
    <t>ORD1176</t>
  </si>
  <si>
    <t>ORD1177</t>
  </si>
  <si>
    <t>ORD1178</t>
  </si>
  <si>
    <t>ORD1179</t>
  </si>
  <si>
    <t>ORD1180</t>
  </si>
  <si>
    <t>ORD1181</t>
  </si>
  <si>
    <t>ORD1182</t>
  </si>
  <si>
    <t>ORD1183</t>
  </si>
  <si>
    <t>ORD1184</t>
  </si>
  <si>
    <t>ORD1185</t>
  </si>
  <si>
    <t>ORD1186</t>
  </si>
  <si>
    <t>ORD1187</t>
  </si>
  <si>
    <t>ORD1188</t>
  </si>
  <si>
    <t>ORD1189</t>
  </si>
  <si>
    <t>ORD1190</t>
  </si>
  <si>
    <t>ORD1191</t>
  </si>
  <si>
    <t>ORD1192</t>
  </si>
  <si>
    <t>ORD1193</t>
  </si>
  <si>
    <t>ORD1194</t>
  </si>
  <si>
    <t>ORD1195</t>
  </si>
  <si>
    <t>ORD1196</t>
  </si>
  <si>
    <t>ORD1197</t>
  </si>
  <si>
    <t>ORD1198</t>
  </si>
  <si>
    <t>ORD1199</t>
  </si>
  <si>
    <t>ORD1200</t>
  </si>
  <si>
    <t>ORD1201</t>
  </si>
  <si>
    <t>ORD1202</t>
  </si>
  <si>
    <t>ORD1203</t>
  </si>
  <si>
    <t>ORD1204</t>
  </si>
  <si>
    <t>ORD1205</t>
  </si>
  <si>
    <t>ORD1206</t>
  </si>
  <si>
    <t>ORD1207</t>
  </si>
  <si>
    <t>ORD1208</t>
  </si>
  <si>
    <t>ORD1209</t>
  </si>
  <si>
    <t>ORD1210</t>
  </si>
  <si>
    <t>ORD1211</t>
  </si>
  <si>
    <t>ORD1212</t>
  </si>
  <si>
    <t>ORD1213</t>
  </si>
  <si>
    <t>ORD1214</t>
  </si>
  <si>
    <t>ORD1215</t>
  </si>
  <si>
    <t>ORD1216</t>
  </si>
  <si>
    <t>ORD1217</t>
  </si>
  <si>
    <t>ORD1218</t>
  </si>
  <si>
    <t>ORD1219</t>
  </si>
  <si>
    <t>ORD1220</t>
  </si>
  <si>
    <t>ORD1221</t>
  </si>
  <si>
    <t>ORD1222</t>
  </si>
  <si>
    <t>ORD1223</t>
  </si>
  <si>
    <t>ORD1224</t>
  </si>
  <si>
    <t>ORD1225</t>
  </si>
  <si>
    <t>ORD1226</t>
  </si>
  <si>
    <t>ORD1227</t>
  </si>
  <si>
    <t>ORD1228</t>
  </si>
  <si>
    <t>ORD1229</t>
  </si>
  <si>
    <t>ORD1230</t>
  </si>
  <si>
    <t>ORD1231</t>
  </si>
  <si>
    <t>ORD1232</t>
  </si>
  <si>
    <t>ORD1233</t>
  </si>
  <si>
    <t>ORD1234</t>
  </si>
  <si>
    <t>ORD1235</t>
  </si>
  <si>
    <t>ORD1236</t>
  </si>
  <si>
    <t>ORD1237</t>
  </si>
  <si>
    <t>ORD1238</t>
  </si>
  <si>
    <t>ORD1239</t>
  </si>
  <si>
    <t>ORD1240</t>
  </si>
  <si>
    <t>ORD1241</t>
  </si>
  <si>
    <t>ORD1242</t>
  </si>
  <si>
    <t>ORD1243</t>
  </si>
  <si>
    <t>ORD1244</t>
  </si>
  <si>
    <t>ORD1245</t>
  </si>
  <si>
    <t>ORD1246</t>
  </si>
  <si>
    <t>ORD1247</t>
  </si>
  <si>
    <t>ORD1248</t>
  </si>
  <si>
    <t>ORD1249</t>
  </si>
  <si>
    <t>ORD1250</t>
  </si>
  <si>
    <t>ORD1251</t>
  </si>
  <si>
    <t>ORD1252</t>
  </si>
  <si>
    <t>ORD1253</t>
  </si>
  <si>
    <t>ORD1254</t>
  </si>
  <si>
    <t>ORD1255</t>
  </si>
  <si>
    <t>ORD1256</t>
  </si>
  <si>
    <t>ORD1257</t>
  </si>
  <si>
    <t>ORD1258</t>
  </si>
  <si>
    <t>ORD1259</t>
  </si>
  <si>
    <t>ORD1260</t>
  </si>
  <si>
    <t>ORD1261</t>
  </si>
  <si>
    <t>ORD1262</t>
  </si>
  <si>
    <t>ORD1263</t>
  </si>
  <si>
    <t>ORD1264</t>
  </si>
  <si>
    <t>ORD1265</t>
  </si>
  <si>
    <t>ORD1266</t>
  </si>
  <si>
    <t>ORD1267</t>
  </si>
  <si>
    <t>ORD1268</t>
  </si>
  <si>
    <t>ORD1269</t>
  </si>
  <si>
    <t>ORD1270</t>
  </si>
  <si>
    <t>ORD1271</t>
  </si>
  <si>
    <t>ORD1272</t>
  </si>
  <si>
    <t>ORD1273</t>
  </si>
  <si>
    <t>ORD1274</t>
  </si>
  <si>
    <t>ORD1275</t>
  </si>
  <si>
    <t>ORD1276</t>
  </si>
  <si>
    <t>ORD1277</t>
  </si>
  <si>
    <t>ORD1278</t>
  </si>
  <si>
    <t>ORD1279</t>
  </si>
  <si>
    <t>ORD1280</t>
  </si>
  <si>
    <t>ORD1281</t>
  </si>
  <si>
    <t>ORD1282</t>
  </si>
  <si>
    <t>ORD1283</t>
  </si>
  <si>
    <t>ORD1284</t>
  </si>
  <si>
    <t>ORD1285</t>
  </si>
  <si>
    <t>ORD1286</t>
  </si>
  <si>
    <t>ORD1287</t>
  </si>
  <si>
    <t>ORD1288</t>
  </si>
  <si>
    <t>ORD1289</t>
  </si>
  <si>
    <t>ORD1290</t>
  </si>
  <si>
    <t>ORD1291</t>
  </si>
  <si>
    <t>ORD1292</t>
  </si>
  <si>
    <t>ORD1293</t>
  </si>
  <si>
    <t>ORD1294</t>
  </si>
  <si>
    <t>ORD1295</t>
  </si>
  <si>
    <t>ORD1296</t>
  </si>
  <si>
    <t>ORD1297</t>
  </si>
  <si>
    <t>ORD1298</t>
  </si>
  <si>
    <t>ORD1299</t>
  </si>
  <si>
    <t>ORD1300</t>
  </si>
  <si>
    <t>ORD1301</t>
  </si>
  <si>
    <t>ORD1302</t>
  </si>
  <si>
    <t>ORD1303</t>
  </si>
  <si>
    <t>ORD1304</t>
  </si>
  <si>
    <t>ORD1305</t>
  </si>
  <si>
    <t>ORD1306</t>
  </si>
  <si>
    <t>ORD1307</t>
  </si>
  <si>
    <t>ORD1308</t>
  </si>
  <si>
    <t>ORD1309</t>
  </si>
  <si>
    <t>ORD1310</t>
  </si>
  <si>
    <t>ORD1311</t>
  </si>
  <si>
    <t>ORD1312</t>
  </si>
  <si>
    <t>ORD1313</t>
  </si>
  <si>
    <t>ORD1314</t>
  </si>
  <si>
    <t>ORD1315</t>
  </si>
  <si>
    <t>ORD1316</t>
  </si>
  <si>
    <t>ORD1317</t>
  </si>
  <si>
    <t>ORD1318</t>
  </si>
  <si>
    <t>ORD1319</t>
  </si>
  <si>
    <t>ORD1320</t>
  </si>
  <si>
    <t>ORD1321</t>
  </si>
  <si>
    <t>ORD1322</t>
  </si>
  <si>
    <t>ORD1323</t>
  </si>
  <si>
    <t>ORD1324</t>
  </si>
  <si>
    <t>ORD1325</t>
  </si>
  <si>
    <t>ORD1326</t>
  </si>
  <si>
    <t>ORD1327</t>
  </si>
  <si>
    <t>ORD1328</t>
  </si>
  <si>
    <t>ORD1329</t>
  </si>
  <si>
    <t>ORD1330</t>
  </si>
  <si>
    <t>ORD1331</t>
  </si>
  <si>
    <t>ORD1332</t>
  </si>
  <si>
    <t>ORD1333</t>
  </si>
  <si>
    <t>ORD1334</t>
  </si>
  <si>
    <t>ORD1335</t>
  </si>
  <si>
    <t>ORD1336</t>
  </si>
  <si>
    <t>ORD1337</t>
  </si>
  <si>
    <t>ORD1338</t>
  </si>
  <si>
    <t>ORD1339</t>
  </si>
  <si>
    <t>ORD1340</t>
  </si>
  <si>
    <t>ORD1341</t>
  </si>
  <si>
    <t>ORD1342</t>
  </si>
  <si>
    <t>ORD1343</t>
  </si>
  <si>
    <t>ORD1344</t>
  </si>
  <si>
    <t>ORD1345</t>
  </si>
  <si>
    <t>ORD1346</t>
  </si>
  <si>
    <t>ORD1347</t>
  </si>
  <si>
    <t>ORD1348</t>
  </si>
  <si>
    <t>ORD1349</t>
  </si>
  <si>
    <t>ORD1350</t>
  </si>
  <si>
    <t>ORD1351</t>
  </si>
  <si>
    <t>ORD1352</t>
  </si>
  <si>
    <t>ORD1353</t>
  </si>
  <si>
    <t>ORD1354</t>
  </si>
  <si>
    <t>ORD1355</t>
  </si>
  <si>
    <t>ORD1356</t>
  </si>
  <si>
    <t>ORD1357</t>
  </si>
  <si>
    <t>ORD1358</t>
  </si>
  <si>
    <t>ORD1359</t>
  </si>
  <si>
    <t>ORD1360</t>
  </si>
  <si>
    <t>ORD1361</t>
  </si>
  <si>
    <t>ORD1362</t>
  </si>
  <si>
    <t>ORD1363</t>
  </si>
  <si>
    <t>ORD1364</t>
  </si>
  <si>
    <t>ORD1365</t>
  </si>
  <si>
    <t>ORD1366</t>
  </si>
  <si>
    <t>ORD1367</t>
  </si>
  <si>
    <t>ORD1368</t>
  </si>
  <si>
    <t>ORD1369</t>
  </si>
  <si>
    <t>ORD1370</t>
  </si>
  <si>
    <t>ORD1371</t>
  </si>
  <si>
    <t>ORD1372</t>
  </si>
  <si>
    <t>ORD1373</t>
  </si>
  <si>
    <t>ORD1374</t>
  </si>
  <si>
    <t>ORD1375</t>
  </si>
  <si>
    <t>ORD1376</t>
  </si>
  <si>
    <t>ORD1377</t>
  </si>
  <si>
    <t>ORD1378</t>
  </si>
  <si>
    <t>ORD1379</t>
  </si>
  <si>
    <t>ORD1380</t>
  </si>
  <si>
    <t>ORD1381</t>
  </si>
  <si>
    <t>ORD1382</t>
  </si>
  <si>
    <t>ORD1383</t>
  </si>
  <si>
    <t>ORD1384</t>
  </si>
  <si>
    <t>ORD1385</t>
  </si>
  <si>
    <t>ORD1386</t>
  </si>
  <si>
    <t>ORD1387</t>
  </si>
  <si>
    <t>ORD1388</t>
  </si>
  <si>
    <t>ORD1389</t>
  </si>
  <si>
    <t>ORD1390</t>
  </si>
  <si>
    <t>ORD1391</t>
  </si>
  <si>
    <t>ORD1392</t>
  </si>
  <si>
    <t>ORD1393</t>
  </si>
  <si>
    <t>ORD1394</t>
  </si>
  <si>
    <t>ORD1395</t>
  </si>
  <si>
    <t>ORD1396</t>
  </si>
  <si>
    <t>ORD1397</t>
  </si>
  <si>
    <t>ORD1398</t>
  </si>
  <si>
    <t>ORD1399</t>
  </si>
  <si>
    <t>ORD1400</t>
  </si>
  <si>
    <t>ORD1401</t>
  </si>
  <si>
    <t>ORD1402</t>
  </si>
  <si>
    <t>ORD1403</t>
  </si>
  <si>
    <t>ORD1404</t>
  </si>
  <si>
    <t>ORD1405</t>
  </si>
  <si>
    <t>ORD1406</t>
  </si>
  <si>
    <t>ORD1407</t>
  </si>
  <si>
    <t>ORD1408</t>
  </si>
  <si>
    <t>ORD1409</t>
  </si>
  <si>
    <t>ORD1410</t>
  </si>
  <si>
    <t>ORD1411</t>
  </si>
  <si>
    <t>ORD1412</t>
  </si>
  <si>
    <t>ORD1413</t>
  </si>
  <si>
    <t>ORD1414</t>
  </si>
  <si>
    <t>ORD1415</t>
  </si>
  <si>
    <t>ORD1416</t>
  </si>
  <si>
    <t>ORD1417</t>
  </si>
  <si>
    <t>ORD1418</t>
  </si>
  <si>
    <t>ORD1419</t>
  </si>
  <si>
    <t>ORD1420</t>
  </si>
  <si>
    <t>ORD1421</t>
  </si>
  <si>
    <t>ORD1422</t>
  </si>
  <si>
    <t>ORD1423</t>
  </si>
  <si>
    <t>ORD1424</t>
  </si>
  <si>
    <t>ORD1425</t>
  </si>
  <si>
    <t>ORD1426</t>
  </si>
  <si>
    <t>ORD1427</t>
  </si>
  <si>
    <t>ORD1428</t>
  </si>
  <si>
    <t>ORD1429</t>
  </si>
  <si>
    <t>ORD1430</t>
  </si>
  <si>
    <t>ORD1431</t>
  </si>
  <si>
    <t>ORD1432</t>
  </si>
  <si>
    <t>ORD1433</t>
  </si>
  <si>
    <t>ORD1434</t>
  </si>
  <si>
    <t>ORD1435</t>
  </si>
  <si>
    <t>ORD1436</t>
  </si>
  <si>
    <t>ORD1437</t>
  </si>
  <si>
    <t>ORD1438</t>
  </si>
  <si>
    <t>ORD1439</t>
  </si>
  <si>
    <t>ORD1440</t>
  </si>
  <si>
    <t>ORD1441</t>
  </si>
  <si>
    <t>ORD1442</t>
  </si>
  <si>
    <t>ORD1443</t>
  </si>
  <si>
    <t>ORD1444</t>
  </si>
  <si>
    <t>ORD1445</t>
  </si>
  <si>
    <t>ORD1446</t>
  </si>
  <si>
    <t>ORD1447</t>
  </si>
  <si>
    <t>ORD1448</t>
  </si>
  <si>
    <t>ORD1449</t>
  </si>
  <si>
    <t>ORD1450</t>
  </si>
  <si>
    <t>ORD1451</t>
  </si>
  <si>
    <t>ORD1452</t>
  </si>
  <si>
    <t>ORD1453</t>
  </si>
  <si>
    <t>ORD1454</t>
  </si>
  <si>
    <t>ORD1455</t>
  </si>
  <si>
    <t>ORD1456</t>
  </si>
  <si>
    <t>ORD1457</t>
  </si>
  <si>
    <t>ORD1458</t>
  </si>
  <si>
    <t>ORD1459</t>
  </si>
  <si>
    <t>ORD1460</t>
  </si>
  <si>
    <t>ORD1461</t>
  </si>
  <si>
    <t>ORD1462</t>
  </si>
  <si>
    <t>ORD1463</t>
  </si>
  <si>
    <t>ORD1464</t>
  </si>
  <si>
    <t>ORD1465</t>
  </si>
  <si>
    <t>ORD1466</t>
  </si>
  <si>
    <t>ORD1467</t>
  </si>
  <si>
    <t>ORD1468</t>
  </si>
  <si>
    <t>ORD1469</t>
  </si>
  <si>
    <t>ORD1470</t>
  </si>
  <si>
    <t>ORD1471</t>
  </si>
  <si>
    <t>ORD1472</t>
  </si>
  <si>
    <t>ORD1473</t>
  </si>
  <si>
    <t>ORD1474</t>
  </si>
  <si>
    <t>ORD1475</t>
  </si>
  <si>
    <t>ORD1476</t>
  </si>
  <si>
    <t>ORD1477</t>
  </si>
  <si>
    <t>ORD1478</t>
  </si>
  <si>
    <t>ORD1479</t>
  </si>
  <si>
    <t>ORD1480</t>
  </si>
  <si>
    <t>ORD1481</t>
  </si>
  <si>
    <t>ORD1482</t>
  </si>
  <si>
    <t>ORD1483</t>
  </si>
  <si>
    <t>ORD1484</t>
  </si>
  <si>
    <t>ORD1485</t>
  </si>
  <si>
    <t>ORD1486</t>
  </si>
  <si>
    <t>ORD1487</t>
  </si>
  <si>
    <t>ORD1488</t>
  </si>
  <si>
    <t>ORD1489</t>
  </si>
  <si>
    <t>ORD1490</t>
  </si>
  <si>
    <t>ORD1491</t>
  </si>
  <si>
    <t>ORD1492</t>
  </si>
  <si>
    <t>ORD1493</t>
  </si>
  <si>
    <t>ORD1494</t>
  </si>
  <si>
    <t>ORD1495</t>
  </si>
  <si>
    <t>ORD1496</t>
  </si>
  <si>
    <t>ORD1497</t>
  </si>
  <si>
    <t>ORD1498</t>
  </si>
  <si>
    <t>ORD1499</t>
  </si>
  <si>
    <t>Year</t>
  </si>
  <si>
    <t>Day</t>
  </si>
  <si>
    <t>Month</t>
  </si>
  <si>
    <t>Etiquetas de fila</t>
  </si>
  <si>
    <t>Total general</t>
  </si>
  <si>
    <t>Suma de Total</t>
  </si>
  <si>
    <t>Ventas totales por ciudad</t>
  </si>
  <si>
    <t>Ventas por tipo de cliente y genero</t>
  </si>
  <si>
    <t>Etiquetas de columna</t>
  </si>
  <si>
    <t>Ventas por mes</t>
  </si>
  <si>
    <t>2024</t>
  </si>
  <si>
    <t>2025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</si>
  <si>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</si>
  <si>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</si>
  <si>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</si>
  <si>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</si>
  <si>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</si>
  <si>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</si>
  <si>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</si>
  <si>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</si>
  <si>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</si>
  <si>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</si>
  <si>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</si>
  <si>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</si>
  <si>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Ventas Totales</t>
  </si>
  <si>
    <t>Suma de Quantity</t>
  </si>
  <si>
    <t>Cantidad de Pedidos</t>
  </si>
  <si>
    <t>Promedio de Rating</t>
  </si>
  <si>
    <t>Rating Promedio</t>
  </si>
  <si>
    <t>Suma de COGS</t>
  </si>
  <si>
    <t xml:space="preserve">Costos de Bienes </t>
  </si>
  <si>
    <t>Revenue</t>
  </si>
  <si>
    <t>GrossMargin%</t>
  </si>
  <si>
    <t>Suma de Revenue</t>
  </si>
  <si>
    <t>Ganancias Totales</t>
  </si>
  <si>
    <t>Ventas por linea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</si>
</sst>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Segoe UI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284B6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/>
    <xf numFmtId="9" fontId="0" fillId="0" borderId="0" xfId="2" applyFont="1"/>
    <xf numFmtId="0" fontId="0" fillId="0" borderId="0" xfId="2" applyNumberFormat="1" applyFont="1"/>
    <xf numFmtId="0" fontId="0" fillId="2" borderId="0" xfId="0" applyFill="1"/>
  </cellXfs>
  <cellStyles count="3">
    <cellStyle name="Moneda" xfId="1" builtinId="4"/>
    <cellStyle name="Normal" xfId="0" builtinId="0"/>
    <cellStyle name="Porcentaje" xfId="2" builtinId="5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0" formatCode="General"/>
    </dxf>
    <dxf>
      <numFmt numFmtId="1" formatCode="0"/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9" formatCode="d/m/yyyy"/>
    </dxf>
    <dxf>
      <numFmt numFmtId="0" formatCode="General"/>
    </dxf>
  </dxfs>
  <tableStyles count="0" defaultTableStyle="TableStyleMedium2" defaultPivotStyle="PivotStyleLight16"/>
  <colors>
    <mruColors>
      <color rgb="FFD9D9D9"/>
      <color rgb="FF284B63"/>
      <color rgb="FF14213D"/>
      <color rgb="FF353535"/>
      <color rgb="FF3C6E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[Proyecto_ventas.xlsx]Analisis!TablaDinámica1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0718931872646"/>
          <c:y val="7.7030885549920644E-2"/>
          <c:w val="0.74058344771123796"/>
          <c:h val="0.761892021986384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Analisis!$B$35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Analisis!$A$36:$A$39</c:f>
              <c:strCache>
                <c:ptCount val="3"/>
                <c:pt idx="0">
                  <c:v>Mexico City</c:v>
                </c:pt>
                <c:pt idx="1">
                  <c:v>Guadalajara</c:v>
                </c:pt>
                <c:pt idx="2">
                  <c:v>Monterrey</c:v>
                </c:pt>
              </c:strCache>
            </c:strRef>
          </c:cat>
          <c:val>
            <c:numRef>
              <c:f>Analisis!$B$36:$B$39</c:f>
              <c:numCache>
                <c:formatCode>"$"\ #,##0.00</c:formatCode>
                <c:ptCount val="3"/>
                <c:pt idx="0">
                  <c:v>32409166</c:v>
                </c:pt>
                <c:pt idx="1">
                  <c:v>28989876</c:v>
                </c:pt>
                <c:pt idx="2">
                  <c:v>26705762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A-438E-B590-0E5308F7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5827568"/>
        <c:axId val="505825408"/>
      </c:barChart>
      <c:catAx>
        <c:axId val="50582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825408"/>
        <c:crosses val="autoZero"/>
        <c:auto val="1"/>
        <c:lblAlgn val="ctr"/>
        <c:lblOffset val="100"/>
        <c:noMultiLvlLbl val="0"/>
      </c:catAx>
      <c:valAx>
        <c:axId val="505825408"/>
        <c:scaling>
          <c:orientation val="minMax"/>
        </c:scaling>
        <c:delete val="1"/>
        <c:axPos val="b"/>
        <c:numFmt formatCode="&quot;$&quot;\ #,##0.00" sourceLinked="1"/>
        <c:majorTickMark val="none"/>
        <c:minorTickMark val="none"/>
        <c:tickLblPos val="nextTo"/>
        <c:crossAx val="5058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[Proyecto_ventas.xlsx]Analisis!TablaDinámica2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Analisis!$B$50:$B$51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Analisis!$A$52:$A$54</c:f>
              <c:strCache>
                <c:ptCount val="2"/>
                <c:pt idx="0">
                  <c:v>New</c:v>
                </c:pt>
                <c:pt idx="1">
                  <c:v>Returning</c:v>
                </c:pt>
              </c:strCache>
            </c:strRef>
          </c:cat>
          <c:val>
            <c:numRef>
              <c:f>Analisis!$B$52:$B$54</c:f>
              <c:numCache>
                <c:formatCode>"$"\ #,##0.00</c:formatCode>
                <c:ptCount val="2"/>
                <c:pt idx="0">
                  <c:v>21272152</c:v>
                </c:pt>
                <c:pt idx="1">
                  <c:v>19528848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1-49B3-8D69-039A1AC4D701}"/>
            </c:ext>
          </c:extLst>
        </c:ser>
        <c:ser>
          <c:idx val="1"/>
          <c:order val="1"/>
          <c:tx>
            <c:strRef>
              <c:f>Analisis!$C$50:$C$51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Analisis!$A$52:$A$54</c:f>
              <c:strCache>
                <c:ptCount val="2"/>
                <c:pt idx="0">
                  <c:v>New</c:v>
                </c:pt>
                <c:pt idx="1">
                  <c:v>Returning</c:v>
                </c:pt>
              </c:strCache>
            </c:strRef>
          </c:cat>
          <c:val>
            <c:numRef>
              <c:f>Analisis!$C$52:$C$54</c:f>
              <c:numCache>
                <c:formatCode>"$"\ #,##0.00</c:formatCode>
                <c:ptCount val="2"/>
                <c:pt idx="0">
                  <c:v>25444861</c:v>
                </c:pt>
                <c:pt idx="1">
                  <c:v>21858943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1-49B3-8D69-039A1AC4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929272"/>
        <c:axId val="509929632"/>
      </c:barChart>
      <c:catAx>
        <c:axId val="5099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929632"/>
        <c:crosses val="autoZero"/>
        <c:auto val="1"/>
        <c:lblAlgn val="ctr"/>
        <c:lblOffset val="100"/>
        <c:noMultiLvlLbl val="0"/>
      </c:catAx>
      <c:valAx>
        <c:axId val="509929632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92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[Proyecto_ventas.xlsx]Analisis!TablaDinámica3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910149040557203"/>
          <c:y val="6.4079017571838148E-2"/>
          <c:w val="0.59576922863500414"/>
          <c:h val="0.68973181971136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Analisis!$B$64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Analisis!$A$65:$A$71</c:f>
              <c:strCache>
                <c:ptCount val="6"/>
                <c:pt idx="0">
                  <c:v>Accessories</c:v>
                </c:pt>
                <c:pt idx="1">
                  <c:v>Laptop</c:v>
                </c:pt>
                <c:pt idx="2">
                  <c:v>Smartphone</c:v>
                </c:pt>
                <c:pt idx="3">
                  <c:v>Audio</c:v>
                </c:pt>
                <c:pt idx="4">
                  <c:v>TV</c:v>
                </c:pt>
                <c:pt idx="5">
                  <c:v>Gaming</c:v>
                </c:pt>
              </c:strCache>
            </c:strRef>
          </c:cat>
          <c:val>
            <c:numRef>
              <c:f>Analisis!$B$65:$B$71</c:f>
              <c:numCache>
                <c:formatCode>"$"\ #,##0.00</c:formatCode>
                <c:ptCount val="6"/>
                <c:pt idx="0">
                  <c:v>16745467</c:v>
                </c:pt>
                <c:pt idx="1">
                  <c:v>16020245</c:v>
                </c:pt>
                <c:pt idx="2">
                  <c:v>14490014</c:v>
                </c:pt>
                <c:pt idx="3">
                  <c:v>14297461</c:v>
                </c:pt>
                <c:pt idx="4">
                  <c:v>13475325</c:v>
                </c:pt>
                <c:pt idx="5">
                  <c:v>13076292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2-4404-AB8F-0B39B3E1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9925672"/>
        <c:axId val="509915952"/>
      </c:barChart>
      <c:catAx>
        <c:axId val="50992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915952"/>
        <c:crosses val="autoZero"/>
        <c:auto val="1"/>
        <c:lblAlgn val="ctr"/>
        <c:lblOffset val="100"/>
        <c:noMultiLvlLbl val="0"/>
      </c:catAx>
      <c:valAx>
        <c:axId val="509915952"/>
        <c:scaling>
          <c:orientation val="minMax"/>
        </c:scaling>
        <c:delete val="1"/>
        <c:axPos val="b"/>
        <c:numFmt formatCode="&quot;$&quot;\ #,##0.00" sourceLinked="1"/>
        <c:majorTickMark val="none"/>
        <c:minorTickMark val="none"/>
        <c:tickLblPos val="nextTo"/>
        <c:crossAx val="50992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[Proyecto_ventas.xlsx]Analisis!TablaDinámica4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Analisis!$B$79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Analisis!$A$80:$A$99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Analisis!$B$80:$B$99</c:f>
              <c:numCache>
                <c:formatCode>"$"\ #,##0.00</c:formatCode>
                <c:ptCount val="17"/>
                <c:pt idx="0">
                  <c:v>6067147</c:v>
                </c:pt>
                <c:pt idx="1">
                  <c:v>4873941</c:v>
                </c:pt>
                <c:pt idx="2">
                  <c:v>5027231</c:v>
                </c:pt>
                <c:pt idx="3">
                  <c:v>4318500</c:v>
                </c:pt>
                <c:pt idx="4">
                  <c:v>5643320</c:v>
                </c:pt>
                <c:pt idx="5">
                  <c:v>5835148</c:v>
                </c:pt>
                <c:pt idx="6">
                  <c:v>5384852</c:v>
                </c:pt>
                <c:pt idx="7">
                  <c:v>5855624</c:v>
                </c:pt>
                <c:pt idx="8">
                  <c:v>4675077</c:v>
                </c:pt>
                <c:pt idx="9">
                  <c:v>5510997</c:v>
                </c:pt>
                <c:pt idx="10">
                  <c:v>5570239</c:v>
                </c:pt>
                <c:pt idx="11">
                  <c:v>7462463</c:v>
                </c:pt>
                <c:pt idx="12">
                  <c:v>5461718</c:v>
                </c:pt>
                <c:pt idx="13">
                  <c:v>3654391</c:v>
                </c:pt>
                <c:pt idx="14">
                  <c:v>5570502</c:v>
                </c:pt>
                <c:pt idx="15">
                  <c:v>4728888</c:v>
                </c:pt>
                <c:pt idx="16">
                  <c:v>2464766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2-43BF-91C3-FCE7CEB7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19192"/>
        <c:axId val="509919552"/>
      </c:lineChart>
      <c:catAx>
        <c:axId val="50991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919552"/>
        <c:crosses val="autoZero"/>
        <c:auto val="1"/>
        <c:lblAlgn val="ctr"/>
        <c:lblOffset val="100"/>
        <c:noMultiLvlLbl val="0"/>
      </c:catAx>
      <c:valAx>
        <c:axId val="509919552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91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[Proyecto_ventas.xlsx]Analisis!TablaDinámica1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Analisis!$B$35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13-4B1C-B3CE-352749A80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13-4B1C-B3CE-352749A802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13-4B1C-B3CE-352749A802E2}"/>
              </c:ext>
            </c:extLst>
          </c:dPt>
          <c:cat>
            <c:strRef>
              <c:f>Analisis!$A$36:$A$39</c:f>
              <c:strCache>
                <c:ptCount val="3"/>
                <c:pt idx="0">
                  <c:v>Mexico City</c:v>
                </c:pt>
                <c:pt idx="1">
                  <c:v>Guadalajara</c:v>
                </c:pt>
                <c:pt idx="2">
                  <c:v>Monterrey</c:v>
                </c:pt>
              </c:strCache>
            </c:strRef>
          </c:cat>
          <c:val>
            <c:numRef>
              <c:f>Analisis!$B$36:$B$39</c:f>
              <c:numCache>
                <c:formatCode>"$"\ #,##0.00</c:formatCode>
                <c:ptCount val="3"/>
                <c:pt idx="0">
                  <c:v>32409166</c:v>
                </c:pt>
                <c:pt idx="1">
                  <c:v>28989876</c:v>
                </c:pt>
                <c:pt idx="2">
                  <c:v>26705762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CA0-BEA4-6A27DCBB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[Proyecto_ventas.xlsx]Analisis!TablaDinámica4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D9D9D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71386468200027"/>
          <c:y val="5.8695662221099322E-2"/>
          <c:w val="0.8692861353179997"/>
          <c:h val="0.66806601644402885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Analisis!$B$79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9D9D9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Analisis!$A$80:$A$99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Analisis!$B$80:$B$99</c:f>
              <c:numCache>
                <c:formatCode>"$"\ #,##0.00</c:formatCode>
                <c:ptCount val="17"/>
                <c:pt idx="0">
                  <c:v>6067147</c:v>
                </c:pt>
                <c:pt idx="1">
                  <c:v>4873941</c:v>
                </c:pt>
                <c:pt idx="2">
                  <c:v>5027231</c:v>
                </c:pt>
                <c:pt idx="3">
                  <c:v>4318500</c:v>
                </c:pt>
                <c:pt idx="4">
                  <c:v>5643320</c:v>
                </c:pt>
                <c:pt idx="5">
                  <c:v>5835148</c:v>
                </c:pt>
                <c:pt idx="6">
                  <c:v>5384852</c:v>
                </c:pt>
                <c:pt idx="7">
                  <c:v>5855624</c:v>
                </c:pt>
                <c:pt idx="8">
                  <c:v>4675077</c:v>
                </c:pt>
                <c:pt idx="9">
                  <c:v>5510997</c:v>
                </c:pt>
                <c:pt idx="10">
                  <c:v>5570239</c:v>
                </c:pt>
                <c:pt idx="11">
                  <c:v>7462463</c:v>
                </c:pt>
                <c:pt idx="12">
                  <c:v>5461718</c:v>
                </c:pt>
                <c:pt idx="13">
                  <c:v>3654391</c:v>
                </c:pt>
                <c:pt idx="14">
                  <c:v>5570502</c:v>
                </c:pt>
                <c:pt idx="15">
                  <c:v>4728888</c:v>
                </c:pt>
                <c:pt idx="16">
                  <c:v>2464766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7-4887-B5F6-B45B29C4C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19192"/>
        <c:axId val="509919552"/>
      </c:lineChart>
      <c:catAx>
        <c:axId val="50991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919552"/>
        <c:crosses val="autoZero"/>
        <c:auto val="1"/>
        <c:lblAlgn val="ctr"/>
        <c:lblOffset val="100"/>
        <c:noMultiLvlLbl val="0"/>
      </c:catAx>
      <c:valAx>
        <c:axId val="509919552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91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[Proyecto_ventas.xlsx]Analisis!TablaDinámica3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4213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4213D"/>
          </a:solidFill>
          <a:ln>
            <a:noFill/>
          </a:ln>
          <a:effectLst/>
        </c:spPr>
        <c:dLbl>
          <c:idx val="0"/>
          <c:layout>
            <c:manualLayout>
              <c:x val="-0.2299943970946324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4031843621406463"/>
                  <c:h val="0.14081609555890048"/>
                </c:manualLayout>
              </c15:layout>
            </c:ext>
          </c:extLst>
        </c:dLbl>
      </c:pivotFmt>
      <c:pivotFmt>
        <c:idx val="7"/>
        <c:spPr>
          <a:solidFill>
            <a:srgbClr val="14213D"/>
          </a:solidFill>
          <a:ln>
            <a:noFill/>
          </a:ln>
          <a:effectLst/>
        </c:spPr>
        <c:dLbl>
          <c:idx val="0"/>
          <c:layout>
            <c:manualLayout>
              <c:x val="-0.22437378902450142"/>
              <c:y val="-7.180074451207349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346978281439336"/>
                  <c:h val="0.14081609555890048"/>
                </c:manualLayout>
              </c15:layout>
            </c:ext>
          </c:extLst>
        </c:dLbl>
      </c:pivotFmt>
      <c:pivotFmt>
        <c:idx val="8"/>
        <c:spPr>
          <a:solidFill>
            <a:srgbClr val="14213D"/>
          </a:solidFill>
          <a:ln>
            <a:noFill/>
          </a:ln>
          <a:effectLst/>
        </c:spPr>
        <c:dLbl>
          <c:idx val="0"/>
          <c:layout>
            <c:manualLayout>
              <c:x val="-0.1794089244634532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9090390884524387"/>
                  <c:h val="0.14081609555890048"/>
                </c:manualLayout>
              </c15:layout>
            </c:ext>
          </c:extLst>
        </c:dLbl>
      </c:pivotFmt>
      <c:pivotFmt>
        <c:idx val="9"/>
        <c:spPr>
          <a:solidFill>
            <a:srgbClr val="14213D"/>
          </a:solidFill>
          <a:ln>
            <a:noFill/>
          </a:ln>
          <a:effectLst/>
        </c:spPr>
        <c:dLbl>
          <c:idx val="0"/>
          <c:layout>
            <c:manualLayout>
              <c:x val="-0.1569264921829291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51338634112576798"/>
                  <c:h val="0.14081609555890048"/>
                </c:manualLayout>
              </c15:layout>
            </c:ext>
          </c:extLst>
        </c:dLbl>
      </c:pivotFmt>
      <c:pivotFmt>
        <c:idx val="10"/>
        <c:spPr>
          <a:solidFill>
            <a:srgbClr val="14213D"/>
          </a:solidFill>
          <a:ln>
            <a:noFill/>
          </a:ln>
          <a:effectLst/>
        </c:spPr>
        <c:dLbl>
          <c:idx val="0"/>
          <c:layout>
            <c:manualLayout>
              <c:x val="-0.2580974374452876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097417972314742"/>
                  <c:h val="0.14081609555890048"/>
                </c:manualLayout>
              </c15:layout>
            </c:ext>
          </c:extLst>
        </c:dLbl>
      </c:pivotFmt>
      <c:pivotFmt>
        <c:idx val="11"/>
        <c:spPr>
          <a:solidFill>
            <a:srgbClr val="14213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8973296358288539"/>
                  <c:h val="0.14081609555890048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7465203125235108"/>
          <c:y val="0.19723825550854784"/>
          <c:w val="0.59014880006656223"/>
          <c:h val="0.68973181971136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Analisis!$B$64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21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24-4B8D-8C86-4E74A86C6394}"/>
              </c:ext>
            </c:extLst>
          </c:dPt>
          <c:dPt>
            <c:idx val="1"/>
            <c:invertIfNegative val="0"/>
            <c:bubble3D val="0"/>
            <c:spPr>
              <a:solidFill>
                <a:srgbClr val="1421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4-4B8D-8C86-4E74A86C6394}"/>
              </c:ext>
            </c:extLst>
          </c:dPt>
          <c:dPt>
            <c:idx val="2"/>
            <c:invertIfNegative val="0"/>
            <c:bubble3D val="0"/>
            <c:spPr>
              <a:solidFill>
                <a:srgbClr val="1421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24-4B8D-8C86-4E74A86C6394}"/>
              </c:ext>
            </c:extLst>
          </c:dPt>
          <c:dPt>
            <c:idx val="3"/>
            <c:invertIfNegative val="0"/>
            <c:bubble3D val="0"/>
            <c:spPr>
              <a:solidFill>
                <a:srgbClr val="1421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4-4B8D-8C86-4E74A86C6394}"/>
              </c:ext>
            </c:extLst>
          </c:dPt>
          <c:dPt>
            <c:idx val="4"/>
            <c:invertIfNegative val="0"/>
            <c:bubble3D val="0"/>
            <c:spPr>
              <a:solidFill>
                <a:srgbClr val="1421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24-4B8D-8C86-4E74A86C6394}"/>
              </c:ext>
            </c:extLst>
          </c:dPt>
          <c:dPt>
            <c:idx val="5"/>
            <c:invertIfNegative val="0"/>
            <c:bubble3D val="0"/>
            <c:spPr>
              <a:solidFill>
                <a:srgbClr val="1421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224-4B8D-8C86-4E74A86C6394}"/>
              </c:ext>
            </c:extLst>
          </c:dPt>
          <c:dLbls>
            <c:dLbl>
              <c:idx val="0"/>
              <c:layout>
                <c:manualLayout>
                  <c:x val="-0.1569264921829291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1338634112576798"/>
                      <c:h val="0.140816095558900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224-4B8D-8C86-4E74A86C6394}"/>
                </c:ext>
              </c:extLst>
            </c:dLbl>
            <c:dLbl>
              <c:idx val="1"/>
              <c:layout>
                <c:manualLayout>
                  <c:x val="-0.1794089244634532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090390884524387"/>
                      <c:h val="0.140816095558900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224-4B8D-8C86-4E74A86C6394}"/>
                </c:ext>
              </c:extLst>
            </c:dLbl>
            <c:dLbl>
              <c:idx val="2"/>
              <c:layout>
                <c:manualLayout>
                  <c:x val="-0.22437378902450142"/>
                  <c:y val="-7.180074451207349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46978281439336"/>
                      <c:h val="0.140816095558900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24-4B8D-8C86-4E74A86C6394}"/>
                </c:ext>
              </c:extLst>
            </c:dLbl>
            <c:dLbl>
              <c:idx val="3"/>
              <c:layout>
                <c:manualLayout>
                  <c:x val="-0.2299943970946324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031843621406463"/>
                      <c:h val="0.140816095558900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24-4B8D-8C86-4E74A86C6394}"/>
                </c:ext>
              </c:extLst>
            </c:dLbl>
            <c:dLbl>
              <c:idx val="4"/>
              <c:layout>
                <c:manualLayout>
                  <c:x val="-0.2580974374452876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097417972314742"/>
                      <c:h val="0.140816095558900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224-4B8D-8C86-4E74A86C6394}"/>
                </c:ext>
              </c:extLst>
            </c:dLbl>
            <c:dLbl>
              <c:idx val="5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973296358288539"/>
                      <c:h val="0.140816095558900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224-4B8D-8C86-4E74A86C6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D9D9D9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Analisis!$A$65:$A$71</c:f>
              <c:strCache>
                <c:ptCount val="6"/>
                <c:pt idx="0">
                  <c:v>Accessories</c:v>
                </c:pt>
                <c:pt idx="1">
                  <c:v>Laptop</c:v>
                </c:pt>
                <c:pt idx="2">
                  <c:v>Smartphone</c:v>
                </c:pt>
                <c:pt idx="3">
                  <c:v>Audio</c:v>
                </c:pt>
                <c:pt idx="4">
                  <c:v>TV</c:v>
                </c:pt>
                <c:pt idx="5">
                  <c:v>Gaming</c:v>
                </c:pt>
              </c:strCache>
            </c:strRef>
          </c:cat>
          <c:val>
            <c:numRef>
              <c:f>Analisis!$B$65:$B$71</c:f>
              <c:numCache>
                <c:formatCode>"$"\ #,##0.00</c:formatCode>
                <c:ptCount val="6"/>
                <c:pt idx="0">
                  <c:v>16745467</c:v>
                </c:pt>
                <c:pt idx="1">
                  <c:v>16020245</c:v>
                </c:pt>
                <c:pt idx="2">
                  <c:v>14490014</c:v>
                </c:pt>
                <c:pt idx="3">
                  <c:v>14297461</c:v>
                </c:pt>
                <c:pt idx="4">
                  <c:v>13475325</c:v>
                </c:pt>
                <c:pt idx="5">
                  <c:v>13076292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4-4B8D-8C86-4E74A86C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9925672"/>
        <c:axId val="509915952"/>
      </c:barChart>
      <c:catAx>
        <c:axId val="50992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915952"/>
        <c:crosses val="autoZero"/>
        <c:auto val="1"/>
        <c:lblAlgn val="ctr"/>
        <c:lblOffset val="100"/>
        <c:noMultiLvlLbl val="0"/>
      </c:catAx>
      <c:valAx>
        <c:axId val="509915952"/>
        <c:scaling>
          <c:orientation val="minMax"/>
        </c:scaling>
        <c:delete val="1"/>
        <c:axPos val="b"/>
        <c:numFmt formatCode="&quot;$&quot;\ #,##0.00" sourceLinked="1"/>
        <c:majorTickMark val="none"/>
        <c:minorTickMark val="none"/>
        <c:tickLblPos val="nextTo"/>
        <c:crossAx val="50992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[Proyecto_ventas.xlsx]Analisis!TablaDinámica1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4213D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40584206161491"/>
              <c:y val="-7.41197693766294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066222317781121"/>
              <c:y val="7.4119769376629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165371502288295"/>
              <c:y val="-9.63557001896182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970643793961361"/>
          <c:y val="0.14403163688549897"/>
          <c:w val="0.46835665141137084"/>
          <c:h val="0.71193672622900206"/>
        </c:manualLayout>
      </c:layout>
      <c:doughnutChart>
        <c:varyColors val="1"/>
        <c:ser>
          <c:idx val="0"/>
          <c:order val="0"/>
          <c:tx>
            <c:strRef>
              <c:f>Analisis!$B$35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4213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2-4E2E-B173-02FDFF421209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2-4E2E-B173-02FDFF4212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92-4E2E-B173-02FDFF421209}"/>
              </c:ext>
            </c:extLst>
          </c:dPt>
          <c:dLbls>
            <c:dLbl>
              <c:idx val="0"/>
              <c:layout>
                <c:manualLayout>
                  <c:x val="0.14140584206161491"/>
                  <c:y val="-7.411976937662942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92-4E2E-B173-02FDFF421209}"/>
                </c:ext>
              </c:extLst>
            </c:dLbl>
            <c:dLbl>
              <c:idx val="1"/>
              <c:layout>
                <c:manualLayout>
                  <c:x val="-0.17066222317781121"/>
                  <c:y val="7.411976937662925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92-4E2E-B173-02FDFF421209}"/>
                </c:ext>
              </c:extLst>
            </c:dLbl>
            <c:dLbl>
              <c:idx val="2"/>
              <c:layout>
                <c:manualLayout>
                  <c:x val="-0.13165371502288295"/>
                  <c:y val="-9.635570018961821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92-4E2E-B173-02FDFF4212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D9D9D9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Analisis!$A$36:$A$39</c:f>
              <c:strCache>
                <c:ptCount val="3"/>
                <c:pt idx="0">
                  <c:v>Mexico City</c:v>
                </c:pt>
                <c:pt idx="1">
                  <c:v>Guadalajara</c:v>
                </c:pt>
                <c:pt idx="2">
                  <c:v>Monterrey</c:v>
                </c:pt>
              </c:strCache>
            </c:strRef>
          </c:cat>
          <c:val>
            <c:numRef>
              <c:f>Analisis!$B$36:$B$39</c:f>
              <c:numCache>
                <c:formatCode>"$"\ #,##0.00</c:formatCode>
                <c:ptCount val="3"/>
                <c:pt idx="0">
                  <c:v>32409166</c:v>
                </c:pt>
                <c:pt idx="1">
                  <c:v>28989876</c:v>
                </c:pt>
                <c:pt idx="2">
                  <c:v>26705762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92-4E2E-B173-02FDFF42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[Proyecto_ventas.xlsx]Analisis!TablaDinámica1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4213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9D9D9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73958454806799"/>
          <c:y val="0.22920404849274292"/>
          <c:w val="0.74058344771123796"/>
          <c:h val="0.761892021986384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Analisis!$B$35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D9D9D9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Analisis!$A$36:$A$39</c:f>
              <c:strCache>
                <c:ptCount val="3"/>
                <c:pt idx="0">
                  <c:v>Mexico City</c:v>
                </c:pt>
                <c:pt idx="1">
                  <c:v>Guadalajara</c:v>
                </c:pt>
                <c:pt idx="2">
                  <c:v>Monterrey</c:v>
                </c:pt>
              </c:strCache>
            </c:strRef>
          </c:cat>
          <c:val>
            <c:numRef>
              <c:f>Analisis!$B$36:$B$39</c:f>
              <c:numCache>
                <c:formatCode>"$"\ #,##0.00</c:formatCode>
                <c:ptCount val="3"/>
                <c:pt idx="0">
                  <c:v>32409166</c:v>
                </c:pt>
                <c:pt idx="1">
                  <c:v>28989876</c:v>
                </c:pt>
                <c:pt idx="2">
                  <c:v>26705762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C-4AE3-A309-017948E5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5827568"/>
        <c:axId val="505825408"/>
      </c:barChart>
      <c:catAx>
        <c:axId val="50582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825408"/>
        <c:crosses val="autoZero"/>
        <c:auto val="1"/>
        <c:lblAlgn val="ctr"/>
        <c:lblOffset val="100"/>
        <c:noMultiLvlLbl val="0"/>
      </c:catAx>
      <c:valAx>
        <c:axId val="505825408"/>
        <c:scaling>
          <c:orientation val="minMax"/>
        </c:scaling>
        <c:delete val="1"/>
        <c:axPos val="b"/>
        <c:numFmt formatCode="&quot;$&quot;\ #,##0.00" sourceLinked="1"/>
        <c:majorTickMark val="none"/>
        <c:minorTickMark val="none"/>
        <c:tickLblPos val="nextTo"/>
        <c:crossAx val="5058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retail_sales_dataset'!A1"/><Relationship Id="rId3" Type="http://schemas.openxmlformats.org/officeDocument/2006/relationships/chart" Target="../charts/chart8.xml"/><Relationship Id="rId7" Type="http://schemas.openxmlformats.org/officeDocument/2006/relationships/hyperlink" Target="#Dashboard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9.xml"/><Relationship Id="rId9" Type="http://schemas.openxmlformats.org/officeDocument/2006/relationships/hyperlink" Target="#Analisi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33</xdr:row>
      <xdr:rowOff>223839</xdr:rowOff>
    </xdr:from>
    <xdr:to>
      <xdr:col>6</xdr:col>
      <xdr:colOff>676276</xdr:colOff>
      <xdr:row>40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318A7E-C96F-BFAB-5FF7-6851E55A6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47</xdr:row>
      <xdr:rowOff>90487</xdr:rowOff>
    </xdr:from>
    <xdr:to>
      <xdr:col>10</xdr:col>
      <xdr:colOff>104774</xdr:colOff>
      <xdr:row>58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E2C8AC-5219-4366-BC9E-1264C093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914400</xdr:colOff>
      <xdr:row>61</xdr:row>
      <xdr:rowOff>176213</xdr:rowOff>
    </xdr:from>
    <xdr:to>
      <xdr:col>8</xdr:col>
      <xdr:colOff>657225</xdr:colOff>
      <xdr:row>76</xdr:row>
      <xdr:rowOff>47626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8B8888-4E73-DCBC-1B4D-10F93C2E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923925</xdr:colOff>
      <xdr:row>79</xdr:row>
      <xdr:rowOff>176213</xdr:rowOff>
    </xdr:from>
    <xdr:to>
      <xdr:col>9</xdr:col>
      <xdr:colOff>390525</xdr:colOff>
      <xdr:row>89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47C11-751E-33AE-178E-5E54F1324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914400</xdr:colOff>
      <xdr:row>34</xdr:row>
      <xdr:rowOff>4763</xdr:rowOff>
    </xdr:from>
    <xdr:to>
      <xdr:col>11</xdr:col>
      <xdr:colOff>133350</xdr:colOff>
      <xdr:row>40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AA6F5C-2F82-E306-71C0-F7381585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85725</xdr:rowOff>
    </xdr:from>
    <xdr:to>
      <xdr:col>7</xdr:col>
      <xdr:colOff>352425</xdr:colOff>
      <xdr:row>4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7D203CE-6FBB-A51A-5382-7F1B42C44E44}"/>
            </a:ext>
          </a:extLst>
        </xdr:cNvPr>
        <xdr:cNvSpPr txBox="1"/>
      </xdr:nvSpPr>
      <xdr:spPr>
        <a:xfrm>
          <a:off x="2333625" y="85725"/>
          <a:ext cx="33528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400">
              <a:solidFill>
                <a:srgbClr val="D9D9D9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Reporte de Ventas</a:t>
          </a:r>
        </a:p>
      </xdr:txBody>
    </xdr:sp>
    <xdr:clientData/>
  </xdr:twoCellAnchor>
  <xdr:twoCellAnchor>
    <xdr:from>
      <xdr:col>3</xdr:col>
      <xdr:colOff>159808</xdr:colOff>
      <xdr:row>4</xdr:row>
      <xdr:rowOff>21167</xdr:rowOff>
    </xdr:from>
    <xdr:to>
      <xdr:col>6</xdr:col>
      <xdr:colOff>158750</xdr:colOff>
      <xdr:row>10</xdr:row>
      <xdr:rowOff>2117</xdr:rowOff>
    </xdr:to>
    <xdr:sp macro="" textlink="Analisis!B3">
      <xdr:nvSpPr>
        <xdr:cNvPr id="3" name="Rectángulo: esquinas redondeadas 2">
          <a:extLst>
            <a:ext uri="{FF2B5EF4-FFF2-40B4-BE49-F238E27FC236}">
              <a16:creationId xmlns:a16="http://schemas.microsoft.com/office/drawing/2014/main" id="{F2B09EB8-8AA5-7809-1EF6-78EFF0B889AC}"/>
            </a:ext>
          </a:extLst>
        </xdr:cNvPr>
        <xdr:cNvSpPr/>
      </xdr:nvSpPr>
      <xdr:spPr>
        <a:xfrm>
          <a:off x="2445808" y="783167"/>
          <a:ext cx="2284942" cy="1123950"/>
        </a:xfrm>
        <a:prstGeom prst="roundRect">
          <a:avLst/>
        </a:prstGeom>
        <a:solidFill>
          <a:srgbClr val="3C6E7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2D5D038-2765-4FE1-A62D-565541512BCB}" type="TxLink">
            <a:rPr lang="en-US" sz="2000" b="0" i="0" u="none" strike="noStrike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pPr algn="ctr"/>
            <a:t>$ 88.104.804,00</a:t>
          </a:fld>
          <a:endParaRPr lang="es-AR" sz="2000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646995</xdr:colOff>
      <xdr:row>4</xdr:row>
      <xdr:rowOff>21167</xdr:rowOff>
    </xdr:from>
    <xdr:to>
      <xdr:col>9</xdr:col>
      <xdr:colOff>686153</xdr:colOff>
      <xdr:row>10</xdr:row>
      <xdr:rowOff>2117</xdr:rowOff>
    </xdr:to>
    <xdr:sp macro="" textlink="Analisis!B21">
      <xdr:nvSpPr>
        <xdr:cNvPr id="4" name="Rectángulo: esquinas redondeadas 3">
          <a:extLst>
            <a:ext uri="{FF2B5EF4-FFF2-40B4-BE49-F238E27FC236}">
              <a16:creationId xmlns:a16="http://schemas.microsoft.com/office/drawing/2014/main" id="{24368027-ED7C-4997-8CD7-DE333A32DDCA}"/>
            </a:ext>
          </a:extLst>
        </xdr:cNvPr>
        <xdr:cNvSpPr/>
      </xdr:nvSpPr>
      <xdr:spPr>
        <a:xfrm>
          <a:off x="5218995" y="783167"/>
          <a:ext cx="2325158" cy="1123950"/>
        </a:xfrm>
        <a:prstGeom prst="roundRect">
          <a:avLst/>
        </a:prstGeom>
        <a:solidFill>
          <a:srgbClr val="3C6E7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59AC468-A517-4A95-BBD6-081B5A8BB4B7}" type="TxLink">
            <a:rPr lang="en-US" sz="2000" b="0" i="0" u="none" strike="noStrike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algn="ctr"/>
            <a:t>$ 67.881.582,00</a:t>
          </a:fld>
          <a:endParaRPr lang="es-AR" sz="4000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391231</xdr:colOff>
      <xdr:row>4</xdr:row>
      <xdr:rowOff>21167</xdr:rowOff>
    </xdr:from>
    <xdr:to>
      <xdr:col>13</xdr:col>
      <xdr:colOff>400756</xdr:colOff>
      <xdr:row>10</xdr:row>
      <xdr:rowOff>2117</xdr:rowOff>
    </xdr:to>
    <xdr:sp macro="" textlink="Analisis!B27">
      <xdr:nvSpPr>
        <xdr:cNvPr id="5" name="Rectángulo: esquinas redondeadas 4">
          <a:extLst>
            <a:ext uri="{FF2B5EF4-FFF2-40B4-BE49-F238E27FC236}">
              <a16:creationId xmlns:a16="http://schemas.microsoft.com/office/drawing/2014/main" id="{F5F0E08D-2F1D-4286-B954-1F4ED0C3B3F3}"/>
            </a:ext>
          </a:extLst>
        </xdr:cNvPr>
        <xdr:cNvSpPr/>
      </xdr:nvSpPr>
      <xdr:spPr>
        <a:xfrm>
          <a:off x="8011231" y="783167"/>
          <a:ext cx="2295525" cy="1123950"/>
        </a:xfrm>
        <a:prstGeom prst="roundRect">
          <a:avLst/>
        </a:prstGeom>
        <a:solidFill>
          <a:srgbClr val="3C6E7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271EED5-6618-4894-884A-CEC4A5EC6E70}" type="TxLink">
            <a:rPr lang="en-US" sz="2000" b="0" i="0" u="none" strike="noStrike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algn="ctr"/>
            <a:t>$ 20.223.222,00</a:t>
          </a:fld>
          <a:endParaRPr lang="es-AR" sz="4000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3</xdr:col>
      <xdr:colOff>159808</xdr:colOff>
      <xdr:row>10</xdr:row>
      <xdr:rowOff>169333</xdr:rowOff>
    </xdr:from>
    <xdr:to>
      <xdr:col>13</xdr:col>
      <xdr:colOff>412750</xdr:colOff>
      <xdr:row>22</xdr:row>
      <xdr:rowOff>63500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DF157D31-1BF1-46E7-8776-EE5E0FBE1ADF}"/>
            </a:ext>
          </a:extLst>
        </xdr:cNvPr>
        <xdr:cNvSpPr/>
      </xdr:nvSpPr>
      <xdr:spPr>
        <a:xfrm>
          <a:off x="2445808" y="2074333"/>
          <a:ext cx="7872942" cy="2180167"/>
        </a:xfrm>
        <a:prstGeom prst="roundRect">
          <a:avLst/>
        </a:prstGeom>
        <a:solidFill>
          <a:srgbClr val="3C6E7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159808</xdr:colOff>
      <xdr:row>23</xdr:row>
      <xdr:rowOff>87841</xdr:rowOff>
    </xdr:from>
    <xdr:to>
      <xdr:col>9</xdr:col>
      <xdr:colOff>521758</xdr:colOff>
      <xdr:row>32</xdr:row>
      <xdr:rowOff>52916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C607111-02B4-4FF5-A286-47C09B7175CD}"/>
            </a:ext>
          </a:extLst>
        </xdr:cNvPr>
        <xdr:cNvSpPr/>
      </xdr:nvSpPr>
      <xdr:spPr>
        <a:xfrm>
          <a:off x="2445808" y="4469341"/>
          <a:ext cx="4933950" cy="1679575"/>
        </a:xfrm>
        <a:prstGeom prst="roundRect">
          <a:avLst/>
        </a:prstGeom>
        <a:solidFill>
          <a:srgbClr val="3C6E7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51857</xdr:colOff>
      <xdr:row>23</xdr:row>
      <xdr:rowOff>75141</xdr:rowOff>
    </xdr:from>
    <xdr:to>
      <xdr:col>13</xdr:col>
      <xdr:colOff>359832</xdr:colOff>
      <xdr:row>32</xdr:row>
      <xdr:rowOff>52916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1D5095B-EC1B-400A-B1D0-3B0CD84C6C6F}"/>
            </a:ext>
          </a:extLst>
        </xdr:cNvPr>
        <xdr:cNvSpPr/>
      </xdr:nvSpPr>
      <xdr:spPr>
        <a:xfrm>
          <a:off x="7671857" y="4456641"/>
          <a:ext cx="2593975" cy="1692275"/>
        </a:xfrm>
        <a:prstGeom prst="roundRect">
          <a:avLst/>
        </a:prstGeom>
        <a:solidFill>
          <a:srgbClr val="3C6E7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703792</xdr:colOff>
      <xdr:row>11</xdr:row>
      <xdr:rowOff>16934</xdr:rowOff>
    </xdr:from>
    <xdr:to>
      <xdr:col>17</xdr:col>
      <xdr:colOff>10583</xdr:colOff>
      <xdr:row>32</xdr:row>
      <xdr:rowOff>52916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557421F3-668E-4867-ABA4-70481B6D42E9}"/>
            </a:ext>
          </a:extLst>
        </xdr:cNvPr>
        <xdr:cNvSpPr/>
      </xdr:nvSpPr>
      <xdr:spPr>
        <a:xfrm>
          <a:off x="10609792" y="2112434"/>
          <a:ext cx="2354791" cy="4036482"/>
        </a:xfrm>
        <a:prstGeom prst="roundRect">
          <a:avLst/>
        </a:prstGeom>
        <a:solidFill>
          <a:srgbClr val="3C6E7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666750</xdr:colOff>
      <xdr:row>32</xdr:row>
      <xdr:rowOff>42333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FD00FFBC-5415-442A-A9FF-91393E6A8191}"/>
            </a:ext>
          </a:extLst>
        </xdr:cNvPr>
        <xdr:cNvSpPr/>
      </xdr:nvSpPr>
      <xdr:spPr>
        <a:xfrm>
          <a:off x="0" y="0"/>
          <a:ext cx="2190750" cy="6138333"/>
        </a:xfrm>
        <a:prstGeom prst="roundRect">
          <a:avLst/>
        </a:prstGeom>
        <a:solidFill>
          <a:srgbClr val="284B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275167</xdr:colOff>
      <xdr:row>4</xdr:row>
      <xdr:rowOff>74083</xdr:rowOff>
    </xdr:from>
    <xdr:to>
      <xdr:col>5</xdr:col>
      <xdr:colOff>317500</xdr:colOff>
      <xdr:row>5</xdr:row>
      <xdr:rowOff>127000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63A5655-A6A6-0BC2-7C5B-E0D43DC297B9}"/>
            </a:ext>
          </a:extLst>
        </xdr:cNvPr>
        <xdr:cNvSpPr txBox="1"/>
      </xdr:nvSpPr>
      <xdr:spPr>
        <a:xfrm>
          <a:off x="2561167" y="836083"/>
          <a:ext cx="1566333" cy="243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Ventas Totales</a:t>
          </a:r>
        </a:p>
      </xdr:txBody>
    </xdr:sp>
    <xdr:clientData/>
  </xdr:twoCellAnchor>
  <xdr:twoCellAnchor>
    <xdr:from>
      <xdr:col>6</xdr:col>
      <xdr:colOff>687917</xdr:colOff>
      <xdr:row>4</xdr:row>
      <xdr:rowOff>84666</xdr:rowOff>
    </xdr:from>
    <xdr:to>
      <xdr:col>8</xdr:col>
      <xdr:colOff>52917</xdr:colOff>
      <xdr:row>6</xdr:row>
      <xdr:rowOff>21167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9CC9643-9A78-9E45-2F4F-B94626950D6E}"/>
            </a:ext>
          </a:extLst>
        </xdr:cNvPr>
        <xdr:cNvSpPr txBox="1"/>
      </xdr:nvSpPr>
      <xdr:spPr>
        <a:xfrm>
          <a:off x="5259917" y="846666"/>
          <a:ext cx="889000" cy="317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Costos</a:t>
          </a:r>
        </a:p>
      </xdr:txBody>
    </xdr:sp>
    <xdr:clientData/>
  </xdr:twoCellAnchor>
  <xdr:twoCellAnchor>
    <xdr:from>
      <xdr:col>10</xdr:col>
      <xdr:colOff>508000</xdr:colOff>
      <xdr:row>4</xdr:row>
      <xdr:rowOff>74082</xdr:rowOff>
    </xdr:from>
    <xdr:to>
      <xdr:col>12</xdr:col>
      <xdr:colOff>698500</xdr:colOff>
      <xdr:row>5</xdr:row>
      <xdr:rowOff>190499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A85F9C9-F603-A771-AF63-F34273A4F815}"/>
            </a:ext>
          </a:extLst>
        </xdr:cNvPr>
        <xdr:cNvSpPr txBox="1"/>
      </xdr:nvSpPr>
      <xdr:spPr>
        <a:xfrm>
          <a:off x="8128000" y="836082"/>
          <a:ext cx="1714500" cy="306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Ganancias</a:t>
          </a:r>
          <a:r>
            <a:rPr lang="es-AR" sz="14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Totales</a:t>
          </a:r>
          <a:endParaRPr lang="es-AR" sz="14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1058</xdr:colOff>
      <xdr:row>4</xdr:row>
      <xdr:rowOff>21167</xdr:rowOff>
    </xdr:from>
    <xdr:to>
      <xdr:col>17</xdr:col>
      <xdr:colOff>10583</xdr:colOff>
      <xdr:row>10</xdr:row>
      <xdr:rowOff>2117</xdr:rowOff>
    </xdr:to>
    <xdr:sp macro="" textlink="Analisis!B14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D64F709F-567A-43E0-8F5F-997245EF427A}"/>
            </a:ext>
          </a:extLst>
        </xdr:cNvPr>
        <xdr:cNvSpPr/>
      </xdr:nvSpPr>
      <xdr:spPr>
        <a:xfrm>
          <a:off x="10669058" y="783167"/>
          <a:ext cx="2295525" cy="1123950"/>
        </a:xfrm>
        <a:prstGeom prst="roundRect">
          <a:avLst/>
        </a:prstGeom>
        <a:solidFill>
          <a:srgbClr val="3C6E7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3155049-F864-48C4-AADB-2C4582CE3FAC}" type="TxLink">
            <a:rPr lang="en-US" sz="2000" b="0" i="0" u="none" strike="noStrike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algn="ctr"/>
            <a:t>70%</a:t>
          </a:fld>
          <a:endParaRPr lang="es-AR" sz="6600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14</xdr:col>
      <xdr:colOff>21167</xdr:colOff>
      <xdr:row>4</xdr:row>
      <xdr:rowOff>105832</xdr:rowOff>
    </xdr:from>
    <xdr:to>
      <xdr:col>16</xdr:col>
      <xdr:colOff>677333</xdr:colOff>
      <xdr:row>6</xdr:row>
      <xdr:rowOff>31749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025BA8C-1855-DCBE-7AF5-670F85E8B0E6}"/>
            </a:ext>
          </a:extLst>
        </xdr:cNvPr>
        <xdr:cNvSpPr txBox="1"/>
      </xdr:nvSpPr>
      <xdr:spPr>
        <a:xfrm>
          <a:off x="10689167" y="867832"/>
          <a:ext cx="2180166" cy="306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A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Calificacion Promedio</a:t>
          </a:r>
        </a:p>
      </xdr:txBody>
    </xdr:sp>
    <xdr:clientData/>
  </xdr:twoCellAnchor>
  <xdr:twoCellAnchor>
    <xdr:from>
      <xdr:col>2</xdr:col>
      <xdr:colOff>752474</xdr:colOff>
      <xdr:row>11</xdr:row>
      <xdr:rowOff>179917</xdr:rowOff>
    </xdr:from>
    <xdr:to>
      <xdr:col>13</xdr:col>
      <xdr:colOff>169333</xdr:colOff>
      <xdr:row>22</xdr:row>
      <xdr:rowOff>31750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56F394F-4E5E-4794-8034-E60C4D3B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11</xdr:row>
      <xdr:rowOff>21167</xdr:rowOff>
    </xdr:from>
    <xdr:to>
      <xdr:col>7</xdr:col>
      <xdr:colOff>402167</xdr:colOff>
      <xdr:row>12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CCDF93B-520E-6F2C-3BED-3DF3F36409BE}"/>
            </a:ext>
          </a:extLst>
        </xdr:cNvPr>
        <xdr:cNvSpPr txBox="1"/>
      </xdr:nvSpPr>
      <xdr:spPr>
        <a:xfrm>
          <a:off x="3714750" y="2116667"/>
          <a:ext cx="202141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Ventas</a:t>
          </a:r>
          <a:r>
            <a:rPr lang="es-AR" sz="14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por Mes</a:t>
          </a:r>
          <a:endParaRPr lang="es-AR" sz="14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746125</xdr:colOff>
      <xdr:row>11</xdr:row>
      <xdr:rowOff>112183</xdr:rowOff>
    </xdr:from>
    <xdr:to>
      <xdr:col>16</xdr:col>
      <xdr:colOff>719667</xdr:colOff>
      <xdr:row>30</xdr:row>
      <xdr:rowOff>21166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7B539AA-37BC-4C4C-BA7E-091AF7CCA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697440</xdr:colOff>
      <xdr:row>23</xdr:row>
      <xdr:rowOff>85724</xdr:rowOff>
    </xdr:from>
    <xdr:to>
      <xdr:col>13</xdr:col>
      <xdr:colOff>254000</xdr:colOff>
      <xdr:row>32</xdr:row>
      <xdr:rowOff>84667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CBB556D-9994-4C66-B136-676FA7476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43391</xdr:colOff>
      <xdr:row>23</xdr:row>
      <xdr:rowOff>109007</xdr:rowOff>
    </xdr:from>
    <xdr:to>
      <xdr:col>9</xdr:col>
      <xdr:colOff>317500</xdr:colOff>
      <xdr:row>30</xdr:row>
      <xdr:rowOff>148166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0BE9C82-FAD8-483A-9FE3-11F3138EB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592666</xdr:colOff>
      <xdr:row>1</xdr:row>
      <xdr:rowOff>137584</xdr:rowOff>
    </xdr:from>
    <xdr:to>
      <xdr:col>1</xdr:col>
      <xdr:colOff>745066</xdr:colOff>
      <xdr:row>6</xdr:row>
      <xdr:rowOff>131233</xdr:rowOff>
    </xdr:to>
    <xdr:pic>
      <xdr:nvPicPr>
        <xdr:cNvPr id="23" name="Gráfico 22" descr="Tendencia al alza">
          <a:extLst>
            <a:ext uri="{FF2B5EF4-FFF2-40B4-BE49-F238E27FC236}">
              <a16:creationId xmlns:a16="http://schemas.microsoft.com/office/drawing/2014/main" id="{FADC22ED-84A0-9748-0C31-FA82E5EBF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2666" y="328084"/>
          <a:ext cx="914400" cy="946149"/>
        </a:xfrm>
        <a:prstGeom prst="rect">
          <a:avLst/>
        </a:prstGeom>
      </xdr:spPr>
    </xdr:pic>
    <xdr:clientData/>
  </xdr:twoCellAnchor>
  <xdr:twoCellAnchor>
    <xdr:from>
      <xdr:col>0</xdr:col>
      <xdr:colOff>74084</xdr:colOff>
      <xdr:row>13</xdr:row>
      <xdr:rowOff>31751</xdr:rowOff>
    </xdr:from>
    <xdr:to>
      <xdr:col>1</xdr:col>
      <xdr:colOff>571501</xdr:colOff>
      <xdr:row>14</xdr:row>
      <xdr:rowOff>148167</xdr:rowOff>
    </xdr:to>
    <xdr:sp macro="" textlink="">
      <xdr:nvSpPr>
        <xdr:cNvPr id="24" name="CuadroTexto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7EE6B7-974C-741A-D0F6-3F1E6C0FEB69}"/>
            </a:ext>
          </a:extLst>
        </xdr:cNvPr>
        <xdr:cNvSpPr txBox="1"/>
      </xdr:nvSpPr>
      <xdr:spPr>
        <a:xfrm>
          <a:off x="74084" y="2508251"/>
          <a:ext cx="1259417" cy="306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solidFill>
                <a:schemeClr val="bg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Dashboard</a:t>
          </a:r>
        </a:p>
      </xdr:txBody>
    </xdr:sp>
    <xdr:clientData/>
  </xdr:twoCellAnchor>
  <xdr:twoCellAnchor>
    <xdr:from>
      <xdr:col>0</xdr:col>
      <xdr:colOff>84666</xdr:colOff>
      <xdr:row>9</xdr:row>
      <xdr:rowOff>21167</xdr:rowOff>
    </xdr:from>
    <xdr:to>
      <xdr:col>1</xdr:col>
      <xdr:colOff>582083</xdr:colOff>
      <xdr:row>10</xdr:row>
      <xdr:rowOff>137583</xdr:rowOff>
    </xdr:to>
    <xdr:sp macro="" textlink="">
      <xdr:nvSpPr>
        <xdr:cNvPr id="25" name="CuadroTexto 2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F1E5C56-F799-4305-895F-EBF97262F806}"/>
            </a:ext>
          </a:extLst>
        </xdr:cNvPr>
        <xdr:cNvSpPr txBox="1"/>
      </xdr:nvSpPr>
      <xdr:spPr>
        <a:xfrm>
          <a:off x="84666" y="1735667"/>
          <a:ext cx="1259417" cy="306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solidFill>
                <a:schemeClr val="bg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Base</a:t>
          </a:r>
          <a:r>
            <a:rPr lang="es-AR" sz="1200" baseline="0">
              <a:solidFill>
                <a:schemeClr val="bg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 de Datos</a:t>
          </a:r>
          <a:endParaRPr lang="es-AR" sz="1200">
            <a:solidFill>
              <a:schemeClr val="bg1"/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74083</xdr:colOff>
      <xdr:row>11</xdr:row>
      <xdr:rowOff>31751</xdr:rowOff>
    </xdr:from>
    <xdr:to>
      <xdr:col>1</xdr:col>
      <xdr:colOff>571500</xdr:colOff>
      <xdr:row>12</xdr:row>
      <xdr:rowOff>148167</xdr:rowOff>
    </xdr:to>
    <xdr:sp macro="" textlink="">
      <xdr:nvSpPr>
        <xdr:cNvPr id="26" name="CuadroTexto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2E342A8-2BBF-4D2E-B460-74E41C92FAA6}"/>
            </a:ext>
          </a:extLst>
        </xdr:cNvPr>
        <xdr:cNvSpPr txBox="1"/>
      </xdr:nvSpPr>
      <xdr:spPr>
        <a:xfrm>
          <a:off x="74083" y="2127251"/>
          <a:ext cx="1259417" cy="306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solidFill>
                <a:schemeClr val="bg1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Análisis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0.10539</cdr:x>
      <cdr:y>0.00457</cdr:y>
    </cdr:from>
    <cdr:to>
      <cdr:x>0.99532</cdr:x>
      <cdr:y>0.17755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2D22A62-6102-A111-510C-33A01FEB0F63}"/>
            </a:ext>
          </a:extLst>
        </cdr:cNvPr>
        <cdr:cNvSpPr txBox="1"/>
      </cdr:nvSpPr>
      <cdr:spPr>
        <a:xfrm xmlns:a="http://schemas.openxmlformats.org/drawingml/2006/main">
          <a:off x="238125" y="14816"/>
          <a:ext cx="2010833" cy="560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Ventas por linea</a:t>
          </a:r>
          <a:r>
            <a:rPr lang="es-AR" sz="1200" b="1" kern="12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de Producto</a:t>
          </a:r>
          <a:endParaRPr lang="es-AR" sz="1200" b="1" kern="1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0.11784</cdr:x>
      <cdr:y>0</cdr:y>
    </cdr:from>
    <cdr:to>
      <cdr:x>0.75102</cdr:x>
      <cdr:y>0.19275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C5701FF-3934-46D6-8CBD-6A1C26D6B68B}"/>
            </a:ext>
          </a:extLst>
        </cdr:cNvPr>
        <cdr:cNvSpPr txBox="1"/>
      </cdr:nvSpPr>
      <cdr:spPr>
        <a:xfrm xmlns:a="http://schemas.openxmlformats.org/drawingml/2006/main">
          <a:off x="581026" y="0"/>
          <a:ext cx="3122084" cy="26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de Ventas por Ciudad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946.758200925928" createdVersion="8" refreshedVersion="8" minRefreshableVersion="3" recordCount="500" xr:uid="{32BD634E-5AD1-4BFE-A3EC-4DDD5872957B}">
  <cacheSource type="worksheet">
    <worksheetSource name="retail_sales_dataset"/>
  </cacheSource>
  <cacheFields count="22">
    <cacheField name="OrderID" numFmtId="0">
      <sharedItems/>
    </cacheField>
    <cacheField name="OrderDate" numFmtId="14">
      <sharedItems containsSemiMixedTypes="0" containsNonDate="0" containsDate="1" containsString="0" minDate="2024-01-01T00:00:00" maxDate="2025-05-15T00:00:00" count="5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</sharedItems>
      <fieldGroup par="21"/>
    </cacheField>
    <cacheField name="Year" numFmtId="1">
      <sharedItems containsSemiMixedTypes="0" containsString="0" containsNumber="1" containsInteger="1" minValue="2024" maxValue="2025"/>
    </cacheField>
    <cacheField name="Month" numFmtId="1">
      <sharedItems containsSemiMixedTypes="0" containsString="0" containsNumber="1" containsInteger="1" minValue="1" maxValue="12"/>
    </cacheField>
    <cacheField name="Day" numFmtId="1">
      <sharedItems containsSemiMixedTypes="0" containsString="0" containsNumber="1" containsInteger="1" minValue="1" maxValue="31"/>
    </cacheField>
    <cacheField name="Branch" numFmtId="0">
      <sharedItems/>
    </cacheField>
    <cacheField name="City" numFmtId="0">
      <sharedItems count="3">
        <s v="Guadalajara"/>
        <s v="Monterrey"/>
        <s v="Mexico City"/>
      </sharedItems>
    </cacheField>
    <cacheField name="CustomerType" numFmtId="0">
      <sharedItems count="2">
        <s v="New"/>
        <s v="Returning"/>
      </sharedItems>
    </cacheField>
    <cacheField name="Gender" numFmtId="0">
      <sharedItems count="2">
        <s v="Female"/>
        <s v="Male"/>
      </sharedItems>
    </cacheField>
    <cacheField name="ProductLine" numFmtId="0">
      <sharedItems count="6">
        <s v="Audio"/>
        <s v="Laptop"/>
        <s v="Accessories"/>
        <s v="Gaming"/>
        <s v="Smartphone"/>
        <s v="TV"/>
      </sharedItems>
    </cacheField>
    <cacheField name="UnitPrice" numFmtId="164">
      <sharedItems containsSemiMixedTypes="0" containsString="0" containsNumber="1" containsInteger="1" minValue="660" maxValue="149521"/>
    </cacheField>
    <cacheField name="Quantity" numFmtId="1">
      <sharedItems containsSemiMixedTypes="0" containsString="0" containsNumber="1" containsInteger="1" minValue="1" maxValue="4"/>
    </cacheField>
    <cacheField name="Payment" numFmtId="0">
      <sharedItems/>
    </cacheField>
    <cacheField name="Total" numFmtId="164">
      <sharedItems containsSemiMixedTypes="0" containsString="0" containsNumber="1" containsInteger="1" minValue="1126" maxValue="595452"/>
    </cacheField>
    <cacheField name="COGS" numFmtId="164">
      <sharedItems containsSemiMixedTypes="0" containsString="0" containsNumber="1" containsInteger="1" minValue="821" maxValue="447109"/>
    </cacheField>
    <cacheField name="Revenue" numFmtId="164">
      <sharedItems containsSemiMixedTypes="0" containsString="0" containsNumber="1" containsInteger="1" minValue="-361365" maxValue="533264"/>
    </cacheField>
    <cacheField name="GrossIncome" numFmtId="44">
      <sharedItems containsSemiMixedTypes="0" containsString="0" containsNumber="1" containsInteger="1" minValue="210" maxValue="6.1349999999999992E+16"/>
    </cacheField>
    <cacheField name="GrossMargin%" numFmtId="0">
      <sharedItems containsSemiMixedTypes="0" containsString="0" containsNumber="1" containsInteger="1" minValue="2491" maxValue="2492"/>
    </cacheField>
    <cacheField name="Rating" numFmtId="10">
      <sharedItems containsSemiMixedTypes="0" containsString="0" containsNumber="1" minValue="0.4" maxValue="1"/>
    </cacheField>
    <cacheField name="Meses (OrderDate)" numFmtId="0" databaseField="0">
      <fieldGroup base="1">
        <rangePr groupBy="months" startDate="2024-01-01T00:00:00" endDate="2025-05-15T00:00:00"/>
        <groupItems count="14">
          <s v="&lt;1/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5/2025"/>
        </groupItems>
      </fieldGroup>
    </cacheField>
    <cacheField name="Trimestres (OrderDate)" numFmtId="0" databaseField="0">
      <fieldGroup base="1">
        <rangePr groupBy="quarters" startDate="2024-01-01T00:00:00" endDate="2025-05-15T00:00:00"/>
        <groupItems count="6">
          <s v="&lt;1/1/2024"/>
          <s v="Trim.1"/>
          <s v="Trim.2"/>
          <s v="Trim.3"/>
          <s v="Trim.4"/>
          <s v="&gt;15/5/2025"/>
        </groupItems>
      </fieldGroup>
    </cacheField>
    <cacheField name="Años (OrderDate)" numFmtId="0" databaseField="0">
      <fieldGroup base="1">
        <rangePr groupBy="years" startDate="2024-01-01T00:00:00" endDate="2025-05-15T00:00:00"/>
        <groupItems count="4">
          <s v="&lt;1/1/2024"/>
          <s v="2024"/>
          <s v="2025"/>
          <s v="&gt;15/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ORD1000"/>
    <x v="0"/>
    <n v="2024"/>
    <n v="1"/>
    <n v="1"/>
    <s v="C"/>
    <x v="0"/>
    <x v="0"/>
    <x v="0"/>
    <x v="0"/>
    <n v="130183"/>
    <n v="2"/>
    <s v="Cash"/>
    <n v="260366"/>
    <n v="195502"/>
    <n v="64864"/>
    <n v="6486399999999999"/>
    <n v="2491"/>
    <n v="0.61"/>
  </r>
  <r>
    <s v="ORD1001"/>
    <x v="1"/>
    <n v="2024"/>
    <n v="1"/>
    <n v="2"/>
    <s v="A"/>
    <x v="0"/>
    <x v="0"/>
    <x v="1"/>
    <x v="1"/>
    <n v="80267"/>
    <n v="2"/>
    <s v="Cash"/>
    <n v="160534"/>
    <n v="120541"/>
    <n v="39993"/>
    <n v="3.9992999999999984E+16"/>
    <n v="2491"/>
    <n v="0.79"/>
  </r>
  <r>
    <s v="ORD1002"/>
    <x v="2"/>
    <n v="2024"/>
    <n v="1"/>
    <n v="3"/>
    <s v="C"/>
    <x v="1"/>
    <x v="0"/>
    <x v="0"/>
    <x v="2"/>
    <n v="74481"/>
    <n v="4"/>
    <s v="Cash"/>
    <n v="297924"/>
    <n v="223703"/>
    <n v="74221"/>
    <n v="7422099999999996"/>
    <n v="2491"/>
    <n v="0.47"/>
  </r>
  <r>
    <s v="ORD1003"/>
    <x v="3"/>
    <n v="2024"/>
    <n v="1"/>
    <n v="4"/>
    <s v="C"/>
    <x v="0"/>
    <x v="0"/>
    <x v="0"/>
    <x v="3"/>
    <n v="8718"/>
    <n v="3"/>
    <s v="Cash"/>
    <n v="26154"/>
    <n v="19638"/>
    <n v="6516"/>
    <n v="6516000000000003"/>
    <n v="2491"/>
    <n v="0.93"/>
  </r>
  <r>
    <s v="ORD1004"/>
    <x v="4"/>
    <n v="2024"/>
    <n v="1"/>
    <n v="5"/>
    <s v="A"/>
    <x v="2"/>
    <x v="1"/>
    <x v="1"/>
    <x v="4"/>
    <n v="54481"/>
    <n v="3"/>
    <s v="Cash"/>
    <n v="163443"/>
    <n v="122725"/>
    <n v="40718"/>
    <n v="4.0718000000000008E+16"/>
    <n v="2491"/>
    <n v="0.7"/>
  </r>
  <r>
    <s v="ORD1005"/>
    <x v="5"/>
    <n v="2024"/>
    <n v="1"/>
    <n v="6"/>
    <s v="A"/>
    <x v="2"/>
    <x v="0"/>
    <x v="0"/>
    <x v="5"/>
    <n v="60128"/>
    <n v="3"/>
    <s v="Cash"/>
    <n v="180384"/>
    <n v="135446"/>
    <n v="44938"/>
    <n v="4493799999999999"/>
    <n v="2491"/>
    <n v="0.67"/>
  </r>
  <r>
    <s v="ORD1006"/>
    <x v="6"/>
    <n v="2024"/>
    <n v="1"/>
    <n v="7"/>
    <s v="C"/>
    <x v="2"/>
    <x v="1"/>
    <x v="1"/>
    <x v="4"/>
    <n v="62829"/>
    <n v="4"/>
    <s v="Ewallet"/>
    <n v="251316"/>
    <n v="188706"/>
    <n v="62610"/>
    <n v="6260999999999999"/>
    <n v="2491"/>
    <n v="0.75"/>
  </r>
  <r>
    <s v="ORD1007"/>
    <x v="7"/>
    <n v="2024"/>
    <n v="1"/>
    <n v="8"/>
    <s v="B"/>
    <x v="1"/>
    <x v="1"/>
    <x v="1"/>
    <x v="5"/>
    <n v="89125"/>
    <n v="2"/>
    <s v="Cash"/>
    <n v="17825"/>
    <n v="133843"/>
    <n v="-116018"/>
    <n v="4.4406999999999992E+16"/>
    <n v="2491"/>
    <n v="0.77"/>
  </r>
  <r>
    <s v="ORD1008"/>
    <x v="8"/>
    <n v="2024"/>
    <n v="1"/>
    <n v="9"/>
    <s v="C"/>
    <x v="0"/>
    <x v="0"/>
    <x v="0"/>
    <x v="1"/>
    <n v="82372"/>
    <n v="4"/>
    <s v="Credit Card"/>
    <n v="329488"/>
    <n v="247404"/>
    <n v="82084"/>
    <n v="8208400000000001"/>
    <n v="2491"/>
    <n v="0.44"/>
  </r>
  <r>
    <s v="ORD1009"/>
    <x v="9"/>
    <n v="2024"/>
    <n v="1"/>
    <n v="10"/>
    <s v="C"/>
    <x v="2"/>
    <x v="1"/>
    <x v="1"/>
    <x v="0"/>
    <n v="93146"/>
    <n v="2"/>
    <s v="Cash"/>
    <n v="186292"/>
    <n v="139882"/>
    <n v="46410"/>
    <n v="4.6410000000000016E+16"/>
    <n v="2491"/>
    <n v="0.81"/>
  </r>
  <r>
    <s v="ORD1010"/>
    <x v="10"/>
    <n v="2024"/>
    <n v="1"/>
    <n v="11"/>
    <s v="C"/>
    <x v="1"/>
    <x v="1"/>
    <x v="0"/>
    <x v="1"/>
    <n v="115908"/>
    <n v="4"/>
    <s v="Cash"/>
    <n v="463632"/>
    <n v="348129"/>
    <n v="115503"/>
    <n v="1.1550299999999996E+16"/>
    <n v="2491"/>
    <n v="0.55000000000000004"/>
  </r>
  <r>
    <s v="ORD1011"/>
    <x v="11"/>
    <n v="2024"/>
    <n v="1"/>
    <n v="12"/>
    <s v="C"/>
    <x v="0"/>
    <x v="1"/>
    <x v="0"/>
    <x v="2"/>
    <n v="122883"/>
    <n v="4"/>
    <s v="Ewallet"/>
    <n v="491532"/>
    <n v="369078"/>
    <n v="122454"/>
    <n v="1.2245399999999996E+16"/>
    <n v="2491"/>
    <n v="0.83"/>
  </r>
  <r>
    <s v="ORD1012"/>
    <x v="12"/>
    <n v="2024"/>
    <n v="1"/>
    <n v="13"/>
    <s v="A"/>
    <x v="1"/>
    <x v="1"/>
    <x v="1"/>
    <x v="2"/>
    <n v="109128"/>
    <n v="2"/>
    <s v="Ewallet"/>
    <n v="218256"/>
    <n v="163883"/>
    <n v="54373"/>
    <n v="54373"/>
    <n v="2491"/>
    <n v="0.89"/>
  </r>
  <r>
    <s v="ORD1013"/>
    <x v="13"/>
    <n v="2024"/>
    <n v="1"/>
    <n v="14"/>
    <s v="C"/>
    <x v="2"/>
    <x v="0"/>
    <x v="1"/>
    <x v="5"/>
    <n v="143551"/>
    <n v="3"/>
    <s v="Credit Card"/>
    <n v="430653"/>
    <n v="323366"/>
    <n v="107287"/>
    <n v="107287"/>
    <n v="2491"/>
    <n v="0.88"/>
  </r>
  <r>
    <s v="ORD1014"/>
    <x v="14"/>
    <n v="2024"/>
    <n v="1"/>
    <n v="15"/>
    <s v="B"/>
    <x v="2"/>
    <x v="1"/>
    <x v="1"/>
    <x v="3"/>
    <n v="7644"/>
    <n v="2"/>
    <s v="Credit Card"/>
    <n v="15288"/>
    <n v="11479"/>
    <n v="3809"/>
    <n v="3808999999999999"/>
    <n v="2491"/>
    <n v="0.73"/>
  </r>
  <r>
    <s v="ORD1015"/>
    <x v="15"/>
    <n v="2024"/>
    <n v="1"/>
    <n v="16"/>
    <s v="A"/>
    <x v="2"/>
    <x v="0"/>
    <x v="1"/>
    <x v="3"/>
    <n v="33388"/>
    <n v="1"/>
    <s v="Ewallet"/>
    <n v="33388"/>
    <n v="2507"/>
    <n v="30881"/>
    <n v="8318"/>
    <n v="2491"/>
    <n v="0.71"/>
  </r>
  <r>
    <s v="ORD1016"/>
    <x v="16"/>
    <n v="2024"/>
    <n v="1"/>
    <n v="17"/>
    <s v="B"/>
    <x v="1"/>
    <x v="1"/>
    <x v="0"/>
    <x v="5"/>
    <n v="6097"/>
    <n v="1"/>
    <s v="Ewallet"/>
    <n v="6097"/>
    <n v="4578"/>
    <n v="1519"/>
    <n v="1.5189999999999998E+16"/>
    <n v="2491"/>
    <n v="0.49"/>
  </r>
  <r>
    <s v="ORD1017"/>
    <x v="17"/>
    <n v="2024"/>
    <n v="1"/>
    <n v="18"/>
    <s v="B"/>
    <x v="1"/>
    <x v="1"/>
    <x v="0"/>
    <x v="2"/>
    <n v="98884"/>
    <n v="2"/>
    <s v="Cash"/>
    <n v="197768"/>
    <n v="148499"/>
    <n v="49269"/>
    <n v="4.9269000000000008E+16"/>
    <n v="2491"/>
    <n v="0.87"/>
  </r>
  <r>
    <s v="ORD1018"/>
    <x v="18"/>
    <n v="2024"/>
    <n v="1"/>
    <n v="19"/>
    <s v="B"/>
    <x v="2"/>
    <x v="0"/>
    <x v="1"/>
    <x v="2"/>
    <n v="135214"/>
    <n v="4"/>
    <s v="Ewallet"/>
    <n v="540856"/>
    <n v="406114"/>
    <n v="134742"/>
    <n v="1.3474200000000004E+16"/>
    <n v="2491"/>
    <n v="0.56000000000000005"/>
  </r>
  <r>
    <s v="ORD1019"/>
    <x v="19"/>
    <n v="2024"/>
    <n v="1"/>
    <n v="20"/>
    <s v="B"/>
    <x v="1"/>
    <x v="1"/>
    <x v="0"/>
    <x v="2"/>
    <n v="40305"/>
    <n v="1"/>
    <s v="Credit Card"/>
    <n v="40305"/>
    <n v="30264"/>
    <n v="10041"/>
    <n v="1.0041000000000004E+16"/>
    <n v="2491"/>
    <n v="0.7"/>
  </r>
  <r>
    <s v="ORD1020"/>
    <x v="20"/>
    <n v="2024"/>
    <n v="1"/>
    <n v="21"/>
    <s v="A"/>
    <x v="2"/>
    <x v="1"/>
    <x v="0"/>
    <x v="1"/>
    <n v="13942"/>
    <n v="1"/>
    <s v="Cash"/>
    <n v="13942"/>
    <n v="104687"/>
    <n v="-90745"/>
    <n v="3.4733000000000016E+16"/>
    <n v="2491"/>
    <n v="0.56999999999999995"/>
  </r>
  <r>
    <s v="ORD1021"/>
    <x v="21"/>
    <n v="2024"/>
    <n v="1"/>
    <n v="22"/>
    <s v="A"/>
    <x v="2"/>
    <x v="1"/>
    <x v="0"/>
    <x v="2"/>
    <n v="13739"/>
    <n v="4"/>
    <s v="Credit Card"/>
    <n v="54956"/>
    <n v="41265"/>
    <n v="13691"/>
    <n v="1.3690999999999996E+16"/>
    <n v="2491"/>
    <n v="0.48"/>
  </r>
  <r>
    <s v="ORD1022"/>
    <x v="22"/>
    <n v="2024"/>
    <n v="1"/>
    <n v="23"/>
    <s v="B"/>
    <x v="0"/>
    <x v="0"/>
    <x v="0"/>
    <x v="4"/>
    <n v="140493"/>
    <n v="4"/>
    <s v="Cash"/>
    <n v="561972"/>
    <n v="42197"/>
    <n v="519775"/>
    <n v="1.4000200000000004E+16"/>
    <n v="2491"/>
    <n v="0.78"/>
  </r>
  <r>
    <s v="ORD1023"/>
    <x v="23"/>
    <n v="2024"/>
    <n v="1"/>
    <n v="24"/>
    <s v="B"/>
    <x v="1"/>
    <x v="1"/>
    <x v="1"/>
    <x v="0"/>
    <n v="55985"/>
    <n v="3"/>
    <s v="Ewallet"/>
    <n v="167955"/>
    <n v="126113"/>
    <n v="41842"/>
    <n v="4.1841999999999984E+16"/>
    <n v="2491"/>
    <n v="0.43"/>
  </r>
  <r>
    <s v="ORD1024"/>
    <x v="24"/>
    <n v="2024"/>
    <n v="1"/>
    <n v="25"/>
    <s v="A"/>
    <x v="2"/>
    <x v="0"/>
    <x v="1"/>
    <x v="2"/>
    <n v="19706"/>
    <n v="4"/>
    <s v="Credit Card"/>
    <n v="78824"/>
    <n v="59187"/>
    <n v="19637"/>
    <n v="19637"/>
    <n v="2491"/>
    <n v="0.85"/>
  </r>
  <r>
    <s v="ORD1025"/>
    <x v="25"/>
    <n v="2024"/>
    <n v="1"/>
    <n v="26"/>
    <s v="A"/>
    <x v="2"/>
    <x v="1"/>
    <x v="0"/>
    <x v="5"/>
    <n v="75451"/>
    <n v="2"/>
    <s v="Cash"/>
    <n v="150902"/>
    <n v="113308"/>
    <n v="37594"/>
    <n v="3.7594000000000008E+16"/>
    <n v="2491"/>
    <n v="0.59"/>
  </r>
  <r>
    <s v="ORD1026"/>
    <x v="26"/>
    <n v="2024"/>
    <n v="1"/>
    <n v="27"/>
    <s v="A"/>
    <x v="1"/>
    <x v="0"/>
    <x v="1"/>
    <x v="0"/>
    <n v="42233"/>
    <n v="2"/>
    <s v="Cash"/>
    <n v="84466"/>
    <n v="63423"/>
    <n v="21043"/>
    <n v="2.1042999999999996E+16"/>
    <n v="2491"/>
    <n v="0.4"/>
  </r>
  <r>
    <s v="ORD1027"/>
    <x v="27"/>
    <n v="2024"/>
    <n v="1"/>
    <n v="28"/>
    <s v="C"/>
    <x v="0"/>
    <x v="0"/>
    <x v="1"/>
    <x v="1"/>
    <n v="46307"/>
    <n v="3"/>
    <s v="Ewallet"/>
    <n v="138921"/>
    <n v="104312"/>
    <n v="34609"/>
    <n v="3.4609000000000016E+16"/>
    <n v="2491"/>
    <n v="0.71"/>
  </r>
  <r>
    <s v="ORD1028"/>
    <x v="28"/>
    <n v="2024"/>
    <n v="1"/>
    <n v="29"/>
    <s v="C"/>
    <x v="0"/>
    <x v="1"/>
    <x v="1"/>
    <x v="5"/>
    <n v="49557"/>
    <n v="1"/>
    <s v="Ewallet"/>
    <n v="49557"/>
    <n v="37211"/>
    <n v="12346"/>
    <n v="1.2345999999999998E+16"/>
    <n v="2491"/>
    <n v="0.43"/>
  </r>
  <r>
    <s v="ORD1029"/>
    <x v="29"/>
    <n v="2024"/>
    <n v="1"/>
    <n v="30"/>
    <s v="C"/>
    <x v="2"/>
    <x v="1"/>
    <x v="0"/>
    <x v="0"/>
    <n v="121439"/>
    <n v="1"/>
    <s v="Ewallet"/>
    <n v="121439"/>
    <n v="91185"/>
    <n v="30254"/>
    <n v="3025400000000001"/>
    <n v="2491"/>
    <n v="0.56999999999999995"/>
  </r>
  <r>
    <s v="ORD1030"/>
    <x v="30"/>
    <n v="2024"/>
    <n v="1"/>
    <n v="31"/>
    <s v="B"/>
    <x v="1"/>
    <x v="0"/>
    <x v="0"/>
    <x v="5"/>
    <n v="83178"/>
    <n v="4"/>
    <s v="Credit Card"/>
    <n v="332712"/>
    <n v="249825"/>
    <n v="82887"/>
    <n v="8288699999999999"/>
    <n v="2491"/>
    <n v="0.82"/>
  </r>
  <r>
    <s v="ORD1031"/>
    <x v="31"/>
    <n v="2024"/>
    <n v="2"/>
    <n v="1"/>
    <s v="C"/>
    <x v="0"/>
    <x v="0"/>
    <x v="0"/>
    <x v="1"/>
    <n v="5014"/>
    <n v="2"/>
    <s v="Cash"/>
    <n v="10028"/>
    <n v="75298"/>
    <n v="-65270"/>
    <n v="2.4981999999999992E+16"/>
    <n v="2491"/>
    <n v="0.44"/>
  </r>
  <r>
    <s v="ORD1032"/>
    <x v="32"/>
    <n v="2024"/>
    <n v="2"/>
    <n v="2"/>
    <s v="B"/>
    <x v="1"/>
    <x v="1"/>
    <x v="1"/>
    <x v="4"/>
    <n v="93498"/>
    <n v="1"/>
    <s v="Ewallet"/>
    <n v="93498"/>
    <n v="70205"/>
    <n v="23293"/>
    <n v="2.3293000000000008E+16"/>
    <n v="2491"/>
    <n v="0.9"/>
  </r>
  <r>
    <s v="ORD1033"/>
    <x v="33"/>
    <n v="2024"/>
    <n v="2"/>
    <n v="3"/>
    <s v="B"/>
    <x v="1"/>
    <x v="0"/>
    <x v="0"/>
    <x v="1"/>
    <n v="108842"/>
    <n v="3"/>
    <s v="Credit Card"/>
    <n v="326526"/>
    <n v="24518"/>
    <n v="302008"/>
    <n v="81346"/>
    <n v="2491"/>
    <n v="0.4"/>
  </r>
  <r>
    <s v="ORD1034"/>
    <x v="34"/>
    <n v="2024"/>
    <n v="2"/>
    <n v="4"/>
    <s v="C"/>
    <x v="2"/>
    <x v="1"/>
    <x v="0"/>
    <x v="1"/>
    <n v="4453"/>
    <n v="3"/>
    <s v="Credit Card"/>
    <n v="13359"/>
    <n v="100309"/>
    <n v="-86950"/>
    <n v="3.3281000000000008E+16"/>
    <n v="2491"/>
    <n v="0.55000000000000004"/>
  </r>
  <r>
    <s v="ORD1035"/>
    <x v="35"/>
    <n v="2024"/>
    <n v="2"/>
    <n v="5"/>
    <s v="B"/>
    <x v="0"/>
    <x v="1"/>
    <x v="1"/>
    <x v="5"/>
    <n v="64965"/>
    <n v="2"/>
    <s v="Credit Card"/>
    <n v="12993"/>
    <n v="97561"/>
    <n v="-84568"/>
    <n v="3.2368999999999992E+16"/>
    <n v="2491"/>
    <n v="0.84"/>
  </r>
  <r>
    <s v="ORD1036"/>
    <x v="36"/>
    <n v="2024"/>
    <n v="2"/>
    <n v="6"/>
    <s v="C"/>
    <x v="2"/>
    <x v="1"/>
    <x v="0"/>
    <x v="3"/>
    <n v="22673"/>
    <n v="3"/>
    <s v="Ewallet"/>
    <n v="68019"/>
    <n v="51074"/>
    <n v="16945"/>
    <n v="1.6945000000000004E+16"/>
    <n v="2491"/>
    <n v="0.59"/>
  </r>
  <r>
    <s v="ORD1037"/>
    <x v="37"/>
    <n v="2024"/>
    <n v="2"/>
    <n v="7"/>
    <s v="C"/>
    <x v="0"/>
    <x v="1"/>
    <x v="0"/>
    <x v="2"/>
    <n v="31267"/>
    <n v="3"/>
    <s v="Ewallet"/>
    <n v="93801"/>
    <n v="70433"/>
    <n v="23368"/>
    <n v="2.3367999999999996E+16"/>
    <n v="2491"/>
    <n v="0.46"/>
  </r>
  <r>
    <s v="ORD1038"/>
    <x v="38"/>
    <n v="2024"/>
    <n v="2"/>
    <n v="8"/>
    <s v="A"/>
    <x v="0"/>
    <x v="0"/>
    <x v="1"/>
    <x v="2"/>
    <n v="103762"/>
    <n v="2"/>
    <s v="Cash"/>
    <n v="207524"/>
    <n v="155824"/>
    <n v="51700"/>
    <n v="5169999999999998"/>
    <n v="2491"/>
    <n v="0.62"/>
  </r>
  <r>
    <s v="ORD1039"/>
    <x v="39"/>
    <n v="2024"/>
    <n v="2"/>
    <n v="9"/>
    <s v="C"/>
    <x v="0"/>
    <x v="1"/>
    <x v="1"/>
    <x v="4"/>
    <n v="31309"/>
    <n v="4"/>
    <s v="Cash"/>
    <n v="125236"/>
    <n v="94036"/>
    <n v="31200"/>
    <n v="3119999999999999"/>
    <n v="2491"/>
    <n v="0.56000000000000005"/>
  </r>
  <r>
    <s v="ORD1040"/>
    <x v="40"/>
    <n v="2024"/>
    <n v="2"/>
    <n v="10"/>
    <s v="A"/>
    <x v="0"/>
    <x v="0"/>
    <x v="1"/>
    <x v="4"/>
    <n v="81149"/>
    <n v="4"/>
    <s v="Ewallet"/>
    <n v="324596"/>
    <n v="24373"/>
    <n v="300223"/>
    <n v="8086599999999999"/>
    <n v="2491"/>
    <n v="0.91"/>
  </r>
  <r>
    <s v="ORD1041"/>
    <x v="41"/>
    <n v="2024"/>
    <n v="2"/>
    <n v="11"/>
    <s v="C"/>
    <x v="0"/>
    <x v="1"/>
    <x v="0"/>
    <x v="2"/>
    <n v="107812"/>
    <n v="3"/>
    <s v="Credit Card"/>
    <n v="323436"/>
    <n v="242859"/>
    <n v="80577"/>
    <n v="80577"/>
    <n v="2491"/>
    <n v="0.59"/>
  </r>
  <r>
    <s v="ORD1042"/>
    <x v="42"/>
    <n v="2024"/>
    <n v="2"/>
    <n v="12"/>
    <s v="C"/>
    <x v="1"/>
    <x v="0"/>
    <x v="0"/>
    <x v="3"/>
    <n v="20497"/>
    <n v="4"/>
    <s v="Credit Card"/>
    <n v="81988"/>
    <n v="61563"/>
    <n v="20425"/>
    <n v="20425"/>
    <n v="2491"/>
    <n v="0.87"/>
  </r>
  <r>
    <s v="ORD1043"/>
    <x v="43"/>
    <n v="2024"/>
    <n v="2"/>
    <n v="13"/>
    <s v="A"/>
    <x v="2"/>
    <x v="1"/>
    <x v="0"/>
    <x v="2"/>
    <n v="8726"/>
    <n v="4"/>
    <s v="Credit Card"/>
    <n v="34904"/>
    <n v="262085"/>
    <n v="-227181"/>
    <n v="8695500000000002"/>
    <n v="2491"/>
    <n v="0.94"/>
  </r>
  <r>
    <s v="ORD1044"/>
    <x v="44"/>
    <n v="2024"/>
    <n v="2"/>
    <n v="14"/>
    <s v="A"/>
    <x v="1"/>
    <x v="0"/>
    <x v="1"/>
    <x v="3"/>
    <n v="42202"/>
    <n v="3"/>
    <s v="Cash"/>
    <n v="126606"/>
    <n v="95065"/>
    <n v="31541"/>
    <n v="3.1540999999999996E+16"/>
    <n v="2491"/>
    <n v="0.66"/>
  </r>
  <r>
    <s v="ORD1045"/>
    <x v="45"/>
    <n v="2024"/>
    <n v="2"/>
    <n v="15"/>
    <s v="C"/>
    <x v="0"/>
    <x v="0"/>
    <x v="1"/>
    <x v="4"/>
    <n v="144624"/>
    <n v="4"/>
    <s v="Credit Card"/>
    <n v="578496"/>
    <n v="434377"/>
    <n v="144119"/>
    <n v="1.4411899999999996E+16"/>
    <n v="2491"/>
    <n v="0.95"/>
  </r>
  <r>
    <s v="ORD1046"/>
    <x v="46"/>
    <n v="2024"/>
    <n v="2"/>
    <n v="16"/>
    <s v="B"/>
    <x v="2"/>
    <x v="1"/>
    <x v="0"/>
    <x v="0"/>
    <n v="75114"/>
    <n v="3"/>
    <s v="Cash"/>
    <n v="225342"/>
    <n v="169203"/>
    <n v="56139"/>
    <n v="5613900000000001"/>
    <n v="2491"/>
    <n v="0.63"/>
  </r>
  <r>
    <s v="ORD1047"/>
    <x v="47"/>
    <n v="2024"/>
    <n v="2"/>
    <n v="17"/>
    <s v="A"/>
    <x v="0"/>
    <x v="1"/>
    <x v="0"/>
    <x v="5"/>
    <n v="121869"/>
    <n v="1"/>
    <s v="Cash"/>
    <n v="121869"/>
    <n v="91508"/>
    <n v="30361"/>
    <n v="30361"/>
    <n v="2491"/>
    <n v="0.98"/>
  </r>
  <r>
    <s v="ORD1048"/>
    <x v="48"/>
    <n v="2024"/>
    <n v="2"/>
    <n v="18"/>
    <s v="B"/>
    <x v="2"/>
    <x v="1"/>
    <x v="1"/>
    <x v="4"/>
    <n v="84783"/>
    <n v="2"/>
    <s v="Credit Card"/>
    <n v="169566"/>
    <n v="127323"/>
    <n v="42243"/>
    <n v="4.2243000000000008E+16"/>
    <n v="2491"/>
    <n v="0.45"/>
  </r>
  <r>
    <s v="ORD1049"/>
    <x v="49"/>
    <n v="2024"/>
    <n v="2"/>
    <n v="19"/>
    <s v="B"/>
    <x v="1"/>
    <x v="1"/>
    <x v="1"/>
    <x v="4"/>
    <n v="11295"/>
    <n v="2"/>
    <s v="Credit Card"/>
    <n v="2259"/>
    <n v="16962"/>
    <n v="-14703"/>
    <n v="5628"/>
    <n v="2491"/>
    <n v="0.81"/>
  </r>
  <r>
    <s v="ORD1050"/>
    <x v="50"/>
    <n v="2024"/>
    <n v="2"/>
    <n v="20"/>
    <s v="B"/>
    <x v="2"/>
    <x v="0"/>
    <x v="1"/>
    <x v="1"/>
    <n v="96807"/>
    <n v="4"/>
    <s v="Ewallet"/>
    <n v="387228"/>
    <n v="290759"/>
    <n v="96469"/>
    <n v="96469"/>
    <n v="2491"/>
    <n v="0.7"/>
  </r>
  <r>
    <s v="ORD1051"/>
    <x v="51"/>
    <n v="2024"/>
    <n v="2"/>
    <n v="21"/>
    <s v="A"/>
    <x v="2"/>
    <x v="1"/>
    <x v="1"/>
    <x v="1"/>
    <n v="142953"/>
    <n v="4"/>
    <s v="Ewallet"/>
    <n v="571812"/>
    <n v="429358"/>
    <n v="142454"/>
    <n v="142454"/>
    <n v="2491"/>
    <n v="0.63"/>
  </r>
  <r>
    <s v="ORD1052"/>
    <x v="52"/>
    <n v="2024"/>
    <n v="2"/>
    <n v="22"/>
    <s v="B"/>
    <x v="2"/>
    <x v="0"/>
    <x v="0"/>
    <x v="1"/>
    <n v="92234"/>
    <n v="4"/>
    <s v="Credit Card"/>
    <n v="368936"/>
    <n v="277024"/>
    <n v="91912"/>
    <n v="9191200000000004"/>
    <n v="2491"/>
    <n v="0.78"/>
  </r>
  <r>
    <s v="ORD1053"/>
    <x v="53"/>
    <n v="2024"/>
    <n v="2"/>
    <n v="23"/>
    <s v="A"/>
    <x v="2"/>
    <x v="0"/>
    <x v="1"/>
    <x v="5"/>
    <n v="123782"/>
    <n v="2"/>
    <s v="Cash"/>
    <n v="247564"/>
    <n v="185889"/>
    <n v="61675"/>
    <n v="6167499999999998"/>
    <n v="2491"/>
    <n v="0.82"/>
  </r>
  <r>
    <s v="ORD1054"/>
    <x v="54"/>
    <n v="2024"/>
    <n v="2"/>
    <n v="24"/>
    <s v="B"/>
    <x v="2"/>
    <x v="1"/>
    <x v="0"/>
    <x v="1"/>
    <n v="13321"/>
    <n v="1"/>
    <s v="Cash"/>
    <n v="13321"/>
    <n v="100024"/>
    <n v="-86703"/>
    <n v="3318599999999999"/>
    <n v="2491"/>
    <n v="0.4"/>
  </r>
  <r>
    <s v="ORD1055"/>
    <x v="55"/>
    <n v="2024"/>
    <n v="2"/>
    <n v="25"/>
    <s v="C"/>
    <x v="0"/>
    <x v="0"/>
    <x v="0"/>
    <x v="3"/>
    <n v="38072"/>
    <n v="1"/>
    <s v="Cash"/>
    <n v="38072"/>
    <n v="28587"/>
    <n v="9485"/>
    <n v="9485000000000002"/>
    <n v="2491"/>
    <n v="0.5"/>
  </r>
  <r>
    <s v="ORD1056"/>
    <x v="56"/>
    <n v="2024"/>
    <n v="2"/>
    <n v="26"/>
    <s v="C"/>
    <x v="2"/>
    <x v="0"/>
    <x v="0"/>
    <x v="2"/>
    <n v="35747"/>
    <n v="2"/>
    <s v="Cash"/>
    <n v="71494"/>
    <n v="53683"/>
    <n v="17811"/>
    <n v="17811"/>
    <n v="2491"/>
    <n v="0.83"/>
  </r>
  <r>
    <s v="ORD1057"/>
    <x v="57"/>
    <n v="2024"/>
    <n v="2"/>
    <n v="27"/>
    <s v="A"/>
    <x v="2"/>
    <x v="0"/>
    <x v="1"/>
    <x v="0"/>
    <n v="93592"/>
    <n v="1"/>
    <s v="Cash"/>
    <n v="93592"/>
    <n v="70276"/>
    <n v="23316"/>
    <n v="2.3315999999999996E+16"/>
    <n v="2491"/>
    <n v="0.8"/>
  </r>
  <r>
    <s v="ORD1058"/>
    <x v="58"/>
    <n v="2024"/>
    <n v="2"/>
    <n v="28"/>
    <s v="C"/>
    <x v="1"/>
    <x v="0"/>
    <x v="1"/>
    <x v="4"/>
    <n v="64599"/>
    <n v="2"/>
    <s v="Ewallet"/>
    <n v="129198"/>
    <n v="97011"/>
    <n v="32187"/>
    <n v="32187"/>
    <n v="2491"/>
    <n v="0.98"/>
  </r>
  <r>
    <s v="ORD1059"/>
    <x v="59"/>
    <n v="2024"/>
    <n v="2"/>
    <n v="29"/>
    <s v="C"/>
    <x v="2"/>
    <x v="1"/>
    <x v="1"/>
    <x v="3"/>
    <n v="12678"/>
    <n v="1"/>
    <s v="Credit Card"/>
    <n v="12678"/>
    <n v="95196"/>
    <n v="-82518"/>
    <n v="3158399999999999"/>
    <n v="2491"/>
    <n v="0.86"/>
  </r>
  <r>
    <s v="ORD1060"/>
    <x v="60"/>
    <n v="2024"/>
    <n v="3"/>
    <n v="1"/>
    <s v="B"/>
    <x v="1"/>
    <x v="1"/>
    <x v="1"/>
    <x v="0"/>
    <n v="135503"/>
    <n v="3"/>
    <s v="Ewallet"/>
    <n v="406509"/>
    <n v="305237"/>
    <n v="101272"/>
    <n v="1.0127200000000004E+16"/>
    <n v="2491"/>
    <n v="0.97"/>
  </r>
  <r>
    <s v="ORD1061"/>
    <x v="61"/>
    <n v="2024"/>
    <n v="3"/>
    <n v="2"/>
    <s v="A"/>
    <x v="0"/>
    <x v="1"/>
    <x v="0"/>
    <x v="3"/>
    <n v="56246"/>
    <n v="3"/>
    <s v="Cash"/>
    <n v="168738"/>
    <n v="126701"/>
    <n v="42037"/>
    <n v="4203700000000001"/>
    <n v="2491"/>
    <n v="0.82"/>
  </r>
  <r>
    <s v="ORD1062"/>
    <x v="62"/>
    <n v="2024"/>
    <n v="3"/>
    <n v="3"/>
    <s v="B"/>
    <x v="2"/>
    <x v="1"/>
    <x v="1"/>
    <x v="3"/>
    <n v="39346"/>
    <n v="2"/>
    <s v="Cash"/>
    <n v="78692"/>
    <n v="59088"/>
    <n v="19604"/>
    <n v="1.9603999999999996E+16"/>
    <n v="2491"/>
    <n v="0.57999999999999996"/>
  </r>
  <r>
    <s v="ORD1063"/>
    <x v="63"/>
    <n v="2024"/>
    <n v="3"/>
    <n v="4"/>
    <s v="B"/>
    <x v="1"/>
    <x v="0"/>
    <x v="1"/>
    <x v="4"/>
    <n v="118176"/>
    <n v="1"/>
    <s v="Cash"/>
    <n v="118176"/>
    <n v="88735"/>
    <n v="29441"/>
    <n v="2.9440999999999996E+16"/>
    <n v="2491"/>
    <n v="0.46"/>
  </r>
  <r>
    <s v="ORD1064"/>
    <x v="64"/>
    <n v="2024"/>
    <n v="3"/>
    <n v="5"/>
    <s v="B"/>
    <x v="1"/>
    <x v="0"/>
    <x v="0"/>
    <x v="2"/>
    <n v="44847"/>
    <n v="4"/>
    <s v="Cash"/>
    <n v="179388"/>
    <n v="134698"/>
    <n v="44690"/>
    <n v="4469000000000001"/>
    <n v="2491"/>
    <n v="0.87"/>
  </r>
  <r>
    <s v="ORD1065"/>
    <x v="65"/>
    <n v="2024"/>
    <n v="3"/>
    <n v="6"/>
    <s v="B"/>
    <x v="0"/>
    <x v="1"/>
    <x v="1"/>
    <x v="1"/>
    <n v="124279"/>
    <n v="1"/>
    <s v="Credit Card"/>
    <n v="124279"/>
    <n v="93318"/>
    <n v="30961"/>
    <n v="30961"/>
    <n v="2491"/>
    <n v="0.79"/>
  </r>
  <r>
    <s v="ORD1066"/>
    <x v="66"/>
    <n v="2024"/>
    <n v="3"/>
    <n v="7"/>
    <s v="B"/>
    <x v="2"/>
    <x v="1"/>
    <x v="0"/>
    <x v="5"/>
    <n v="66442"/>
    <n v="3"/>
    <s v="Cash"/>
    <n v="199326"/>
    <n v="149669"/>
    <n v="49657"/>
    <n v="4.9656999999999992E+16"/>
    <n v="2491"/>
    <n v="0.43"/>
  </r>
  <r>
    <s v="ORD1067"/>
    <x v="67"/>
    <n v="2024"/>
    <n v="3"/>
    <n v="8"/>
    <s v="B"/>
    <x v="2"/>
    <x v="1"/>
    <x v="0"/>
    <x v="2"/>
    <n v="101795"/>
    <n v="3"/>
    <s v="Credit Card"/>
    <n v="305385"/>
    <n v="229305"/>
    <n v="76080"/>
    <n v="7607999999999997"/>
    <n v="2491"/>
    <n v="0.62"/>
  </r>
  <r>
    <s v="ORD1068"/>
    <x v="68"/>
    <n v="2024"/>
    <n v="3"/>
    <n v="9"/>
    <s v="B"/>
    <x v="1"/>
    <x v="0"/>
    <x v="0"/>
    <x v="5"/>
    <n v="18853"/>
    <n v="1"/>
    <s v="Cash"/>
    <n v="18853"/>
    <n v="14156"/>
    <n v="4697"/>
    <n v="4697"/>
    <n v="2491"/>
    <n v="0.97"/>
  </r>
  <r>
    <s v="ORD1069"/>
    <x v="69"/>
    <n v="2024"/>
    <n v="3"/>
    <n v="10"/>
    <s v="A"/>
    <x v="2"/>
    <x v="1"/>
    <x v="0"/>
    <x v="4"/>
    <n v="9546"/>
    <n v="1"/>
    <s v="Credit Card"/>
    <n v="9546"/>
    <n v="71678"/>
    <n v="-62132"/>
    <n v="2.3782000000000004E+16"/>
    <n v="2491"/>
    <n v="0.7"/>
  </r>
  <r>
    <s v="ORD1070"/>
    <x v="70"/>
    <n v="2024"/>
    <n v="3"/>
    <n v="11"/>
    <s v="C"/>
    <x v="1"/>
    <x v="1"/>
    <x v="0"/>
    <x v="4"/>
    <n v="70506"/>
    <n v="4"/>
    <s v="Ewallet"/>
    <n v="282024"/>
    <n v="211764"/>
    <n v="70260"/>
    <n v="7025999999999999"/>
    <n v="2491"/>
    <n v="0.66"/>
  </r>
  <r>
    <s v="ORD1071"/>
    <x v="71"/>
    <n v="2024"/>
    <n v="3"/>
    <n v="12"/>
    <s v="B"/>
    <x v="2"/>
    <x v="1"/>
    <x v="0"/>
    <x v="4"/>
    <n v="90058"/>
    <n v="4"/>
    <s v="Cash"/>
    <n v="360232"/>
    <n v="270489"/>
    <n v="89743"/>
    <n v="8974300000000003"/>
    <n v="2491"/>
    <n v="0.67"/>
  </r>
  <r>
    <s v="ORD1072"/>
    <x v="72"/>
    <n v="2024"/>
    <n v="3"/>
    <n v="13"/>
    <s v="B"/>
    <x v="1"/>
    <x v="0"/>
    <x v="0"/>
    <x v="0"/>
    <n v="29362"/>
    <n v="1"/>
    <s v="Credit Card"/>
    <n v="29362"/>
    <n v="22047"/>
    <n v="7315"/>
    <n v="7315"/>
    <n v="2491"/>
    <n v="0.53"/>
  </r>
  <r>
    <s v="ORD1073"/>
    <x v="73"/>
    <n v="2024"/>
    <n v="3"/>
    <n v="14"/>
    <s v="B"/>
    <x v="2"/>
    <x v="0"/>
    <x v="0"/>
    <x v="5"/>
    <n v="111847"/>
    <n v="1"/>
    <s v="Ewallet"/>
    <n v="111847"/>
    <n v="83983"/>
    <n v="27864"/>
    <n v="27864"/>
    <n v="2491"/>
    <n v="0.62"/>
  </r>
  <r>
    <s v="ORD1074"/>
    <x v="74"/>
    <n v="2024"/>
    <n v="3"/>
    <n v="15"/>
    <s v="B"/>
    <x v="0"/>
    <x v="0"/>
    <x v="1"/>
    <x v="2"/>
    <n v="130106"/>
    <n v="1"/>
    <s v="Cash"/>
    <n v="130106"/>
    <n v="97693"/>
    <n v="32413"/>
    <n v="32413"/>
    <n v="2491"/>
    <n v="0.62"/>
  </r>
  <r>
    <s v="ORD1075"/>
    <x v="75"/>
    <n v="2024"/>
    <n v="3"/>
    <n v="16"/>
    <s v="B"/>
    <x v="2"/>
    <x v="0"/>
    <x v="1"/>
    <x v="2"/>
    <n v="36427"/>
    <n v="1"/>
    <s v="Cash"/>
    <n v="36427"/>
    <n v="27352"/>
    <n v="9075"/>
    <n v="9075"/>
    <n v="2491"/>
    <n v="0.43"/>
  </r>
  <r>
    <s v="ORD1076"/>
    <x v="76"/>
    <n v="2024"/>
    <n v="3"/>
    <n v="17"/>
    <s v="B"/>
    <x v="2"/>
    <x v="0"/>
    <x v="1"/>
    <x v="3"/>
    <n v="18879"/>
    <n v="2"/>
    <s v="Cash"/>
    <n v="37758"/>
    <n v="28351"/>
    <n v="9407"/>
    <n v="9407"/>
    <n v="2491"/>
    <n v="0.86"/>
  </r>
  <r>
    <s v="ORD1077"/>
    <x v="77"/>
    <n v="2024"/>
    <n v="3"/>
    <n v="18"/>
    <s v="C"/>
    <x v="0"/>
    <x v="0"/>
    <x v="1"/>
    <x v="3"/>
    <n v="8428"/>
    <n v="1"/>
    <s v="Credit Card"/>
    <n v="8428"/>
    <n v="6328"/>
    <n v="2100"/>
    <n v="210"/>
    <n v="2492"/>
    <n v="0.65"/>
  </r>
  <r>
    <s v="ORD1078"/>
    <x v="78"/>
    <n v="2024"/>
    <n v="3"/>
    <n v="19"/>
    <s v="C"/>
    <x v="2"/>
    <x v="0"/>
    <x v="0"/>
    <x v="3"/>
    <n v="98086"/>
    <n v="4"/>
    <s v="Credit Card"/>
    <n v="392344"/>
    <n v="294601"/>
    <n v="97743"/>
    <n v="9774299999999998"/>
    <n v="2491"/>
    <n v="0.89"/>
  </r>
  <r>
    <s v="ORD1079"/>
    <x v="79"/>
    <n v="2024"/>
    <n v="3"/>
    <n v="20"/>
    <s v="B"/>
    <x v="0"/>
    <x v="0"/>
    <x v="1"/>
    <x v="4"/>
    <n v="93029"/>
    <n v="3"/>
    <s v="Ewallet"/>
    <n v="279087"/>
    <n v="209559"/>
    <n v="69528"/>
    <n v="6952799999999997"/>
    <n v="2491"/>
    <n v="0.91"/>
  </r>
  <r>
    <s v="ORD1080"/>
    <x v="80"/>
    <n v="2024"/>
    <n v="3"/>
    <n v="21"/>
    <s v="C"/>
    <x v="2"/>
    <x v="1"/>
    <x v="0"/>
    <x v="2"/>
    <n v="84271"/>
    <n v="2"/>
    <s v="Credit Card"/>
    <n v="168542"/>
    <n v="126554"/>
    <n v="41988"/>
    <n v="4198800000000001"/>
    <n v="2491"/>
    <n v="0.53"/>
  </r>
  <r>
    <s v="ORD1081"/>
    <x v="81"/>
    <n v="2024"/>
    <n v="3"/>
    <n v="22"/>
    <s v="A"/>
    <x v="1"/>
    <x v="1"/>
    <x v="1"/>
    <x v="5"/>
    <n v="38632"/>
    <n v="1"/>
    <s v="Credit Card"/>
    <n v="38632"/>
    <n v="29008"/>
    <n v="9624"/>
    <n v="9624000000000000"/>
    <n v="2491"/>
    <n v="0.79"/>
  </r>
  <r>
    <s v="ORD1082"/>
    <x v="82"/>
    <n v="2024"/>
    <n v="3"/>
    <n v="23"/>
    <s v="B"/>
    <x v="1"/>
    <x v="0"/>
    <x v="1"/>
    <x v="4"/>
    <n v="61681"/>
    <n v="3"/>
    <s v="Cash"/>
    <n v="185043"/>
    <n v="138944"/>
    <n v="46099"/>
    <n v="46099"/>
    <n v="2491"/>
    <n v="0.68"/>
  </r>
  <r>
    <s v="ORD1083"/>
    <x v="83"/>
    <n v="2024"/>
    <n v="3"/>
    <n v="24"/>
    <s v="A"/>
    <x v="2"/>
    <x v="0"/>
    <x v="1"/>
    <x v="0"/>
    <n v="91199"/>
    <n v="2"/>
    <s v="Cash"/>
    <n v="182398"/>
    <n v="136958"/>
    <n v="45440"/>
    <n v="4544000000000001"/>
    <n v="2491"/>
    <n v="0.93"/>
  </r>
  <r>
    <s v="ORD1084"/>
    <x v="84"/>
    <n v="2024"/>
    <n v="3"/>
    <n v="25"/>
    <s v="A"/>
    <x v="2"/>
    <x v="1"/>
    <x v="0"/>
    <x v="3"/>
    <n v="77031"/>
    <n v="3"/>
    <s v="Cash"/>
    <n v="231093"/>
    <n v="173522"/>
    <n v="57571"/>
    <n v="5757099999999998"/>
    <n v="2491"/>
    <n v="0.53"/>
  </r>
  <r>
    <s v="ORD1085"/>
    <x v="85"/>
    <n v="2024"/>
    <n v="3"/>
    <n v="26"/>
    <s v="B"/>
    <x v="2"/>
    <x v="0"/>
    <x v="1"/>
    <x v="4"/>
    <n v="148229"/>
    <n v="1"/>
    <s v="Cash"/>
    <n v="148229"/>
    <n v="111301"/>
    <n v="36928"/>
    <n v="36928"/>
    <n v="2491"/>
    <n v="0.81"/>
  </r>
  <r>
    <s v="ORD1086"/>
    <x v="86"/>
    <n v="2024"/>
    <n v="3"/>
    <n v="27"/>
    <s v="C"/>
    <x v="1"/>
    <x v="0"/>
    <x v="0"/>
    <x v="4"/>
    <n v="24784"/>
    <n v="1"/>
    <s v="Cash"/>
    <n v="24784"/>
    <n v="1861"/>
    <n v="22923"/>
    <n v="6174000000000001"/>
    <n v="2491"/>
    <n v="0.76"/>
  </r>
  <r>
    <s v="ORD1087"/>
    <x v="87"/>
    <n v="2024"/>
    <n v="3"/>
    <n v="28"/>
    <s v="A"/>
    <x v="2"/>
    <x v="0"/>
    <x v="0"/>
    <x v="0"/>
    <n v="105796"/>
    <n v="4"/>
    <s v="Cash"/>
    <n v="423184"/>
    <n v="317758"/>
    <n v="105426"/>
    <n v="1.0542600000000002E+16"/>
    <n v="2491"/>
    <n v="0.57999999999999996"/>
  </r>
  <r>
    <s v="ORD1088"/>
    <x v="88"/>
    <n v="2024"/>
    <n v="3"/>
    <n v="29"/>
    <s v="B"/>
    <x v="1"/>
    <x v="1"/>
    <x v="1"/>
    <x v="1"/>
    <n v="63626"/>
    <n v="1"/>
    <s v="Cash"/>
    <n v="63626"/>
    <n v="47775"/>
    <n v="15851"/>
    <n v="15851"/>
    <n v="2491"/>
    <n v="0.48"/>
  </r>
  <r>
    <s v="ORD1089"/>
    <x v="89"/>
    <n v="2024"/>
    <n v="3"/>
    <n v="30"/>
    <s v="A"/>
    <x v="0"/>
    <x v="1"/>
    <x v="1"/>
    <x v="2"/>
    <n v="67089"/>
    <n v="1"/>
    <s v="Ewallet"/>
    <n v="67089"/>
    <n v="50375"/>
    <n v="16714"/>
    <n v="16714"/>
    <n v="2491"/>
    <n v="0.79"/>
  </r>
  <r>
    <s v="ORD1090"/>
    <x v="90"/>
    <n v="2024"/>
    <n v="3"/>
    <n v="31"/>
    <s v="A"/>
    <x v="1"/>
    <x v="1"/>
    <x v="1"/>
    <x v="5"/>
    <n v="109052"/>
    <n v="2"/>
    <s v="Ewallet"/>
    <n v="218104"/>
    <n v="163768"/>
    <n v="54336"/>
    <n v="5433599999999999"/>
    <n v="2491"/>
    <n v="0.84"/>
  </r>
  <r>
    <s v="ORD1091"/>
    <x v="91"/>
    <n v="2024"/>
    <n v="4"/>
    <n v="1"/>
    <s v="A"/>
    <x v="1"/>
    <x v="1"/>
    <x v="0"/>
    <x v="1"/>
    <n v="105403"/>
    <n v="4"/>
    <s v="Ewallet"/>
    <n v="421612"/>
    <n v="316577"/>
    <n v="105035"/>
    <n v="105035"/>
    <n v="2491"/>
    <n v="0.59"/>
  </r>
  <r>
    <s v="ORD1092"/>
    <x v="92"/>
    <n v="2024"/>
    <n v="4"/>
    <n v="2"/>
    <s v="A"/>
    <x v="0"/>
    <x v="1"/>
    <x v="1"/>
    <x v="3"/>
    <n v="148732"/>
    <n v="2"/>
    <s v="Ewallet"/>
    <n v="297464"/>
    <n v="223358"/>
    <n v="74106"/>
    <n v="74106"/>
    <n v="2491"/>
    <n v="0.79"/>
  </r>
  <r>
    <s v="ORD1093"/>
    <x v="93"/>
    <n v="2024"/>
    <n v="4"/>
    <n v="3"/>
    <s v="C"/>
    <x v="1"/>
    <x v="0"/>
    <x v="0"/>
    <x v="4"/>
    <n v="23617"/>
    <n v="3"/>
    <s v="Cash"/>
    <n v="70851"/>
    <n v="5320"/>
    <n v="65531"/>
    <n v="17651"/>
    <n v="2491"/>
    <n v="0.64"/>
  </r>
  <r>
    <s v="ORD1094"/>
    <x v="94"/>
    <n v="2024"/>
    <n v="4"/>
    <n v="4"/>
    <s v="A"/>
    <x v="2"/>
    <x v="1"/>
    <x v="0"/>
    <x v="0"/>
    <n v="20096"/>
    <n v="1"/>
    <s v="Ewallet"/>
    <n v="20096"/>
    <n v="1509"/>
    <n v="18587"/>
    <n v="5006"/>
    <n v="2491"/>
    <n v="0.83"/>
  </r>
  <r>
    <s v="ORD1095"/>
    <x v="95"/>
    <n v="2024"/>
    <n v="4"/>
    <n v="5"/>
    <s v="A"/>
    <x v="2"/>
    <x v="0"/>
    <x v="1"/>
    <x v="0"/>
    <n v="110029"/>
    <n v="3"/>
    <s v="Cash"/>
    <n v="330087"/>
    <n v="247854"/>
    <n v="82233"/>
    <n v="8223299999999999"/>
    <n v="2491"/>
    <n v="0.52"/>
  </r>
  <r>
    <s v="ORD1096"/>
    <x v="96"/>
    <n v="2024"/>
    <n v="4"/>
    <n v="6"/>
    <s v="A"/>
    <x v="1"/>
    <x v="0"/>
    <x v="1"/>
    <x v="2"/>
    <n v="88866"/>
    <n v="2"/>
    <s v="Ewallet"/>
    <n v="177732"/>
    <n v="133454"/>
    <n v="44278"/>
    <n v="44278"/>
    <n v="2491"/>
    <n v="0.93"/>
  </r>
  <r>
    <s v="ORD1097"/>
    <x v="97"/>
    <n v="2024"/>
    <n v="4"/>
    <n v="7"/>
    <s v="C"/>
    <x v="2"/>
    <x v="1"/>
    <x v="0"/>
    <x v="1"/>
    <n v="44753"/>
    <n v="1"/>
    <s v="Credit Card"/>
    <n v="44753"/>
    <n v="33604"/>
    <n v="11149"/>
    <n v="1.1148999999999996E+16"/>
    <n v="2491"/>
    <n v="0.56999999999999995"/>
  </r>
  <r>
    <s v="ORD1098"/>
    <x v="98"/>
    <n v="2024"/>
    <n v="4"/>
    <n v="8"/>
    <s v="A"/>
    <x v="1"/>
    <x v="1"/>
    <x v="0"/>
    <x v="2"/>
    <n v="16516"/>
    <n v="1"/>
    <s v="Ewallet"/>
    <n v="16516"/>
    <n v="12401"/>
    <n v="4115"/>
    <n v="4114999999999999"/>
    <n v="2492"/>
    <n v="0.62"/>
  </r>
  <r>
    <s v="ORD1099"/>
    <x v="99"/>
    <n v="2024"/>
    <n v="4"/>
    <n v="9"/>
    <s v="A"/>
    <x v="2"/>
    <x v="0"/>
    <x v="0"/>
    <x v="4"/>
    <n v="1742"/>
    <n v="2"/>
    <s v="Ewallet"/>
    <n v="3484"/>
    <n v="2616"/>
    <n v="868"/>
    <n v="8679999999999995"/>
    <n v="2491"/>
    <n v="0.43"/>
  </r>
  <r>
    <s v="ORD1100"/>
    <x v="100"/>
    <n v="2024"/>
    <n v="4"/>
    <n v="10"/>
    <s v="C"/>
    <x v="2"/>
    <x v="0"/>
    <x v="1"/>
    <x v="2"/>
    <n v="134658"/>
    <n v="2"/>
    <s v="Cash"/>
    <n v="269316"/>
    <n v="202222"/>
    <n v="67094"/>
    <n v="6709399999999998"/>
    <n v="2491"/>
    <n v="0.47"/>
  </r>
  <r>
    <s v="ORD1101"/>
    <x v="101"/>
    <n v="2024"/>
    <n v="4"/>
    <n v="11"/>
    <s v="C"/>
    <x v="1"/>
    <x v="0"/>
    <x v="0"/>
    <x v="5"/>
    <n v="32821"/>
    <n v="2"/>
    <s v="Ewallet"/>
    <n v="65642"/>
    <n v="49289"/>
    <n v="16353"/>
    <n v="1.6352999999999996E+16"/>
    <n v="2491"/>
    <n v="0.71"/>
  </r>
  <r>
    <s v="ORD1102"/>
    <x v="102"/>
    <n v="2024"/>
    <n v="4"/>
    <n v="12"/>
    <s v="C"/>
    <x v="2"/>
    <x v="1"/>
    <x v="1"/>
    <x v="0"/>
    <n v="51889"/>
    <n v="2"/>
    <s v="Credit Card"/>
    <n v="103778"/>
    <n v="77924"/>
    <n v="25854"/>
    <n v="2.5853999999999996E+16"/>
    <n v="2491"/>
    <n v="0.56000000000000005"/>
  </r>
  <r>
    <s v="ORD1103"/>
    <x v="103"/>
    <n v="2024"/>
    <n v="4"/>
    <n v="13"/>
    <s v="A"/>
    <x v="1"/>
    <x v="1"/>
    <x v="0"/>
    <x v="0"/>
    <n v="37865"/>
    <n v="2"/>
    <s v="Cash"/>
    <n v="7573"/>
    <n v="56864"/>
    <n v="-49291"/>
    <n v="1.8865999999999996E+16"/>
    <n v="2491"/>
    <n v="0.9"/>
  </r>
  <r>
    <s v="ORD1104"/>
    <x v="104"/>
    <n v="2024"/>
    <n v="4"/>
    <n v="14"/>
    <s v="C"/>
    <x v="2"/>
    <x v="1"/>
    <x v="0"/>
    <x v="3"/>
    <n v="56474"/>
    <n v="1"/>
    <s v="Cash"/>
    <n v="56474"/>
    <n v="42405"/>
    <n v="14069"/>
    <n v="14069"/>
    <n v="2491"/>
    <n v="0.41"/>
  </r>
  <r>
    <s v="ORD1105"/>
    <x v="105"/>
    <n v="2024"/>
    <n v="4"/>
    <n v="15"/>
    <s v="C"/>
    <x v="2"/>
    <x v="1"/>
    <x v="1"/>
    <x v="3"/>
    <n v="15066"/>
    <n v="2"/>
    <s v="Ewallet"/>
    <n v="30132"/>
    <n v="22625"/>
    <n v="7507"/>
    <n v="7507"/>
    <n v="2491"/>
    <n v="0.63"/>
  </r>
  <r>
    <s v="ORD1106"/>
    <x v="106"/>
    <n v="2024"/>
    <n v="4"/>
    <n v="16"/>
    <s v="A"/>
    <x v="0"/>
    <x v="1"/>
    <x v="0"/>
    <x v="4"/>
    <n v="80264"/>
    <n v="1"/>
    <s v="Cash"/>
    <n v="80264"/>
    <n v="60268"/>
    <n v="19996"/>
    <n v="1.9996000000000004E+16"/>
    <n v="2491"/>
    <n v="0.6"/>
  </r>
  <r>
    <s v="ORD1107"/>
    <x v="107"/>
    <n v="2024"/>
    <n v="4"/>
    <n v="17"/>
    <s v="C"/>
    <x v="0"/>
    <x v="0"/>
    <x v="1"/>
    <x v="5"/>
    <n v="14804"/>
    <n v="1"/>
    <s v="Cash"/>
    <n v="14804"/>
    <n v="11116"/>
    <n v="3688"/>
    <n v="3.6879999999999992E+16"/>
    <n v="2491"/>
    <n v="0.41"/>
  </r>
  <r>
    <s v="ORD1108"/>
    <x v="108"/>
    <n v="2024"/>
    <n v="4"/>
    <n v="18"/>
    <s v="A"/>
    <x v="1"/>
    <x v="1"/>
    <x v="1"/>
    <x v="1"/>
    <n v="121052"/>
    <n v="2"/>
    <s v="Cash"/>
    <n v="242104"/>
    <n v="181789"/>
    <n v="60315"/>
    <n v="6031499999999999"/>
    <n v="2491"/>
    <n v="0.47"/>
  </r>
  <r>
    <s v="ORD1109"/>
    <x v="109"/>
    <n v="2024"/>
    <n v="4"/>
    <n v="19"/>
    <s v="B"/>
    <x v="0"/>
    <x v="0"/>
    <x v="0"/>
    <x v="2"/>
    <n v="38888"/>
    <n v="2"/>
    <s v="Cash"/>
    <n v="77776"/>
    <n v="5840"/>
    <n v="71936"/>
    <n v="19376"/>
    <n v="2491"/>
    <n v="0.65"/>
  </r>
  <r>
    <s v="ORD1110"/>
    <x v="110"/>
    <n v="2024"/>
    <n v="4"/>
    <n v="20"/>
    <s v="C"/>
    <x v="1"/>
    <x v="0"/>
    <x v="1"/>
    <x v="4"/>
    <n v="83302"/>
    <n v="4"/>
    <s v="Cash"/>
    <n v="333208"/>
    <n v="250197"/>
    <n v="83011"/>
    <n v="8301100000000001"/>
    <n v="2491"/>
    <n v="0.7"/>
  </r>
  <r>
    <s v="ORD1111"/>
    <x v="111"/>
    <n v="2024"/>
    <n v="4"/>
    <n v="21"/>
    <s v="B"/>
    <x v="0"/>
    <x v="0"/>
    <x v="1"/>
    <x v="3"/>
    <n v="132611"/>
    <n v="1"/>
    <s v="Cash"/>
    <n v="132611"/>
    <n v="99574"/>
    <n v="33037"/>
    <n v="3303699999999999"/>
    <n v="2491"/>
    <n v="0.64"/>
  </r>
  <r>
    <s v="ORD1112"/>
    <x v="112"/>
    <n v="2024"/>
    <n v="4"/>
    <n v="22"/>
    <s v="A"/>
    <x v="2"/>
    <x v="1"/>
    <x v="0"/>
    <x v="2"/>
    <n v="99377"/>
    <n v="2"/>
    <s v="Credit Card"/>
    <n v="198754"/>
    <n v="149239"/>
    <n v="49515"/>
    <n v="4.9514999999999984E+16"/>
    <n v="2491"/>
    <n v="0.72"/>
  </r>
  <r>
    <s v="ORD1113"/>
    <x v="113"/>
    <n v="2024"/>
    <n v="4"/>
    <n v="23"/>
    <s v="C"/>
    <x v="1"/>
    <x v="1"/>
    <x v="1"/>
    <x v="3"/>
    <n v="82279"/>
    <n v="2"/>
    <s v="Ewallet"/>
    <n v="164558"/>
    <n v="123562"/>
    <n v="40996"/>
    <n v="4.0996E+16"/>
    <n v="2491"/>
    <n v="0.76"/>
  </r>
  <r>
    <s v="ORD1114"/>
    <x v="114"/>
    <n v="2024"/>
    <n v="4"/>
    <n v="24"/>
    <s v="A"/>
    <x v="1"/>
    <x v="1"/>
    <x v="1"/>
    <x v="2"/>
    <n v="52028"/>
    <n v="2"/>
    <s v="Credit Card"/>
    <n v="104056"/>
    <n v="78133"/>
    <n v="25923"/>
    <n v="2592299999999999"/>
    <n v="2491"/>
    <n v="0.41"/>
  </r>
  <r>
    <s v="ORD1115"/>
    <x v="115"/>
    <n v="2024"/>
    <n v="4"/>
    <n v="25"/>
    <s v="B"/>
    <x v="2"/>
    <x v="0"/>
    <x v="1"/>
    <x v="1"/>
    <n v="53285"/>
    <n v="4"/>
    <s v="Cash"/>
    <n v="21314"/>
    <n v="160041"/>
    <n v="-138727"/>
    <n v="53099"/>
    <n v="2491"/>
    <n v="0.68"/>
  </r>
  <r>
    <s v="ORD1116"/>
    <x v="116"/>
    <n v="2024"/>
    <n v="4"/>
    <n v="26"/>
    <s v="A"/>
    <x v="1"/>
    <x v="0"/>
    <x v="0"/>
    <x v="4"/>
    <n v="102076"/>
    <n v="4"/>
    <s v="Cash"/>
    <n v="408304"/>
    <n v="306585"/>
    <n v="101719"/>
    <n v="101719"/>
    <n v="2491"/>
    <n v="0.98"/>
  </r>
  <r>
    <s v="ORD1117"/>
    <x v="117"/>
    <n v="2024"/>
    <n v="4"/>
    <n v="27"/>
    <s v="C"/>
    <x v="1"/>
    <x v="0"/>
    <x v="1"/>
    <x v="2"/>
    <n v="14915"/>
    <n v="3"/>
    <s v="Ewallet"/>
    <n v="44745"/>
    <n v="335978"/>
    <n v="-291233"/>
    <n v="1.1147199999999998E+16"/>
    <n v="2491"/>
    <n v="0.71"/>
  </r>
  <r>
    <s v="ORD1118"/>
    <x v="118"/>
    <n v="2024"/>
    <n v="4"/>
    <n v="28"/>
    <s v="C"/>
    <x v="0"/>
    <x v="0"/>
    <x v="0"/>
    <x v="5"/>
    <n v="100967"/>
    <n v="1"/>
    <s v="Credit Card"/>
    <n v="100967"/>
    <n v="75813"/>
    <n v="25154"/>
    <n v="2.5153999999999996E+16"/>
    <n v="2491"/>
    <n v="0.81"/>
  </r>
  <r>
    <s v="ORD1119"/>
    <x v="119"/>
    <n v="2024"/>
    <n v="4"/>
    <n v="29"/>
    <s v="B"/>
    <x v="1"/>
    <x v="0"/>
    <x v="0"/>
    <x v="0"/>
    <n v="85879"/>
    <n v="3"/>
    <s v="Ewallet"/>
    <n v="257637"/>
    <n v="193453"/>
    <n v="64184"/>
    <n v="6418399999999999"/>
    <n v="2491"/>
    <n v="0.59"/>
  </r>
  <r>
    <s v="ORD1120"/>
    <x v="120"/>
    <n v="2024"/>
    <n v="4"/>
    <n v="30"/>
    <s v="A"/>
    <x v="2"/>
    <x v="0"/>
    <x v="1"/>
    <x v="5"/>
    <n v="110944"/>
    <n v="2"/>
    <s v="Credit Card"/>
    <n v="221888"/>
    <n v="16661"/>
    <n v="205227"/>
    <n v="5527800000000002"/>
    <n v="2491"/>
    <n v="0.86"/>
  </r>
  <r>
    <s v="ORD1121"/>
    <x v="121"/>
    <n v="2024"/>
    <n v="5"/>
    <n v="1"/>
    <s v="C"/>
    <x v="0"/>
    <x v="1"/>
    <x v="1"/>
    <x v="5"/>
    <n v="72455"/>
    <n v="4"/>
    <s v="Cash"/>
    <n v="28982"/>
    <n v="217618"/>
    <n v="-188636"/>
    <n v="72202"/>
    <n v="2491"/>
    <n v="0.86"/>
  </r>
  <r>
    <s v="ORD1122"/>
    <x v="122"/>
    <n v="2024"/>
    <n v="5"/>
    <n v="2"/>
    <s v="B"/>
    <x v="0"/>
    <x v="1"/>
    <x v="1"/>
    <x v="0"/>
    <n v="13721"/>
    <n v="4"/>
    <s v="Ewallet"/>
    <n v="54884"/>
    <n v="41211"/>
    <n v="13673"/>
    <n v="1.3673000000000002E+16"/>
    <n v="2491"/>
    <n v="0.71"/>
  </r>
  <r>
    <s v="ORD1123"/>
    <x v="123"/>
    <n v="2024"/>
    <n v="5"/>
    <n v="3"/>
    <s v="C"/>
    <x v="2"/>
    <x v="1"/>
    <x v="0"/>
    <x v="5"/>
    <n v="86533"/>
    <n v="3"/>
    <s v="Ewallet"/>
    <n v="259599"/>
    <n v="194926"/>
    <n v="64673"/>
    <n v="6467299999999998"/>
    <n v="2491"/>
    <n v="0.99"/>
  </r>
  <r>
    <s v="ORD1124"/>
    <x v="124"/>
    <n v="2024"/>
    <n v="5"/>
    <n v="4"/>
    <s v="C"/>
    <x v="2"/>
    <x v="1"/>
    <x v="1"/>
    <x v="2"/>
    <n v="143856"/>
    <n v="4"/>
    <s v="Cash"/>
    <n v="575424"/>
    <n v="432071"/>
    <n v="143353"/>
    <n v="1.4335299999999996E+16"/>
    <n v="2491"/>
    <n v="0.48"/>
  </r>
  <r>
    <s v="ORD1125"/>
    <x v="125"/>
    <n v="2024"/>
    <n v="5"/>
    <n v="5"/>
    <s v="A"/>
    <x v="0"/>
    <x v="0"/>
    <x v="1"/>
    <x v="2"/>
    <n v="30419"/>
    <n v="2"/>
    <s v="Ewallet"/>
    <n v="60838"/>
    <n v="45682"/>
    <n v="15156"/>
    <n v="15156"/>
    <n v="2491"/>
    <n v="0.41"/>
  </r>
  <r>
    <s v="ORD1126"/>
    <x v="126"/>
    <n v="2024"/>
    <n v="5"/>
    <n v="6"/>
    <s v="C"/>
    <x v="1"/>
    <x v="0"/>
    <x v="1"/>
    <x v="2"/>
    <n v="105051"/>
    <n v="4"/>
    <s v="Credit Card"/>
    <n v="420204"/>
    <n v="31552"/>
    <n v="388652"/>
    <n v="1.04684E+16"/>
    <n v="2491"/>
    <n v="0.86"/>
  </r>
  <r>
    <s v="ORD1127"/>
    <x v="127"/>
    <n v="2024"/>
    <n v="5"/>
    <n v="7"/>
    <s v="A"/>
    <x v="0"/>
    <x v="1"/>
    <x v="1"/>
    <x v="0"/>
    <n v="34135"/>
    <n v="3"/>
    <s v="Credit Card"/>
    <n v="102405"/>
    <n v="76893"/>
    <n v="25512"/>
    <n v="25512"/>
    <n v="2491"/>
    <n v="0.88"/>
  </r>
  <r>
    <s v="ORD1128"/>
    <x v="128"/>
    <n v="2024"/>
    <n v="5"/>
    <n v="8"/>
    <s v="C"/>
    <x v="2"/>
    <x v="0"/>
    <x v="1"/>
    <x v="5"/>
    <n v="82695"/>
    <n v="2"/>
    <s v="Credit Card"/>
    <n v="16539"/>
    <n v="124187"/>
    <n v="-107648"/>
    <n v="4120300000000002"/>
    <n v="2491"/>
    <n v="0.47"/>
  </r>
  <r>
    <s v="ORD1129"/>
    <x v="129"/>
    <n v="2024"/>
    <n v="5"/>
    <n v="9"/>
    <s v="B"/>
    <x v="0"/>
    <x v="1"/>
    <x v="0"/>
    <x v="0"/>
    <n v="19018"/>
    <n v="3"/>
    <s v="Credit Card"/>
    <n v="57054"/>
    <n v="4284"/>
    <n v="52770"/>
    <n v="14214"/>
    <n v="2491"/>
    <n v="0.56000000000000005"/>
  </r>
  <r>
    <s v="ORD1130"/>
    <x v="130"/>
    <n v="2024"/>
    <n v="5"/>
    <n v="10"/>
    <s v="C"/>
    <x v="2"/>
    <x v="1"/>
    <x v="0"/>
    <x v="2"/>
    <n v="70304"/>
    <n v="4"/>
    <s v="Cash"/>
    <n v="281216"/>
    <n v="211158"/>
    <n v="70058"/>
    <n v="7005799999999999"/>
    <n v="2491"/>
    <n v="0.41"/>
  </r>
  <r>
    <s v="ORD1131"/>
    <x v="131"/>
    <n v="2024"/>
    <n v="5"/>
    <n v="11"/>
    <s v="A"/>
    <x v="0"/>
    <x v="1"/>
    <x v="1"/>
    <x v="5"/>
    <n v="114644"/>
    <n v="3"/>
    <s v="Ewallet"/>
    <n v="343932"/>
    <n v="258249"/>
    <n v="85683"/>
    <n v="8568300000000004"/>
    <n v="2491"/>
    <n v="0.57999999999999996"/>
  </r>
  <r>
    <s v="ORD1132"/>
    <x v="132"/>
    <n v="2024"/>
    <n v="5"/>
    <n v="12"/>
    <s v="A"/>
    <x v="1"/>
    <x v="0"/>
    <x v="1"/>
    <x v="5"/>
    <n v="55398"/>
    <n v="3"/>
    <s v="Credit Card"/>
    <n v="166194"/>
    <n v="124791"/>
    <n v="41403"/>
    <n v="41403"/>
    <n v="2491"/>
    <n v="0.86"/>
  </r>
  <r>
    <s v="ORD1133"/>
    <x v="133"/>
    <n v="2024"/>
    <n v="5"/>
    <n v="13"/>
    <s v="B"/>
    <x v="0"/>
    <x v="1"/>
    <x v="1"/>
    <x v="3"/>
    <n v="101412"/>
    <n v="1"/>
    <s v="Cash"/>
    <n v="101412"/>
    <n v="76148"/>
    <n v="25264"/>
    <n v="25264"/>
    <n v="2491"/>
    <n v="0.71"/>
  </r>
  <r>
    <s v="ORD1134"/>
    <x v="134"/>
    <n v="2024"/>
    <n v="5"/>
    <n v="14"/>
    <s v="C"/>
    <x v="0"/>
    <x v="1"/>
    <x v="1"/>
    <x v="3"/>
    <n v="12034"/>
    <n v="4"/>
    <s v="Ewallet"/>
    <n v="48136"/>
    <n v="36144"/>
    <n v="11992"/>
    <n v="1.1992000000000004E+16"/>
    <n v="2491"/>
    <n v="0.61"/>
  </r>
  <r>
    <s v="ORD1135"/>
    <x v="135"/>
    <n v="2024"/>
    <n v="5"/>
    <n v="15"/>
    <s v="C"/>
    <x v="2"/>
    <x v="1"/>
    <x v="0"/>
    <x v="1"/>
    <n v="139441"/>
    <n v="4"/>
    <s v="Ewallet"/>
    <n v="557764"/>
    <n v="41881"/>
    <n v="515883"/>
    <n v="138954"/>
    <n v="2491"/>
    <n v="0.62"/>
  </r>
  <r>
    <s v="ORD1136"/>
    <x v="136"/>
    <n v="2024"/>
    <n v="5"/>
    <n v="16"/>
    <s v="B"/>
    <x v="2"/>
    <x v="0"/>
    <x v="1"/>
    <x v="4"/>
    <n v="39023"/>
    <n v="3"/>
    <s v="Cash"/>
    <n v="117069"/>
    <n v="87904"/>
    <n v="29165"/>
    <n v="2916500000000001"/>
    <n v="2491"/>
    <n v="0.4"/>
  </r>
  <r>
    <s v="ORD1137"/>
    <x v="137"/>
    <n v="2024"/>
    <n v="5"/>
    <n v="17"/>
    <s v="C"/>
    <x v="2"/>
    <x v="0"/>
    <x v="0"/>
    <x v="3"/>
    <n v="62901"/>
    <n v="1"/>
    <s v="Cash"/>
    <n v="62901"/>
    <n v="47231"/>
    <n v="15670"/>
    <n v="1567"/>
    <n v="2491"/>
    <n v="0.57999999999999996"/>
  </r>
  <r>
    <s v="ORD1138"/>
    <x v="138"/>
    <n v="2024"/>
    <n v="5"/>
    <n v="18"/>
    <s v="C"/>
    <x v="0"/>
    <x v="1"/>
    <x v="0"/>
    <x v="0"/>
    <n v="2710"/>
    <n v="4"/>
    <s v="Credit Card"/>
    <n v="10840"/>
    <n v="81395"/>
    <n v="-70555"/>
    <n v="2.7004999999999996E+16"/>
    <n v="2491"/>
    <n v="0.79"/>
  </r>
  <r>
    <s v="ORD1139"/>
    <x v="139"/>
    <n v="2024"/>
    <n v="5"/>
    <n v="19"/>
    <s v="A"/>
    <x v="1"/>
    <x v="0"/>
    <x v="1"/>
    <x v="3"/>
    <n v="14891"/>
    <n v="2"/>
    <s v="Ewallet"/>
    <n v="29782"/>
    <n v="223625"/>
    <n v="-193843"/>
    <n v="7419499999999998"/>
    <n v="2491"/>
    <n v="0.98"/>
  </r>
  <r>
    <s v="ORD1140"/>
    <x v="140"/>
    <n v="2024"/>
    <n v="5"/>
    <n v="20"/>
    <s v="C"/>
    <x v="2"/>
    <x v="0"/>
    <x v="0"/>
    <x v="1"/>
    <n v="139415"/>
    <n v="3"/>
    <s v="Ewallet"/>
    <n v="418245"/>
    <n v="314049"/>
    <n v="104196"/>
    <n v="104196"/>
    <n v="2491"/>
    <n v="0.91"/>
  </r>
  <r>
    <s v="ORD1141"/>
    <x v="141"/>
    <n v="2024"/>
    <n v="5"/>
    <n v="21"/>
    <s v="C"/>
    <x v="2"/>
    <x v="0"/>
    <x v="0"/>
    <x v="5"/>
    <n v="83294"/>
    <n v="4"/>
    <s v="Cash"/>
    <n v="333176"/>
    <n v="250173"/>
    <n v="83003"/>
    <n v="8300300000000002"/>
    <n v="2491"/>
    <n v="0.41"/>
  </r>
  <r>
    <s v="ORD1142"/>
    <x v="142"/>
    <n v="2024"/>
    <n v="5"/>
    <n v="22"/>
    <s v="B"/>
    <x v="0"/>
    <x v="0"/>
    <x v="0"/>
    <x v="1"/>
    <n v="127095"/>
    <n v="2"/>
    <s v="Ewallet"/>
    <n v="25419"/>
    <n v="190864"/>
    <n v="-165445"/>
    <n v="63326"/>
    <n v="2491"/>
    <n v="0.94"/>
  </r>
  <r>
    <s v="ORD1143"/>
    <x v="143"/>
    <n v="2024"/>
    <n v="5"/>
    <n v="23"/>
    <s v="B"/>
    <x v="2"/>
    <x v="0"/>
    <x v="0"/>
    <x v="5"/>
    <n v="80539"/>
    <n v="4"/>
    <s v="Credit Card"/>
    <n v="322156"/>
    <n v="241898"/>
    <n v="80258"/>
    <n v="8025799999999999"/>
    <n v="2491"/>
    <n v="0.87"/>
  </r>
  <r>
    <s v="ORD1144"/>
    <x v="144"/>
    <n v="2024"/>
    <n v="5"/>
    <n v="24"/>
    <s v="A"/>
    <x v="1"/>
    <x v="0"/>
    <x v="1"/>
    <x v="5"/>
    <n v="9542"/>
    <n v="2"/>
    <s v="Ewallet"/>
    <n v="19084"/>
    <n v="143297"/>
    <n v="-124213"/>
    <n v="4.7543000000000008E+16"/>
    <n v="2491"/>
    <n v="0.87"/>
  </r>
  <r>
    <s v="ORD1145"/>
    <x v="145"/>
    <n v="2024"/>
    <n v="5"/>
    <n v="25"/>
    <s v="C"/>
    <x v="1"/>
    <x v="0"/>
    <x v="1"/>
    <x v="4"/>
    <n v="17923"/>
    <n v="3"/>
    <s v="Cash"/>
    <n v="53769"/>
    <n v="40374"/>
    <n v="13395"/>
    <n v="1.3395000000000004E+16"/>
    <n v="2491"/>
    <n v="0.67"/>
  </r>
  <r>
    <s v="ORD1146"/>
    <x v="146"/>
    <n v="2024"/>
    <n v="5"/>
    <n v="26"/>
    <s v="C"/>
    <x v="2"/>
    <x v="0"/>
    <x v="0"/>
    <x v="3"/>
    <n v="114514"/>
    <n v="4"/>
    <s v="Cash"/>
    <n v="458056"/>
    <n v="343942"/>
    <n v="114114"/>
    <n v="1.1411400000000004E+16"/>
    <n v="2491"/>
    <n v="0.64"/>
  </r>
  <r>
    <s v="ORD1147"/>
    <x v="147"/>
    <n v="2024"/>
    <n v="5"/>
    <n v="27"/>
    <s v="C"/>
    <x v="2"/>
    <x v="0"/>
    <x v="1"/>
    <x v="0"/>
    <n v="23518"/>
    <n v="4"/>
    <s v="Credit Card"/>
    <n v="94072"/>
    <n v="70636"/>
    <n v="23436"/>
    <n v="23436"/>
    <n v="2491"/>
    <n v="0.57999999999999996"/>
  </r>
  <r>
    <s v="ORD1148"/>
    <x v="148"/>
    <n v="2024"/>
    <n v="5"/>
    <n v="28"/>
    <s v="A"/>
    <x v="0"/>
    <x v="0"/>
    <x v="1"/>
    <x v="0"/>
    <n v="12478"/>
    <n v="1"/>
    <s v="Credit Card"/>
    <n v="12478"/>
    <n v="93694"/>
    <n v="-81216"/>
    <n v="3108599999999999"/>
    <n v="2491"/>
    <n v="0.44"/>
  </r>
  <r>
    <s v="ORD1149"/>
    <x v="149"/>
    <n v="2024"/>
    <n v="5"/>
    <n v="29"/>
    <s v="A"/>
    <x v="1"/>
    <x v="1"/>
    <x v="1"/>
    <x v="2"/>
    <n v="118394"/>
    <n v="3"/>
    <s v="Ewallet"/>
    <n v="355182"/>
    <n v="266697"/>
    <n v="88485"/>
    <n v="8848500000000004"/>
    <n v="2491"/>
    <n v="0.54"/>
  </r>
  <r>
    <s v="ORD1150"/>
    <x v="150"/>
    <n v="2024"/>
    <n v="5"/>
    <n v="30"/>
    <s v="B"/>
    <x v="1"/>
    <x v="1"/>
    <x v="1"/>
    <x v="5"/>
    <n v="107768"/>
    <n v="2"/>
    <s v="Ewallet"/>
    <n v="215536"/>
    <n v="16184"/>
    <n v="199352"/>
    <n v="53696"/>
    <n v="2491"/>
    <n v="0.55000000000000004"/>
  </r>
  <r>
    <s v="ORD1151"/>
    <x v="151"/>
    <n v="2024"/>
    <n v="5"/>
    <n v="31"/>
    <s v="A"/>
    <x v="2"/>
    <x v="0"/>
    <x v="1"/>
    <x v="0"/>
    <n v="10243"/>
    <n v="4"/>
    <s v="Cash"/>
    <n v="40972"/>
    <n v="30765"/>
    <n v="10207"/>
    <n v="1.0207000000000004E+16"/>
    <n v="2491"/>
    <n v="0.69"/>
  </r>
  <r>
    <s v="ORD1152"/>
    <x v="152"/>
    <n v="2024"/>
    <n v="6"/>
    <n v="1"/>
    <s v="C"/>
    <x v="0"/>
    <x v="1"/>
    <x v="0"/>
    <x v="4"/>
    <n v="48954"/>
    <n v="4"/>
    <s v="Credit Card"/>
    <n v="195816"/>
    <n v="147033"/>
    <n v="48783"/>
    <n v="4.8783000000000016E+16"/>
    <n v="2491"/>
    <n v="0.85"/>
  </r>
  <r>
    <s v="ORD1153"/>
    <x v="153"/>
    <n v="2024"/>
    <n v="6"/>
    <n v="2"/>
    <s v="C"/>
    <x v="1"/>
    <x v="1"/>
    <x v="1"/>
    <x v="5"/>
    <n v="43151"/>
    <n v="2"/>
    <s v="Credit Card"/>
    <n v="86302"/>
    <n v="64802"/>
    <n v="21500"/>
    <n v="2150"/>
    <n v="2491"/>
    <n v="0.68"/>
  </r>
  <r>
    <s v="ORD1154"/>
    <x v="154"/>
    <n v="2024"/>
    <n v="6"/>
    <n v="3"/>
    <s v="A"/>
    <x v="1"/>
    <x v="0"/>
    <x v="1"/>
    <x v="4"/>
    <n v="5722"/>
    <n v="3"/>
    <s v="Credit Card"/>
    <n v="17166"/>
    <n v="128895"/>
    <n v="-111729"/>
    <n v="4.2764999999999984E+16"/>
    <n v="2491"/>
    <n v="0.43"/>
  </r>
  <r>
    <s v="ORD1155"/>
    <x v="155"/>
    <n v="2024"/>
    <n v="6"/>
    <n v="4"/>
    <s v="C"/>
    <x v="0"/>
    <x v="0"/>
    <x v="1"/>
    <x v="0"/>
    <n v="17708"/>
    <n v="1"/>
    <s v="Ewallet"/>
    <n v="17708"/>
    <n v="13296"/>
    <n v="4412"/>
    <n v="4.4120000000000008E+16"/>
    <n v="2492"/>
    <n v="0.97"/>
  </r>
  <r>
    <s v="ORD1156"/>
    <x v="156"/>
    <n v="2024"/>
    <n v="6"/>
    <n v="5"/>
    <s v="C"/>
    <x v="0"/>
    <x v="0"/>
    <x v="1"/>
    <x v="0"/>
    <n v="140859"/>
    <n v="1"/>
    <s v="Credit Card"/>
    <n v="140859"/>
    <n v="105767"/>
    <n v="35092"/>
    <n v="3.5091999999999984E+16"/>
    <n v="2491"/>
    <n v="0.97"/>
  </r>
  <r>
    <s v="ORD1157"/>
    <x v="157"/>
    <n v="2024"/>
    <n v="6"/>
    <n v="6"/>
    <s v="A"/>
    <x v="1"/>
    <x v="1"/>
    <x v="0"/>
    <x v="2"/>
    <n v="85301"/>
    <n v="4"/>
    <s v="Cash"/>
    <n v="341204"/>
    <n v="256201"/>
    <n v="85003"/>
    <n v="8500299999999997"/>
    <n v="2491"/>
    <n v="0.87"/>
  </r>
  <r>
    <s v="ORD1158"/>
    <x v="158"/>
    <n v="2024"/>
    <n v="6"/>
    <n v="7"/>
    <s v="A"/>
    <x v="1"/>
    <x v="1"/>
    <x v="0"/>
    <x v="0"/>
    <n v="49301"/>
    <n v="2"/>
    <s v="Cash"/>
    <n v="98602"/>
    <n v="74038"/>
    <n v="24564"/>
    <n v="24564"/>
    <n v="2491"/>
    <n v="0.99"/>
  </r>
  <r>
    <s v="ORD1159"/>
    <x v="159"/>
    <n v="2024"/>
    <n v="6"/>
    <n v="8"/>
    <s v="C"/>
    <x v="0"/>
    <x v="0"/>
    <x v="0"/>
    <x v="5"/>
    <n v="62562"/>
    <n v="4"/>
    <s v="Ewallet"/>
    <n v="250248"/>
    <n v="187905"/>
    <n v="62343"/>
    <n v="6234300000000001"/>
    <n v="2491"/>
    <n v="0.73"/>
  </r>
  <r>
    <s v="ORD1160"/>
    <x v="160"/>
    <n v="2024"/>
    <n v="6"/>
    <n v="9"/>
    <s v="C"/>
    <x v="1"/>
    <x v="0"/>
    <x v="0"/>
    <x v="5"/>
    <n v="69844"/>
    <n v="2"/>
    <s v="Ewallet"/>
    <n v="139688"/>
    <n v="104888"/>
    <n v="34800"/>
    <n v="3480"/>
    <n v="2491"/>
    <n v="0.98"/>
  </r>
  <r>
    <s v="ORD1161"/>
    <x v="161"/>
    <n v="2024"/>
    <n v="6"/>
    <n v="10"/>
    <s v="C"/>
    <x v="2"/>
    <x v="0"/>
    <x v="1"/>
    <x v="5"/>
    <n v="92086"/>
    <n v="1"/>
    <s v="Credit Card"/>
    <n v="92086"/>
    <n v="69145"/>
    <n v="22941"/>
    <n v="2.2940999999999996E+16"/>
    <n v="2491"/>
    <n v="0.45"/>
  </r>
  <r>
    <s v="ORD1162"/>
    <x v="162"/>
    <n v="2024"/>
    <n v="6"/>
    <n v="11"/>
    <s v="B"/>
    <x v="2"/>
    <x v="1"/>
    <x v="0"/>
    <x v="2"/>
    <n v="79774"/>
    <n v="3"/>
    <s v="Ewallet"/>
    <n v="239322"/>
    <n v="17970"/>
    <n v="221352"/>
    <n v="5962199999999998"/>
    <n v="2491"/>
    <n v="0.62"/>
  </r>
  <r>
    <s v="ORD1163"/>
    <x v="163"/>
    <n v="2024"/>
    <n v="6"/>
    <n v="12"/>
    <s v="B"/>
    <x v="0"/>
    <x v="1"/>
    <x v="1"/>
    <x v="2"/>
    <n v="138312"/>
    <n v="2"/>
    <s v="Cash"/>
    <n v="276624"/>
    <n v="20771"/>
    <n v="255853"/>
    <n v="6891399999999999"/>
    <n v="2491"/>
    <n v="0.54"/>
  </r>
  <r>
    <s v="ORD1164"/>
    <x v="164"/>
    <n v="2024"/>
    <n v="6"/>
    <n v="13"/>
    <s v="B"/>
    <x v="0"/>
    <x v="1"/>
    <x v="1"/>
    <x v="0"/>
    <n v="7706"/>
    <n v="1"/>
    <s v="Credit Card"/>
    <n v="7706"/>
    <n v="57862"/>
    <n v="-50156"/>
    <n v="1.9198E+16"/>
    <n v="2491"/>
    <n v="0.52"/>
  </r>
  <r>
    <s v="ORD1165"/>
    <x v="165"/>
    <n v="2024"/>
    <n v="6"/>
    <n v="14"/>
    <s v="A"/>
    <x v="0"/>
    <x v="1"/>
    <x v="1"/>
    <x v="1"/>
    <n v="148863"/>
    <n v="4"/>
    <s v="Cash"/>
    <n v="595452"/>
    <n v="447109"/>
    <n v="148343"/>
    <n v="1.4834300000000004E+16"/>
    <n v="2491"/>
    <n v="0.48"/>
  </r>
  <r>
    <s v="ORD1166"/>
    <x v="166"/>
    <n v="2024"/>
    <n v="6"/>
    <n v="15"/>
    <s v="B"/>
    <x v="2"/>
    <x v="0"/>
    <x v="1"/>
    <x v="1"/>
    <n v="128457"/>
    <n v="2"/>
    <s v="Credit Card"/>
    <n v="256914"/>
    <n v="19291"/>
    <n v="237623"/>
    <n v="64004"/>
    <n v="2491"/>
    <n v="0.77"/>
  </r>
  <r>
    <s v="ORD1167"/>
    <x v="167"/>
    <n v="2024"/>
    <n v="6"/>
    <n v="16"/>
    <s v="A"/>
    <x v="1"/>
    <x v="0"/>
    <x v="1"/>
    <x v="2"/>
    <n v="35234"/>
    <n v="3"/>
    <s v="Ewallet"/>
    <n v="105702"/>
    <n v="79369"/>
    <n v="26333"/>
    <n v="2633299999999999"/>
    <n v="2491"/>
    <n v="0.87"/>
  </r>
  <r>
    <s v="ORD1168"/>
    <x v="168"/>
    <n v="2024"/>
    <n v="6"/>
    <n v="17"/>
    <s v="A"/>
    <x v="2"/>
    <x v="0"/>
    <x v="0"/>
    <x v="0"/>
    <n v="139936"/>
    <n v="4"/>
    <s v="Credit Card"/>
    <n v="559744"/>
    <n v="420297"/>
    <n v="139447"/>
    <n v="1.3944699999999992E+16"/>
    <n v="2491"/>
    <n v="0.75"/>
  </r>
  <r>
    <s v="ORD1169"/>
    <x v="169"/>
    <n v="2024"/>
    <n v="6"/>
    <n v="18"/>
    <s v="B"/>
    <x v="1"/>
    <x v="0"/>
    <x v="0"/>
    <x v="1"/>
    <n v="21873"/>
    <n v="4"/>
    <s v="Credit Card"/>
    <n v="87492"/>
    <n v="65695"/>
    <n v="21797"/>
    <n v="2179699999999999"/>
    <n v="2491"/>
    <n v="0.49"/>
  </r>
  <r>
    <s v="ORD1170"/>
    <x v="170"/>
    <n v="2024"/>
    <n v="6"/>
    <n v="19"/>
    <s v="B"/>
    <x v="2"/>
    <x v="1"/>
    <x v="0"/>
    <x v="0"/>
    <n v="12353"/>
    <n v="1"/>
    <s v="Cash"/>
    <n v="12353"/>
    <n v="92755"/>
    <n v="-80402"/>
    <n v="30775"/>
    <n v="2491"/>
    <n v="0.89"/>
  </r>
  <r>
    <s v="ORD1171"/>
    <x v="171"/>
    <n v="2024"/>
    <n v="6"/>
    <n v="20"/>
    <s v="B"/>
    <x v="1"/>
    <x v="1"/>
    <x v="0"/>
    <x v="0"/>
    <n v="6019"/>
    <n v="2"/>
    <s v="Cash"/>
    <n v="12038"/>
    <n v="9039"/>
    <n v="2999"/>
    <n v="2999"/>
    <n v="2491"/>
    <n v="0.78"/>
  </r>
  <r>
    <s v="ORD1172"/>
    <x v="172"/>
    <n v="2024"/>
    <n v="6"/>
    <n v="21"/>
    <s v="C"/>
    <x v="2"/>
    <x v="0"/>
    <x v="1"/>
    <x v="0"/>
    <n v="132306"/>
    <n v="4"/>
    <s v="Credit Card"/>
    <n v="529224"/>
    <n v="39738"/>
    <n v="489486"/>
    <n v="1.3184399999999996E+16"/>
    <n v="2491"/>
    <n v="0.63"/>
  </r>
  <r>
    <s v="ORD1173"/>
    <x v="173"/>
    <n v="2024"/>
    <n v="6"/>
    <n v="22"/>
    <s v="B"/>
    <x v="0"/>
    <x v="0"/>
    <x v="0"/>
    <x v="3"/>
    <n v="130868"/>
    <n v="3"/>
    <s v="Ewallet"/>
    <n v="392604"/>
    <n v="294796"/>
    <n v="97808"/>
    <n v="9780800000000000"/>
    <n v="2491"/>
    <n v="0.8"/>
  </r>
  <r>
    <s v="ORD1174"/>
    <x v="174"/>
    <n v="2024"/>
    <n v="6"/>
    <n v="23"/>
    <s v="C"/>
    <x v="2"/>
    <x v="1"/>
    <x v="1"/>
    <x v="5"/>
    <n v="121859"/>
    <n v="2"/>
    <s v="Ewallet"/>
    <n v="243718"/>
    <n v="183001"/>
    <n v="60717"/>
    <n v="6071699999999998"/>
    <n v="2491"/>
    <n v="0.56000000000000005"/>
  </r>
  <r>
    <s v="ORD1175"/>
    <x v="175"/>
    <n v="2024"/>
    <n v="6"/>
    <n v="24"/>
    <s v="A"/>
    <x v="1"/>
    <x v="0"/>
    <x v="0"/>
    <x v="0"/>
    <n v="119554"/>
    <n v="3"/>
    <s v="Cash"/>
    <n v="358662"/>
    <n v="26931"/>
    <n v="331731"/>
    <n v="89352"/>
    <n v="2491"/>
    <n v="0.61"/>
  </r>
  <r>
    <s v="ORD1176"/>
    <x v="176"/>
    <n v="2024"/>
    <n v="6"/>
    <n v="25"/>
    <s v="C"/>
    <x v="2"/>
    <x v="1"/>
    <x v="1"/>
    <x v="3"/>
    <n v="49178"/>
    <n v="4"/>
    <s v="Ewallet"/>
    <n v="196712"/>
    <n v="147706"/>
    <n v="49006"/>
    <n v="4.9005999999999992E+16"/>
    <n v="2491"/>
    <n v="0.95"/>
  </r>
  <r>
    <s v="ORD1177"/>
    <x v="177"/>
    <n v="2024"/>
    <n v="6"/>
    <n v="26"/>
    <s v="B"/>
    <x v="2"/>
    <x v="0"/>
    <x v="1"/>
    <x v="2"/>
    <n v="16733"/>
    <n v="3"/>
    <s v="Cash"/>
    <n v="50199"/>
    <n v="37693"/>
    <n v="12506"/>
    <n v="12506"/>
    <n v="2491"/>
    <n v="0.56999999999999995"/>
  </r>
  <r>
    <s v="ORD1178"/>
    <x v="178"/>
    <n v="2024"/>
    <n v="6"/>
    <n v="27"/>
    <s v="A"/>
    <x v="2"/>
    <x v="0"/>
    <x v="0"/>
    <x v="1"/>
    <n v="63432"/>
    <n v="1"/>
    <s v="Ewallet"/>
    <n v="63432"/>
    <n v="47629"/>
    <n v="15803"/>
    <n v="1.5803000000000004E+16"/>
    <n v="2491"/>
    <n v="0.68"/>
  </r>
  <r>
    <s v="ORD1179"/>
    <x v="179"/>
    <n v="2024"/>
    <n v="6"/>
    <n v="28"/>
    <s v="A"/>
    <x v="0"/>
    <x v="0"/>
    <x v="1"/>
    <x v="5"/>
    <n v="30161"/>
    <n v="3"/>
    <s v="Credit Card"/>
    <n v="90483"/>
    <n v="67941"/>
    <n v="22542"/>
    <n v="2.2542000000000008E+16"/>
    <n v="2491"/>
    <n v="0.93"/>
  </r>
  <r>
    <s v="ORD1180"/>
    <x v="180"/>
    <n v="2024"/>
    <n v="6"/>
    <n v="29"/>
    <s v="A"/>
    <x v="2"/>
    <x v="0"/>
    <x v="1"/>
    <x v="1"/>
    <n v="105768"/>
    <n v="2"/>
    <s v="Cash"/>
    <n v="211536"/>
    <n v="158837"/>
    <n v="52699"/>
    <n v="5269900000000002"/>
    <n v="2491"/>
    <n v="0.82"/>
  </r>
  <r>
    <s v="ORD1181"/>
    <x v="181"/>
    <n v="2024"/>
    <n v="6"/>
    <n v="30"/>
    <s v="C"/>
    <x v="0"/>
    <x v="0"/>
    <x v="0"/>
    <x v="5"/>
    <n v="55184"/>
    <n v="3"/>
    <s v="Cash"/>
    <n v="165552"/>
    <n v="124309"/>
    <n v="41243"/>
    <n v="4.1243000000000008E+16"/>
    <n v="2491"/>
    <n v="0.44"/>
  </r>
  <r>
    <s v="ORD1182"/>
    <x v="182"/>
    <n v="2024"/>
    <n v="7"/>
    <n v="1"/>
    <s v="B"/>
    <x v="0"/>
    <x v="0"/>
    <x v="1"/>
    <x v="1"/>
    <n v="146463"/>
    <n v="3"/>
    <s v="Credit Card"/>
    <n v="439389"/>
    <n v="329925"/>
    <n v="109464"/>
    <n v="1.0946400000000004E+16"/>
    <n v="2491"/>
    <n v="0.49"/>
  </r>
  <r>
    <s v="ORD1183"/>
    <x v="183"/>
    <n v="2024"/>
    <n v="7"/>
    <n v="2"/>
    <s v="A"/>
    <x v="2"/>
    <x v="0"/>
    <x v="0"/>
    <x v="5"/>
    <n v="97941"/>
    <n v="1"/>
    <s v="Cash"/>
    <n v="97941"/>
    <n v="73541"/>
    <n v="24400"/>
    <n v="2440"/>
    <n v="2491"/>
    <n v="0.4"/>
  </r>
  <r>
    <s v="ORD1184"/>
    <x v="184"/>
    <n v="2024"/>
    <n v="7"/>
    <n v="3"/>
    <s v="A"/>
    <x v="2"/>
    <x v="1"/>
    <x v="0"/>
    <x v="1"/>
    <n v="12426"/>
    <n v="3"/>
    <s v="Ewallet"/>
    <n v="37278"/>
    <n v="279911"/>
    <n v="-242633"/>
    <n v="92869"/>
    <n v="2491"/>
    <n v="0.78"/>
  </r>
  <r>
    <s v="ORD1185"/>
    <x v="185"/>
    <n v="2024"/>
    <n v="7"/>
    <n v="4"/>
    <s v="A"/>
    <x v="2"/>
    <x v="1"/>
    <x v="0"/>
    <x v="1"/>
    <n v="24216"/>
    <n v="3"/>
    <s v="Ewallet"/>
    <n v="72648"/>
    <n v="54549"/>
    <n v="18099"/>
    <n v="18099"/>
    <n v="2491"/>
    <n v="0.67"/>
  </r>
  <r>
    <s v="ORD1186"/>
    <x v="186"/>
    <n v="2024"/>
    <n v="7"/>
    <n v="5"/>
    <s v="C"/>
    <x v="1"/>
    <x v="1"/>
    <x v="1"/>
    <x v="1"/>
    <n v="129992"/>
    <n v="4"/>
    <s v="Cash"/>
    <n v="519968"/>
    <n v="39043"/>
    <n v="480925"/>
    <n v="129538"/>
    <n v="2491"/>
    <n v="0.48"/>
  </r>
  <r>
    <s v="ORD1187"/>
    <x v="187"/>
    <n v="2024"/>
    <n v="7"/>
    <n v="6"/>
    <s v="C"/>
    <x v="2"/>
    <x v="1"/>
    <x v="1"/>
    <x v="1"/>
    <n v="13880"/>
    <n v="4"/>
    <s v="Ewallet"/>
    <n v="55520"/>
    <n v="416885"/>
    <n v="-361365"/>
    <n v="1.3831499999999996E+16"/>
    <n v="2491"/>
    <n v="0.97"/>
  </r>
  <r>
    <s v="ORD1188"/>
    <x v="188"/>
    <n v="2024"/>
    <n v="7"/>
    <n v="7"/>
    <s v="B"/>
    <x v="0"/>
    <x v="1"/>
    <x v="1"/>
    <x v="2"/>
    <n v="75624"/>
    <n v="2"/>
    <s v="Cash"/>
    <n v="151248"/>
    <n v="113568"/>
    <n v="37680"/>
    <n v="3.7679999999999992E+16"/>
    <n v="2491"/>
    <n v="0.72"/>
  </r>
  <r>
    <s v="ORD1189"/>
    <x v="189"/>
    <n v="2024"/>
    <n v="7"/>
    <n v="8"/>
    <s v="C"/>
    <x v="2"/>
    <x v="0"/>
    <x v="0"/>
    <x v="0"/>
    <n v="92907"/>
    <n v="4"/>
    <s v="Credit Card"/>
    <n v="371628"/>
    <n v="279046"/>
    <n v="92582"/>
    <n v="9258200000000002"/>
    <n v="2491"/>
    <n v="0.55000000000000004"/>
  </r>
  <r>
    <s v="ORD1190"/>
    <x v="190"/>
    <n v="2024"/>
    <n v="7"/>
    <n v="9"/>
    <s v="A"/>
    <x v="1"/>
    <x v="0"/>
    <x v="1"/>
    <x v="4"/>
    <n v="115897"/>
    <n v="4"/>
    <s v="Cash"/>
    <n v="463588"/>
    <n v="348096"/>
    <n v="115492"/>
    <n v="115492"/>
    <n v="2491"/>
    <n v="0.7"/>
  </r>
  <r>
    <s v="ORD1191"/>
    <x v="191"/>
    <n v="2024"/>
    <n v="7"/>
    <n v="10"/>
    <s v="B"/>
    <x v="2"/>
    <x v="1"/>
    <x v="0"/>
    <x v="3"/>
    <n v="30352"/>
    <n v="4"/>
    <s v="Credit Card"/>
    <n v="121408"/>
    <n v="91162"/>
    <n v="30246"/>
    <n v="3024599999999999"/>
    <n v="2491"/>
    <n v="0.81"/>
  </r>
  <r>
    <s v="ORD1192"/>
    <x v="192"/>
    <n v="2024"/>
    <n v="7"/>
    <n v="11"/>
    <s v="A"/>
    <x v="1"/>
    <x v="0"/>
    <x v="0"/>
    <x v="4"/>
    <n v="77872"/>
    <n v="4"/>
    <s v="Ewallet"/>
    <n v="311488"/>
    <n v="233888"/>
    <n v="77600"/>
    <n v="7760"/>
    <n v="2491"/>
    <n v="0.45"/>
  </r>
  <r>
    <s v="ORD1193"/>
    <x v="193"/>
    <n v="2024"/>
    <n v="7"/>
    <n v="12"/>
    <s v="A"/>
    <x v="1"/>
    <x v="1"/>
    <x v="1"/>
    <x v="4"/>
    <n v="62806"/>
    <n v="1"/>
    <s v="Credit Card"/>
    <n v="62806"/>
    <n v="47159"/>
    <n v="15647"/>
    <n v="1.5646999999999996E+16"/>
    <n v="2491"/>
    <n v="0.56000000000000005"/>
  </r>
  <r>
    <s v="ORD1194"/>
    <x v="194"/>
    <n v="2024"/>
    <n v="7"/>
    <n v="13"/>
    <s v="C"/>
    <x v="2"/>
    <x v="1"/>
    <x v="0"/>
    <x v="5"/>
    <n v="26224"/>
    <n v="4"/>
    <s v="Ewallet"/>
    <n v="104896"/>
    <n v="78764"/>
    <n v="26132"/>
    <n v="2.6132000000000004E+16"/>
    <n v="2491"/>
    <n v="0.88"/>
  </r>
  <r>
    <s v="ORD1195"/>
    <x v="195"/>
    <n v="2024"/>
    <n v="7"/>
    <n v="14"/>
    <s v="B"/>
    <x v="0"/>
    <x v="0"/>
    <x v="1"/>
    <x v="0"/>
    <n v="58292"/>
    <n v="1"/>
    <s v="Cash"/>
    <n v="58292"/>
    <n v="4377"/>
    <n v="53915"/>
    <n v="1.4521999999999996E+16"/>
    <n v="2491"/>
    <n v="0.68"/>
  </r>
  <r>
    <s v="ORD1196"/>
    <x v="196"/>
    <n v="2024"/>
    <n v="7"/>
    <n v="15"/>
    <s v="C"/>
    <x v="1"/>
    <x v="0"/>
    <x v="1"/>
    <x v="5"/>
    <n v="14885"/>
    <n v="1"/>
    <s v="Ewallet"/>
    <n v="14885"/>
    <n v="11177"/>
    <n v="3708"/>
    <n v="3708"/>
    <n v="2491"/>
    <n v="0.73"/>
  </r>
  <r>
    <s v="ORD1197"/>
    <x v="197"/>
    <n v="2024"/>
    <n v="7"/>
    <n v="16"/>
    <s v="C"/>
    <x v="2"/>
    <x v="0"/>
    <x v="1"/>
    <x v="0"/>
    <n v="8743"/>
    <n v="4"/>
    <s v="Cash"/>
    <n v="34972"/>
    <n v="2626"/>
    <n v="32346"/>
    <n v="8712"/>
    <n v="2491"/>
    <n v="0.66"/>
  </r>
  <r>
    <s v="ORD1198"/>
    <x v="198"/>
    <n v="2024"/>
    <n v="7"/>
    <n v="17"/>
    <s v="B"/>
    <x v="2"/>
    <x v="1"/>
    <x v="1"/>
    <x v="0"/>
    <n v="24599"/>
    <n v="3"/>
    <s v="Cash"/>
    <n v="73797"/>
    <n v="55412"/>
    <n v="18385"/>
    <n v="1.8385E+16"/>
    <n v="2491"/>
    <n v="0.43"/>
  </r>
  <r>
    <s v="ORD1199"/>
    <x v="199"/>
    <n v="2024"/>
    <n v="7"/>
    <n v="18"/>
    <s v="A"/>
    <x v="0"/>
    <x v="0"/>
    <x v="1"/>
    <x v="1"/>
    <n v="144652"/>
    <n v="1"/>
    <s v="Credit Card"/>
    <n v="144652"/>
    <n v="108615"/>
    <n v="36037"/>
    <n v="3603699999999999"/>
    <n v="2491"/>
    <n v="0.5"/>
  </r>
  <r>
    <s v="ORD1200"/>
    <x v="200"/>
    <n v="2024"/>
    <n v="7"/>
    <n v="19"/>
    <s v="A"/>
    <x v="1"/>
    <x v="1"/>
    <x v="0"/>
    <x v="2"/>
    <n v="84682"/>
    <n v="3"/>
    <s v="Credit Card"/>
    <n v="254046"/>
    <n v="190756"/>
    <n v="63290"/>
    <n v="6329000000000001"/>
    <n v="2491"/>
    <n v="0.67"/>
  </r>
  <r>
    <s v="ORD1201"/>
    <x v="201"/>
    <n v="2024"/>
    <n v="7"/>
    <n v="20"/>
    <s v="B"/>
    <x v="1"/>
    <x v="1"/>
    <x v="0"/>
    <x v="1"/>
    <n v="145044"/>
    <n v="3"/>
    <s v="Credit Card"/>
    <n v="435132"/>
    <n v="326729"/>
    <n v="108403"/>
    <n v="1.0840299999999996E+16"/>
    <n v="2491"/>
    <n v="0.53"/>
  </r>
  <r>
    <s v="ORD1202"/>
    <x v="202"/>
    <n v="2024"/>
    <n v="7"/>
    <n v="21"/>
    <s v="A"/>
    <x v="2"/>
    <x v="1"/>
    <x v="0"/>
    <x v="2"/>
    <n v="67712"/>
    <n v="4"/>
    <s v="Credit Card"/>
    <n v="270848"/>
    <n v="203373"/>
    <n v="67475"/>
    <n v="67475"/>
    <n v="2491"/>
    <n v="0.43"/>
  </r>
  <r>
    <s v="ORD1203"/>
    <x v="203"/>
    <n v="2024"/>
    <n v="7"/>
    <n v="22"/>
    <s v="B"/>
    <x v="2"/>
    <x v="0"/>
    <x v="1"/>
    <x v="5"/>
    <n v="50213"/>
    <n v="2"/>
    <s v="Ewallet"/>
    <n v="100426"/>
    <n v="75407"/>
    <n v="25019"/>
    <n v="2.5018999999999992E+16"/>
    <n v="2491"/>
    <n v="0.91"/>
  </r>
  <r>
    <s v="ORD1204"/>
    <x v="204"/>
    <n v="2024"/>
    <n v="7"/>
    <n v="23"/>
    <s v="B"/>
    <x v="0"/>
    <x v="0"/>
    <x v="1"/>
    <x v="2"/>
    <n v="78391"/>
    <n v="4"/>
    <s v="Ewallet"/>
    <n v="313564"/>
    <n v="235447"/>
    <n v="78117"/>
    <n v="7811700000000001"/>
    <n v="2491"/>
    <n v="0.99"/>
  </r>
  <r>
    <s v="ORD1205"/>
    <x v="205"/>
    <n v="2024"/>
    <n v="7"/>
    <n v="24"/>
    <s v="C"/>
    <x v="0"/>
    <x v="1"/>
    <x v="1"/>
    <x v="5"/>
    <n v="68729"/>
    <n v="2"/>
    <s v="Ewallet"/>
    <n v="137458"/>
    <n v="103214"/>
    <n v="34244"/>
    <n v="3424399999999998"/>
    <n v="2491"/>
    <n v="0.88"/>
  </r>
  <r>
    <s v="ORD1206"/>
    <x v="206"/>
    <n v="2024"/>
    <n v="7"/>
    <n v="25"/>
    <s v="B"/>
    <x v="1"/>
    <x v="0"/>
    <x v="0"/>
    <x v="4"/>
    <n v="20321"/>
    <n v="2"/>
    <s v="Cash"/>
    <n v="40642"/>
    <n v="30517"/>
    <n v="10125"/>
    <n v="10125"/>
    <n v="2491"/>
    <n v="0.91"/>
  </r>
  <r>
    <s v="ORD1207"/>
    <x v="207"/>
    <n v="2024"/>
    <n v="7"/>
    <n v="26"/>
    <s v="C"/>
    <x v="1"/>
    <x v="0"/>
    <x v="1"/>
    <x v="4"/>
    <n v="9792"/>
    <n v="4"/>
    <s v="Ewallet"/>
    <n v="39168"/>
    <n v="294102"/>
    <n v="-254934"/>
    <n v="9757800000000002"/>
    <n v="2491"/>
    <n v="0.55000000000000004"/>
  </r>
  <r>
    <s v="ORD1208"/>
    <x v="208"/>
    <n v="2024"/>
    <n v="7"/>
    <n v="27"/>
    <s v="A"/>
    <x v="2"/>
    <x v="0"/>
    <x v="0"/>
    <x v="2"/>
    <n v="36326"/>
    <n v="4"/>
    <s v="Ewallet"/>
    <n v="145304"/>
    <n v="109105"/>
    <n v="36199"/>
    <n v="36199"/>
    <n v="2491"/>
    <n v="0.98"/>
  </r>
  <r>
    <s v="ORD1209"/>
    <x v="209"/>
    <n v="2024"/>
    <n v="7"/>
    <n v="28"/>
    <s v="A"/>
    <x v="1"/>
    <x v="1"/>
    <x v="0"/>
    <x v="2"/>
    <n v="9484"/>
    <n v="2"/>
    <s v="Ewallet"/>
    <n v="18968"/>
    <n v="142426"/>
    <n v="-123458"/>
    <n v="4.7254E+16"/>
    <n v="2491"/>
    <n v="0.52"/>
  </r>
  <r>
    <s v="ORD1210"/>
    <x v="210"/>
    <n v="2024"/>
    <n v="7"/>
    <n v="29"/>
    <s v="A"/>
    <x v="0"/>
    <x v="1"/>
    <x v="1"/>
    <x v="5"/>
    <n v="99279"/>
    <n v="4"/>
    <s v="Credit Card"/>
    <n v="397116"/>
    <n v="298184"/>
    <n v="98932"/>
    <n v="9893199999999996"/>
    <n v="2491"/>
    <n v="0.97"/>
  </r>
  <r>
    <s v="ORD1211"/>
    <x v="211"/>
    <n v="2024"/>
    <n v="7"/>
    <n v="30"/>
    <s v="A"/>
    <x v="0"/>
    <x v="0"/>
    <x v="1"/>
    <x v="1"/>
    <n v="27044"/>
    <n v="2"/>
    <s v="Ewallet"/>
    <n v="54088"/>
    <n v="40613"/>
    <n v="13475"/>
    <n v="13475"/>
    <n v="2491"/>
    <n v="1"/>
  </r>
  <r>
    <s v="ORD1212"/>
    <x v="212"/>
    <n v="2024"/>
    <n v="7"/>
    <n v="31"/>
    <s v="C"/>
    <x v="2"/>
    <x v="1"/>
    <x v="0"/>
    <x v="5"/>
    <n v="13896"/>
    <n v="3"/>
    <s v="Cash"/>
    <n v="41688"/>
    <n v="31302"/>
    <n v="10386"/>
    <n v="1.0386E+16"/>
    <n v="2491"/>
    <n v="0.83"/>
  </r>
  <r>
    <s v="ORD1213"/>
    <x v="213"/>
    <n v="2024"/>
    <n v="8"/>
    <n v="1"/>
    <s v="A"/>
    <x v="0"/>
    <x v="0"/>
    <x v="1"/>
    <x v="1"/>
    <n v="11821"/>
    <n v="4"/>
    <s v="Credit Card"/>
    <n v="47284"/>
    <n v="355043"/>
    <n v="-307759"/>
    <n v="1.1779699999999998E+16"/>
    <n v="2491"/>
    <n v="0.99"/>
  </r>
  <r>
    <s v="ORD1214"/>
    <x v="214"/>
    <n v="2024"/>
    <n v="8"/>
    <n v="2"/>
    <s v="B"/>
    <x v="0"/>
    <x v="0"/>
    <x v="0"/>
    <x v="4"/>
    <n v="71671"/>
    <n v="3"/>
    <s v="Cash"/>
    <n v="215013"/>
    <n v="161448"/>
    <n v="53565"/>
    <n v="5356500000000001"/>
    <n v="2491"/>
    <n v="0.74"/>
  </r>
  <r>
    <s v="ORD1215"/>
    <x v="215"/>
    <n v="2024"/>
    <n v="8"/>
    <n v="3"/>
    <s v="B"/>
    <x v="0"/>
    <x v="0"/>
    <x v="1"/>
    <x v="0"/>
    <n v="13434"/>
    <n v="1"/>
    <s v="Ewallet"/>
    <n v="13434"/>
    <n v="10087"/>
    <n v="3347"/>
    <n v="3347"/>
    <n v="2491"/>
    <n v="0.56000000000000005"/>
  </r>
  <r>
    <s v="ORD1216"/>
    <x v="216"/>
    <n v="2024"/>
    <n v="8"/>
    <n v="4"/>
    <s v="B"/>
    <x v="0"/>
    <x v="0"/>
    <x v="1"/>
    <x v="2"/>
    <n v="149256"/>
    <n v="3"/>
    <s v="Credit Card"/>
    <n v="447768"/>
    <n v="336217"/>
    <n v="111551"/>
    <n v="1.1155100000000002E+16"/>
    <n v="2491"/>
    <n v="0.66"/>
  </r>
  <r>
    <s v="ORD1217"/>
    <x v="217"/>
    <n v="2024"/>
    <n v="8"/>
    <n v="5"/>
    <s v="C"/>
    <x v="2"/>
    <x v="1"/>
    <x v="0"/>
    <x v="1"/>
    <n v="13378"/>
    <n v="3"/>
    <s v="Cash"/>
    <n v="40134"/>
    <n v="30136"/>
    <n v="9998"/>
    <n v="9997999999999996"/>
    <n v="2491"/>
    <n v="0.76"/>
  </r>
  <r>
    <s v="ORD1218"/>
    <x v="218"/>
    <n v="2024"/>
    <n v="8"/>
    <n v="6"/>
    <s v="A"/>
    <x v="2"/>
    <x v="1"/>
    <x v="1"/>
    <x v="5"/>
    <n v="10578"/>
    <n v="2"/>
    <s v="Ewallet"/>
    <n v="21156"/>
    <n v="158855"/>
    <n v="-137699"/>
    <n v="52705"/>
    <n v="2491"/>
    <n v="0.44"/>
  </r>
  <r>
    <s v="ORD1219"/>
    <x v="219"/>
    <n v="2024"/>
    <n v="8"/>
    <n v="7"/>
    <s v="A"/>
    <x v="1"/>
    <x v="1"/>
    <x v="0"/>
    <x v="4"/>
    <n v="147633"/>
    <n v="3"/>
    <s v="Cash"/>
    <n v="442899"/>
    <n v="332561"/>
    <n v="110338"/>
    <n v="1.1033799999999996E+16"/>
    <n v="2491"/>
    <n v="0.77"/>
  </r>
  <r>
    <s v="ORD1220"/>
    <x v="220"/>
    <n v="2024"/>
    <n v="8"/>
    <n v="8"/>
    <s v="A"/>
    <x v="0"/>
    <x v="0"/>
    <x v="1"/>
    <x v="1"/>
    <n v="39681"/>
    <n v="4"/>
    <s v="Cash"/>
    <n v="158724"/>
    <n v="119182"/>
    <n v="39542"/>
    <n v="3954200000000001"/>
    <n v="2491"/>
    <n v="0.99"/>
  </r>
  <r>
    <s v="ORD1221"/>
    <x v="221"/>
    <n v="2024"/>
    <n v="8"/>
    <n v="9"/>
    <s v="C"/>
    <x v="1"/>
    <x v="0"/>
    <x v="0"/>
    <x v="5"/>
    <n v="25626"/>
    <n v="2"/>
    <s v="Cash"/>
    <n v="51252"/>
    <n v="38484"/>
    <n v="12768"/>
    <n v="12768"/>
    <n v="2491"/>
    <n v="0.51"/>
  </r>
  <r>
    <s v="ORD1222"/>
    <x v="222"/>
    <n v="2024"/>
    <n v="8"/>
    <n v="10"/>
    <s v="B"/>
    <x v="2"/>
    <x v="0"/>
    <x v="0"/>
    <x v="2"/>
    <n v="22601"/>
    <n v="1"/>
    <s v="Ewallet"/>
    <n v="22601"/>
    <n v="1697"/>
    <n v="20904"/>
    <n v="5631"/>
    <n v="2491"/>
    <n v="0.88"/>
  </r>
  <r>
    <s v="ORD1223"/>
    <x v="223"/>
    <n v="2024"/>
    <n v="8"/>
    <n v="11"/>
    <s v="B"/>
    <x v="2"/>
    <x v="1"/>
    <x v="1"/>
    <x v="2"/>
    <n v="48975"/>
    <n v="4"/>
    <s v="Ewallet"/>
    <n v="19590"/>
    <n v="147096"/>
    <n v="-127506"/>
    <n v="4.8804E+16"/>
    <n v="2491"/>
    <n v="0.94"/>
  </r>
  <r>
    <s v="ORD1224"/>
    <x v="224"/>
    <n v="2024"/>
    <n v="8"/>
    <n v="12"/>
    <s v="A"/>
    <x v="2"/>
    <x v="0"/>
    <x v="0"/>
    <x v="3"/>
    <n v="19652"/>
    <n v="1"/>
    <s v="Cash"/>
    <n v="19652"/>
    <n v="14756"/>
    <n v="4896"/>
    <n v="4896000000000001"/>
    <n v="2491"/>
    <n v="0.97"/>
  </r>
  <r>
    <s v="ORD1225"/>
    <x v="225"/>
    <n v="2024"/>
    <n v="8"/>
    <n v="13"/>
    <s v="B"/>
    <x v="2"/>
    <x v="1"/>
    <x v="1"/>
    <x v="0"/>
    <n v="105363"/>
    <n v="3"/>
    <s v="Credit Card"/>
    <n v="316089"/>
    <n v="237343"/>
    <n v="78746"/>
    <n v="78746"/>
    <n v="2491"/>
    <n v="0.98"/>
  </r>
  <r>
    <s v="ORD1226"/>
    <x v="226"/>
    <n v="2024"/>
    <n v="8"/>
    <n v="14"/>
    <s v="B"/>
    <x v="2"/>
    <x v="1"/>
    <x v="1"/>
    <x v="3"/>
    <n v="14032"/>
    <n v="4"/>
    <s v="Credit Card"/>
    <n v="56128"/>
    <n v="42145"/>
    <n v="13983"/>
    <n v="1.3982999999999998E+16"/>
    <n v="2491"/>
    <n v="0.71"/>
  </r>
  <r>
    <s v="ORD1227"/>
    <x v="227"/>
    <n v="2024"/>
    <n v="8"/>
    <n v="15"/>
    <s v="C"/>
    <x v="2"/>
    <x v="1"/>
    <x v="1"/>
    <x v="4"/>
    <n v="78866"/>
    <n v="4"/>
    <s v="Ewallet"/>
    <n v="315464"/>
    <n v="236873"/>
    <n v="78591"/>
    <n v="7859099999999999"/>
    <n v="2491"/>
    <n v="0.99"/>
  </r>
  <r>
    <s v="ORD1228"/>
    <x v="228"/>
    <n v="2024"/>
    <n v="8"/>
    <n v="16"/>
    <s v="C"/>
    <x v="2"/>
    <x v="1"/>
    <x v="0"/>
    <x v="1"/>
    <n v="149521"/>
    <n v="1"/>
    <s v="Ewallet"/>
    <n v="149521"/>
    <n v="112271"/>
    <n v="37250"/>
    <n v="3725"/>
    <n v="2491"/>
    <n v="0.85"/>
  </r>
  <r>
    <s v="ORD1229"/>
    <x v="229"/>
    <n v="2024"/>
    <n v="8"/>
    <n v="17"/>
    <s v="C"/>
    <x v="0"/>
    <x v="1"/>
    <x v="0"/>
    <x v="4"/>
    <n v="123026"/>
    <n v="4"/>
    <s v="Ewallet"/>
    <n v="492104"/>
    <n v="369508"/>
    <n v="122596"/>
    <n v="122596"/>
    <n v="2491"/>
    <n v="0.5"/>
  </r>
  <r>
    <s v="ORD1230"/>
    <x v="230"/>
    <n v="2024"/>
    <n v="8"/>
    <n v="18"/>
    <s v="C"/>
    <x v="1"/>
    <x v="1"/>
    <x v="1"/>
    <x v="5"/>
    <n v="94207"/>
    <n v="4"/>
    <s v="Ewallet"/>
    <n v="376828"/>
    <n v="28295"/>
    <n v="348533"/>
    <n v="9387800000000002"/>
    <n v="2491"/>
    <n v="0.69"/>
  </r>
  <r>
    <s v="ORD1231"/>
    <x v="231"/>
    <n v="2024"/>
    <n v="8"/>
    <n v="19"/>
    <s v="A"/>
    <x v="2"/>
    <x v="0"/>
    <x v="1"/>
    <x v="2"/>
    <n v="49407"/>
    <n v="4"/>
    <s v="Ewallet"/>
    <n v="197628"/>
    <n v="148394"/>
    <n v="49234"/>
    <n v="4923399999999999"/>
    <n v="2491"/>
    <n v="0.83"/>
  </r>
  <r>
    <s v="ORD1232"/>
    <x v="232"/>
    <n v="2024"/>
    <n v="8"/>
    <n v="20"/>
    <s v="C"/>
    <x v="0"/>
    <x v="0"/>
    <x v="0"/>
    <x v="3"/>
    <n v="95465"/>
    <n v="3"/>
    <s v="Credit Card"/>
    <n v="286395"/>
    <n v="215046"/>
    <n v="71349"/>
    <n v="7134899999999998"/>
    <n v="2491"/>
    <n v="0.55000000000000004"/>
  </r>
  <r>
    <s v="ORD1233"/>
    <x v="233"/>
    <n v="2024"/>
    <n v="8"/>
    <n v="21"/>
    <s v="B"/>
    <x v="0"/>
    <x v="1"/>
    <x v="1"/>
    <x v="3"/>
    <n v="81421"/>
    <n v="1"/>
    <s v="Ewallet"/>
    <n v="81421"/>
    <n v="61137"/>
    <n v="20284"/>
    <n v="2.0284000000000004E+16"/>
    <n v="2491"/>
    <n v="0.78"/>
  </r>
  <r>
    <s v="ORD1234"/>
    <x v="234"/>
    <n v="2024"/>
    <n v="8"/>
    <n v="22"/>
    <s v="A"/>
    <x v="1"/>
    <x v="1"/>
    <x v="1"/>
    <x v="3"/>
    <n v="66782"/>
    <n v="4"/>
    <s v="Cash"/>
    <n v="267128"/>
    <n v="200579"/>
    <n v="66549"/>
    <n v="6654900000000002"/>
    <n v="2491"/>
    <n v="0.8"/>
  </r>
  <r>
    <s v="ORD1235"/>
    <x v="235"/>
    <n v="2024"/>
    <n v="8"/>
    <n v="23"/>
    <s v="B"/>
    <x v="2"/>
    <x v="0"/>
    <x v="0"/>
    <x v="4"/>
    <n v="23953"/>
    <n v="2"/>
    <s v="Cash"/>
    <n v="47906"/>
    <n v="35971"/>
    <n v="11935"/>
    <n v="1.1935000000000002E+16"/>
    <n v="2491"/>
    <n v="0.5"/>
  </r>
  <r>
    <s v="ORD1236"/>
    <x v="236"/>
    <n v="2024"/>
    <n v="8"/>
    <n v="24"/>
    <s v="B"/>
    <x v="1"/>
    <x v="1"/>
    <x v="1"/>
    <x v="2"/>
    <n v="133558"/>
    <n v="2"/>
    <s v="Credit Card"/>
    <n v="267116"/>
    <n v="20057"/>
    <n v="247059"/>
    <n v="6654599999999998"/>
    <n v="2491"/>
    <n v="0.74"/>
  </r>
  <r>
    <s v="ORD1237"/>
    <x v="237"/>
    <n v="2024"/>
    <n v="8"/>
    <n v="25"/>
    <s v="B"/>
    <x v="2"/>
    <x v="1"/>
    <x v="0"/>
    <x v="1"/>
    <n v="70219"/>
    <n v="2"/>
    <s v="Cash"/>
    <n v="140438"/>
    <n v="105451"/>
    <n v="34987"/>
    <n v="3498700000000001"/>
    <n v="2491"/>
    <n v="0.86"/>
  </r>
  <r>
    <s v="ORD1238"/>
    <x v="238"/>
    <n v="2024"/>
    <n v="8"/>
    <n v="26"/>
    <s v="C"/>
    <x v="0"/>
    <x v="0"/>
    <x v="1"/>
    <x v="5"/>
    <n v="3322"/>
    <n v="2"/>
    <s v="Credit Card"/>
    <n v="6644"/>
    <n v="49888"/>
    <n v="-43244"/>
    <n v="1.6551999999999998E+16"/>
    <n v="2491"/>
    <n v="0.7"/>
  </r>
  <r>
    <s v="ORD1239"/>
    <x v="239"/>
    <n v="2024"/>
    <n v="8"/>
    <n v="27"/>
    <s v="C"/>
    <x v="0"/>
    <x v="1"/>
    <x v="0"/>
    <x v="1"/>
    <n v="58325"/>
    <n v="3"/>
    <s v="Credit Card"/>
    <n v="174975"/>
    <n v="131384"/>
    <n v="43591"/>
    <n v="4359100000000001"/>
    <n v="2491"/>
    <n v="0.41"/>
  </r>
  <r>
    <s v="ORD1240"/>
    <x v="240"/>
    <n v="2024"/>
    <n v="8"/>
    <n v="28"/>
    <s v="A"/>
    <x v="0"/>
    <x v="1"/>
    <x v="1"/>
    <x v="4"/>
    <n v="65049"/>
    <n v="4"/>
    <s v="Cash"/>
    <n v="260196"/>
    <n v="195374"/>
    <n v="64822"/>
    <n v="64822"/>
    <n v="2491"/>
    <n v="0.41"/>
  </r>
  <r>
    <s v="ORD1241"/>
    <x v="241"/>
    <n v="2024"/>
    <n v="8"/>
    <n v="29"/>
    <s v="A"/>
    <x v="0"/>
    <x v="1"/>
    <x v="1"/>
    <x v="5"/>
    <n v="124993"/>
    <n v="1"/>
    <s v="Ewallet"/>
    <n v="124993"/>
    <n v="93854"/>
    <n v="31139"/>
    <n v="3113900000000001"/>
    <n v="2491"/>
    <n v="0.61"/>
  </r>
  <r>
    <s v="ORD1242"/>
    <x v="242"/>
    <n v="2024"/>
    <n v="8"/>
    <n v="30"/>
    <s v="C"/>
    <x v="1"/>
    <x v="0"/>
    <x v="0"/>
    <x v="3"/>
    <n v="111374"/>
    <n v="4"/>
    <s v="Cash"/>
    <n v="445496"/>
    <n v="334511"/>
    <n v="110985"/>
    <n v="110985"/>
    <n v="2491"/>
    <n v="0.96"/>
  </r>
  <r>
    <s v="ORD1243"/>
    <x v="243"/>
    <n v="2024"/>
    <n v="8"/>
    <n v="31"/>
    <s v="B"/>
    <x v="2"/>
    <x v="0"/>
    <x v="1"/>
    <x v="0"/>
    <n v="116549"/>
    <n v="3"/>
    <s v="Cash"/>
    <n v="349647"/>
    <n v="262541"/>
    <n v="87106"/>
    <n v="87106"/>
    <n v="2491"/>
    <n v="0.54"/>
  </r>
  <r>
    <s v="ORD1244"/>
    <x v="244"/>
    <n v="2024"/>
    <n v="9"/>
    <n v="1"/>
    <s v="A"/>
    <x v="2"/>
    <x v="0"/>
    <x v="0"/>
    <x v="4"/>
    <n v="660"/>
    <n v="2"/>
    <s v="Credit Card"/>
    <n v="1320"/>
    <n v="9912"/>
    <n v="-8592"/>
    <n v="3.2879999999999996E+16"/>
    <n v="2491"/>
    <n v="0.78"/>
  </r>
  <r>
    <s v="ORD1245"/>
    <x v="245"/>
    <n v="2024"/>
    <n v="9"/>
    <n v="2"/>
    <s v="C"/>
    <x v="1"/>
    <x v="1"/>
    <x v="1"/>
    <x v="4"/>
    <n v="65342"/>
    <n v="3"/>
    <s v="Cash"/>
    <n v="196026"/>
    <n v="147191"/>
    <n v="48835"/>
    <n v="4883499999999999"/>
    <n v="2491"/>
    <n v="0.53"/>
  </r>
  <r>
    <s v="ORD1246"/>
    <x v="246"/>
    <n v="2024"/>
    <n v="9"/>
    <n v="3"/>
    <s v="C"/>
    <x v="2"/>
    <x v="1"/>
    <x v="0"/>
    <x v="2"/>
    <n v="74795"/>
    <n v="4"/>
    <s v="Credit Card"/>
    <n v="29918"/>
    <n v="224646"/>
    <n v="-194728"/>
    <n v="7453400000000001"/>
    <n v="2491"/>
    <n v="0.59"/>
  </r>
  <r>
    <s v="ORD1247"/>
    <x v="247"/>
    <n v="2024"/>
    <n v="9"/>
    <n v="4"/>
    <s v="C"/>
    <x v="0"/>
    <x v="0"/>
    <x v="0"/>
    <x v="1"/>
    <n v="7783"/>
    <n v="1"/>
    <s v="Ewallet"/>
    <n v="7783"/>
    <n v="5844"/>
    <n v="1939"/>
    <n v="1939"/>
    <n v="2491"/>
    <n v="0.91"/>
  </r>
  <r>
    <s v="ORD1248"/>
    <x v="248"/>
    <n v="2024"/>
    <n v="9"/>
    <n v="5"/>
    <s v="B"/>
    <x v="2"/>
    <x v="1"/>
    <x v="0"/>
    <x v="4"/>
    <n v="42673"/>
    <n v="3"/>
    <s v="Ewallet"/>
    <n v="128019"/>
    <n v="96126"/>
    <n v="31893"/>
    <n v="3.1893000000000008E+16"/>
    <n v="2491"/>
    <n v="0.84"/>
  </r>
  <r>
    <s v="ORD1249"/>
    <x v="249"/>
    <n v="2024"/>
    <n v="9"/>
    <n v="6"/>
    <s v="C"/>
    <x v="0"/>
    <x v="1"/>
    <x v="0"/>
    <x v="4"/>
    <n v="115242"/>
    <n v="1"/>
    <s v="Ewallet"/>
    <n v="115242"/>
    <n v="86532"/>
    <n v="28710"/>
    <n v="2871"/>
    <n v="2491"/>
    <n v="0.46"/>
  </r>
  <r>
    <s v="ORD1250"/>
    <x v="250"/>
    <n v="2024"/>
    <n v="9"/>
    <n v="7"/>
    <s v="C"/>
    <x v="1"/>
    <x v="1"/>
    <x v="1"/>
    <x v="3"/>
    <n v="24881"/>
    <n v="3"/>
    <s v="Cash"/>
    <n v="74643"/>
    <n v="56047"/>
    <n v="18596"/>
    <n v="1.8595999999999992E+16"/>
    <n v="2491"/>
    <n v="0.66"/>
  </r>
  <r>
    <s v="ORD1251"/>
    <x v="251"/>
    <n v="2024"/>
    <n v="9"/>
    <n v="8"/>
    <s v="C"/>
    <x v="2"/>
    <x v="1"/>
    <x v="1"/>
    <x v="3"/>
    <n v="8262"/>
    <n v="1"/>
    <s v="Credit Card"/>
    <n v="8262"/>
    <n v="62037"/>
    <n v="-53775"/>
    <n v="2.0583000000000004E+16"/>
    <n v="2491"/>
    <n v="0.42"/>
  </r>
  <r>
    <s v="ORD1252"/>
    <x v="252"/>
    <n v="2024"/>
    <n v="9"/>
    <n v="9"/>
    <s v="C"/>
    <x v="1"/>
    <x v="1"/>
    <x v="0"/>
    <x v="5"/>
    <n v="36204"/>
    <n v="1"/>
    <s v="Ewallet"/>
    <n v="36204"/>
    <n v="27185"/>
    <n v="9019"/>
    <n v="9019"/>
    <n v="2491"/>
    <n v="0.69"/>
  </r>
  <r>
    <s v="ORD1253"/>
    <x v="253"/>
    <n v="2024"/>
    <n v="9"/>
    <n v="10"/>
    <s v="A"/>
    <x v="2"/>
    <x v="0"/>
    <x v="0"/>
    <x v="0"/>
    <n v="6758"/>
    <n v="2"/>
    <s v="Credit Card"/>
    <n v="13516"/>
    <n v="10149"/>
    <n v="3367"/>
    <n v="3367"/>
    <n v="2491"/>
    <n v="0.8"/>
  </r>
  <r>
    <s v="ORD1254"/>
    <x v="254"/>
    <n v="2024"/>
    <n v="9"/>
    <n v="11"/>
    <s v="A"/>
    <x v="0"/>
    <x v="1"/>
    <x v="0"/>
    <x v="2"/>
    <n v="39974"/>
    <n v="1"/>
    <s v="Credit Card"/>
    <n v="39974"/>
    <n v="30015"/>
    <n v="9959"/>
    <n v="9959000000000004"/>
    <n v="2491"/>
    <n v="0.47"/>
  </r>
  <r>
    <s v="ORD1255"/>
    <x v="255"/>
    <n v="2024"/>
    <n v="9"/>
    <n v="12"/>
    <s v="C"/>
    <x v="1"/>
    <x v="0"/>
    <x v="1"/>
    <x v="0"/>
    <n v="146502"/>
    <n v="2"/>
    <s v="Ewallet"/>
    <n v="293004"/>
    <n v="220009"/>
    <n v="72995"/>
    <n v="7299499999999998"/>
    <n v="2491"/>
    <n v="0.56999999999999995"/>
  </r>
  <r>
    <s v="ORD1256"/>
    <x v="256"/>
    <n v="2024"/>
    <n v="9"/>
    <n v="13"/>
    <s v="B"/>
    <x v="2"/>
    <x v="1"/>
    <x v="1"/>
    <x v="5"/>
    <n v="121223"/>
    <n v="4"/>
    <s v="Ewallet"/>
    <n v="484892"/>
    <n v="364092"/>
    <n v="120800"/>
    <n v="12080"/>
    <n v="2491"/>
    <n v="0.64"/>
  </r>
  <r>
    <s v="ORD1257"/>
    <x v="257"/>
    <n v="2024"/>
    <n v="9"/>
    <n v="14"/>
    <s v="A"/>
    <x v="0"/>
    <x v="0"/>
    <x v="1"/>
    <x v="3"/>
    <n v="144139"/>
    <n v="4"/>
    <s v="Credit Card"/>
    <n v="576556"/>
    <n v="43292"/>
    <n v="533264"/>
    <n v="1.4363600000000006E+16"/>
    <n v="2491"/>
    <n v="0.95"/>
  </r>
  <r>
    <s v="ORD1258"/>
    <x v="258"/>
    <n v="2024"/>
    <n v="9"/>
    <n v="15"/>
    <s v="C"/>
    <x v="1"/>
    <x v="1"/>
    <x v="1"/>
    <x v="1"/>
    <n v="75739"/>
    <n v="2"/>
    <s v="Ewallet"/>
    <n v="151478"/>
    <n v="113741"/>
    <n v="37737"/>
    <n v="3773699999999999"/>
    <n v="2491"/>
    <n v="1"/>
  </r>
  <r>
    <s v="ORD1259"/>
    <x v="259"/>
    <n v="2024"/>
    <n v="9"/>
    <n v="16"/>
    <s v="A"/>
    <x v="1"/>
    <x v="0"/>
    <x v="0"/>
    <x v="3"/>
    <n v="20912"/>
    <n v="2"/>
    <s v="Credit Card"/>
    <n v="41824"/>
    <n v="31405"/>
    <n v="10419"/>
    <n v="10419"/>
    <n v="2491"/>
    <n v="0.43"/>
  </r>
  <r>
    <s v="ORD1260"/>
    <x v="260"/>
    <n v="2024"/>
    <n v="9"/>
    <n v="17"/>
    <s v="A"/>
    <x v="2"/>
    <x v="1"/>
    <x v="0"/>
    <x v="2"/>
    <n v="84454"/>
    <n v="3"/>
    <s v="Credit Card"/>
    <n v="253362"/>
    <n v="190243"/>
    <n v="63119"/>
    <n v="6311899999999998"/>
    <n v="2491"/>
    <n v="0.86"/>
  </r>
  <r>
    <s v="ORD1261"/>
    <x v="261"/>
    <n v="2024"/>
    <n v="9"/>
    <n v="18"/>
    <s v="B"/>
    <x v="2"/>
    <x v="0"/>
    <x v="0"/>
    <x v="3"/>
    <n v="70885"/>
    <n v="3"/>
    <s v="Ewallet"/>
    <n v="212655"/>
    <n v="159677"/>
    <n v="52978"/>
    <n v="5297800000000002"/>
    <n v="2491"/>
    <n v="0.62"/>
  </r>
  <r>
    <s v="ORD1262"/>
    <x v="262"/>
    <n v="2024"/>
    <n v="9"/>
    <n v="19"/>
    <s v="C"/>
    <x v="2"/>
    <x v="1"/>
    <x v="1"/>
    <x v="2"/>
    <n v="127432"/>
    <n v="3"/>
    <s v="Cash"/>
    <n v="382296"/>
    <n v="287056"/>
    <n v="95240"/>
    <n v="9524000000000000"/>
    <n v="2491"/>
    <n v="0.64"/>
  </r>
  <r>
    <s v="ORD1263"/>
    <x v="263"/>
    <n v="2024"/>
    <n v="9"/>
    <n v="20"/>
    <s v="C"/>
    <x v="0"/>
    <x v="0"/>
    <x v="1"/>
    <x v="2"/>
    <n v="19222"/>
    <n v="4"/>
    <s v="Ewallet"/>
    <n v="76888"/>
    <n v="57733"/>
    <n v="19155"/>
    <n v="1.9154999999999996E+16"/>
    <n v="2491"/>
    <n v="0.85"/>
  </r>
  <r>
    <s v="ORD1264"/>
    <x v="264"/>
    <n v="2024"/>
    <n v="9"/>
    <n v="21"/>
    <s v="B"/>
    <x v="2"/>
    <x v="1"/>
    <x v="1"/>
    <x v="2"/>
    <n v="75795"/>
    <n v="3"/>
    <s v="Cash"/>
    <n v="227385"/>
    <n v="170737"/>
    <n v="56648"/>
    <n v="56648"/>
    <n v="2491"/>
    <n v="0.95"/>
  </r>
  <r>
    <s v="ORD1265"/>
    <x v="265"/>
    <n v="2024"/>
    <n v="9"/>
    <n v="22"/>
    <s v="B"/>
    <x v="1"/>
    <x v="0"/>
    <x v="0"/>
    <x v="5"/>
    <n v="26757"/>
    <n v="1"/>
    <s v="Credit Card"/>
    <n v="26757"/>
    <n v="20091"/>
    <n v="6666"/>
    <n v="6666"/>
    <n v="2491"/>
    <n v="0.97"/>
  </r>
  <r>
    <s v="ORD1266"/>
    <x v="266"/>
    <n v="2024"/>
    <n v="9"/>
    <n v="23"/>
    <s v="C"/>
    <x v="1"/>
    <x v="0"/>
    <x v="0"/>
    <x v="2"/>
    <n v="52078"/>
    <n v="1"/>
    <s v="Credit Card"/>
    <n v="52078"/>
    <n v="39104"/>
    <n v="12974"/>
    <n v="1.2973999999999996E+16"/>
    <n v="2491"/>
    <n v="0.75"/>
  </r>
  <r>
    <s v="ORD1267"/>
    <x v="267"/>
    <n v="2024"/>
    <n v="9"/>
    <n v="24"/>
    <s v="C"/>
    <x v="2"/>
    <x v="1"/>
    <x v="1"/>
    <x v="2"/>
    <n v="111917"/>
    <n v="3"/>
    <s v="Cash"/>
    <n v="335751"/>
    <n v="252106"/>
    <n v="83645"/>
    <n v="8364500000000003"/>
    <n v="2491"/>
    <n v="0.61"/>
  </r>
  <r>
    <s v="ORD1268"/>
    <x v="268"/>
    <n v="2024"/>
    <n v="9"/>
    <n v="25"/>
    <s v="B"/>
    <x v="2"/>
    <x v="1"/>
    <x v="0"/>
    <x v="1"/>
    <n v="74023"/>
    <n v="1"/>
    <s v="Credit Card"/>
    <n v="74023"/>
    <n v="55582"/>
    <n v="18441"/>
    <n v="1.8440999999999996E+16"/>
    <n v="2491"/>
    <n v="0.87"/>
  </r>
  <r>
    <s v="ORD1269"/>
    <x v="269"/>
    <n v="2024"/>
    <n v="9"/>
    <n v="26"/>
    <s v="A"/>
    <x v="1"/>
    <x v="0"/>
    <x v="1"/>
    <x v="0"/>
    <n v="59504"/>
    <n v="4"/>
    <s v="Cash"/>
    <n v="238016"/>
    <n v="17872"/>
    <n v="220144"/>
    <n v="5929599999999998"/>
    <n v="2491"/>
    <n v="0.55000000000000004"/>
  </r>
  <r>
    <s v="ORD1270"/>
    <x v="270"/>
    <n v="2024"/>
    <n v="9"/>
    <n v="27"/>
    <s v="A"/>
    <x v="0"/>
    <x v="1"/>
    <x v="1"/>
    <x v="4"/>
    <n v="62199"/>
    <n v="1"/>
    <s v="Cash"/>
    <n v="62199"/>
    <n v="46704"/>
    <n v="15495"/>
    <n v="15495"/>
    <n v="2491"/>
    <n v="0.74"/>
  </r>
  <r>
    <s v="ORD1271"/>
    <x v="271"/>
    <n v="2024"/>
    <n v="9"/>
    <n v="28"/>
    <s v="B"/>
    <x v="2"/>
    <x v="0"/>
    <x v="0"/>
    <x v="0"/>
    <n v="7162"/>
    <n v="4"/>
    <s v="Credit Card"/>
    <n v="28648"/>
    <n v="21511"/>
    <n v="7137"/>
    <n v="7137000000000003"/>
    <n v="2491"/>
    <n v="0.62"/>
  </r>
  <r>
    <s v="ORD1272"/>
    <x v="272"/>
    <n v="2024"/>
    <n v="9"/>
    <n v="29"/>
    <s v="A"/>
    <x v="2"/>
    <x v="0"/>
    <x v="1"/>
    <x v="2"/>
    <n v="118827"/>
    <n v="2"/>
    <s v="Cash"/>
    <n v="237654"/>
    <n v="178448"/>
    <n v="59206"/>
    <n v="59206"/>
    <n v="2491"/>
    <n v="0.79"/>
  </r>
  <r>
    <s v="ORD1273"/>
    <x v="273"/>
    <n v="2024"/>
    <n v="9"/>
    <n v="30"/>
    <s v="B"/>
    <x v="1"/>
    <x v="0"/>
    <x v="0"/>
    <x v="1"/>
    <n v="134352"/>
    <n v="2"/>
    <s v="Ewallet"/>
    <n v="268704"/>
    <n v="201763"/>
    <n v="66941"/>
    <n v="6694099999999999"/>
    <n v="2491"/>
    <n v="0.54"/>
  </r>
  <r>
    <s v="ORD1274"/>
    <x v="274"/>
    <n v="2024"/>
    <n v="10"/>
    <n v="1"/>
    <s v="A"/>
    <x v="2"/>
    <x v="1"/>
    <x v="1"/>
    <x v="3"/>
    <n v="143524"/>
    <n v="2"/>
    <s v="Ewallet"/>
    <n v="287048"/>
    <n v="215537"/>
    <n v="71511"/>
    <n v="7151100000000001"/>
    <n v="2491"/>
    <n v="0.51"/>
  </r>
  <r>
    <s v="ORD1275"/>
    <x v="275"/>
    <n v="2024"/>
    <n v="10"/>
    <n v="2"/>
    <s v="A"/>
    <x v="0"/>
    <x v="0"/>
    <x v="0"/>
    <x v="1"/>
    <n v="119101"/>
    <n v="2"/>
    <s v="Credit Card"/>
    <n v="238202"/>
    <n v="17886"/>
    <n v="220316"/>
    <n v="5934200000000001"/>
    <n v="2491"/>
    <n v="0.95"/>
  </r>
  <r>
    <s v="ORD1276"/>
    <x v="276"/>
    <n v="2024"/>
    <n v="10"/>
    <n v="3"/>
    <s v="C"/>
    <x v="1"/>
    <x v="0"/>
    <x v="0"/>
    <x v="2"/>
    <n v="50734"/>
    <n v="1"/>
    <s v="Credit Card"/>
    <n v="50734"/>
    <n v="38095"/>
    <n v="12639"/>
    <n v="1.2639E+16"/>
    <n v="2491"/>
    <n v="0.46"/>
  </r>
  <r>
    <s v="ORD1277"/>
    <x v="277"/>
    <n v="2024"/>
    <n v="10"/>
    <n v="4"/>
    <s v="C"/>
    <x v="2"/>
    <x v="1"/>
    <x v="0"/>
    <x v="1"/>
    <n v="10478"/>
    <n v="3"/>
    <s v="Cash"/>
    <n v="31434"/>
    <n v="23603"/>
    <n v="7831"/>
    <n v="7830999999999999"/>
    <n v="2491"/>
    <n v="0.7"/>
  </r>
  <r>
    <s v="ORD1278"/>
    <x v="278"/>
    <n v="2024"/>
    <n v="10"/>
    <n v="5"/>
    <s v="A"/>
    <x v="1"/>
    <x v="1"/>
    <x v="1"/>
    <x v="1"/>
    <n v="68452"/>
    <n v="1"/>
    <s v="Cash"/>
    <n v="68452"/>
    <n v="51399"/>
    <n v="17053"/>
    <n v="1.7052999999999996E+16"/>
    <n v="2491"/>
    <n v="0.53"/>
  </r>
  <r>
    <s v="ORD1279"/>
    <x v="279"/>
    <n v="2024"/>
    <n v="10"/>
    <n v="6"/>
    <s v="A"/>
    <x v="2"/>
    <x v="1"/>
    <x v="1"/>
    <x v="2"/>
    <n v="41927"/>
    <n v="4"/>
    <s v="Cash"/>
    <n v="167708"/>
    <n v="125927"/>
    <n v="41781"/>
    <n v="4.1780999999999992E+16"/>
    <n v="2491"/>
    <n v="0.42"/>
  </r>
  <r>
    <s v="ORD1280"/>
    <x v="280"/>
    <n v="2024"/>
    <n v="10"/>
    <n v="7"/>
    <s v="C"/>
    <x v="2"/>
    <x v="1"/>
    <x v="0"/>
    <x v="5"/>
    <n v="126926"/>
    <n v="1"/>
    <s v="Cash"/>
    <n v="126926"/>
    <n v="95305"/>
    <n v="31621"/>
    <n v="3.1621000000000004E+16"/>
    <n v="2491"/>
    <n v="0.42"/>
  </r>
  <r>
    <s v="ORD1281"/>
    <x v="281"/>
    <n v="2024"/>
    <n v="10"/>
    <n v="8"/>
    <s v="C"/>
    <x v="2"/>
    <x v="0"/>
    <x v="0"/>
    <x v="1"/>
    <n v="10572"/>
    <n v="1"/>
    <s v="Ewallet"/>
    <n v="10572"/>
    <n v="7938"/>
    <n v="2634"/>
    <n v="2.6340000000000004E+16"/>
    <n v="2491"/>
    <n v="0.51"/>
  </r>
  <r>
    <s v="ORD1282"/>
    <x v="282"/>
    <n v="2024"/>
    <n v="10"/>
    <n v="9"/>
    <s v="C"/>
    <x v="0"/>
    <x v="0"/>
    <x v="1"/>
    <x v="4"/>
    <n v="135755"/>
    <n v="4"/>
    <s v="Ewallet"/>
    <n v="54302"/>
    <n v="407739"/>
    <n v="-353437"/>
    <n v="135281"/>
    <n v="2491"/>
    <n v="0.92"/>
  </r>
  <r>
    <s v="ORD1283"/>
    <x v="283"/>
    <n v="2024"/>
    <n v="10"/>
    <n v="10"/>
    <s v="B"/>
    <x v="0"/>
    <x v="0"/>
    <x v="1"/>
    <x v="4"/>
    <n v="71914"/>
    <n v="2"/>
    <s v="Credit Card"/>
    <n v="143828"/>
    <n v="107997"/>
    <n v="35831"/>
    <n v="3.5830999999999996E+16"/>
    <n v="2491"/>
    <n v="0.56999999999999995"/>
  </r>
  <r>
    <s v="ORD1284"/>
    <x v="284"/>
    <n v="2024"/>
    <n v="10"/>
    <n v="11"/>
    <s v="A"/>
    <x v="1"/>
    <x v="0"/>
    <x v="1"/>
    <x v="1"/>
    <n v="97394"/>
    <n v="2"/>
    <s v="Cash"/>
    <n v="194788"/>
    <n v="146261"/>
    <n v="48527"/>
    <n v="4852700000000002"/>
    <n v="2491"/>
    <n v="0.97"/>
  </r>
  <r>
    <s v="ORD1285"/>
    <x v="285"/>
    <n v="2024"/>
    <n v="10"/>
    <n v="12"/>
    <s v="C"/>
    <x v="2"/>
    <x v="1"/>
    <x v="0"/>
    <x v="5"/>
    <n v="100606"/>
    <n v="2"/>
    <s v="Cash"/>
    <n v="201212"/>
    <n v="151085"/>
    <n v="50127"/>
    <n v="50127"/>
    <n v="2491"/>
    <n v="0.75"/>
  </r>
  <r>
    <s v="ORD1286"/>
    <x v="286"/>
    <n v="2024"/>
    <n v="10"/>
    <n v="13"/>
    <s v="A"/>
    <x v="2"/>
    <x v="0"/>
    <x v="1"/>
    <x v="3"/>
    <n v="134792"/>
    <n v="3"/>
    <s v="Credit Card"/>
    <n v="404376"/>
    <n v="303635"/>
    <n v="100741"/>
    <n v="1.0074100000000004E+16"/>
    <n v="2491"/>
    <n v="0.66"/>
  </r>
  <r>
    <s v="ORD1287"/>
    <x v="287"/>
    <n v="2024"/>
    <n v="10"/>
    <n v="14"/>
    <s v="B"/>
    <x v="0"/>
    <x v="0"/>
    <x v="1"/>
    <x v="2"/>
    <n v="97317"/>
    <n v="4"/>
    <s v="Cash"/>
    <n v="389268"/>
    <n v="292291"/>
    <n v="96977"/>
    <n v="96977"/>
    <n v="2491"/>
    <n v="0.75"/>
  </r>
  <r>
    <s v="ORD1288"/>
    <x v="288"/>
    <n v="2024"/>
    <n v="10"/>
    <n v="15"/>
    <s v="B"/>
    <x v="2"/>
    <x v="1"/>
    <x v="0"/>
    <x v="4"/>
    <n v="9402"/>
    <n v="4"/>
    <s v="Cash"/>
    <n v="37608"/>
    <n v="282388"/>
    <n v="-244780"/>
    <n v="9369200000000000"/>
    <n v="2491"/>
    <n v="0.71"/>
  </r>
  <r>
    <s v="ORD1289"/>
    <x v="289"/>
    <n v="2024"/>
    <n v="10"/>
    <n v="16"/>
    <s v="C"/>
    <x v="0"/>
    <x v="0"/>
    <x v="1"/>
    <x v="3"/>
    <n v="14665"/>
    <n v="1"/>
    <s v="Cash"/>
    <n v="14665"/>
    <n v="11012"/>
    <n v="3653"/>
    <n v="3653"/>
    <n v="2491"/>
    <n v="0.86"/>
  </r>
  <r>
    <s v="ORD1290"/>
    <x v="290"/>
    <n v="2024"/>
    <n v="10"/>
    <n v="17"/>
    <s v="B"/>
    <x v="2"/>
    <x v="0"/>
    <x v="1"/>
    <x v="1"/>
    <n v="80169"/>
    <n v="3"/>
    <s v="Cash"/>
    <n v="240507"/>
    <n v="18059"/>
    <n v="222448"/>
    <n v="5991700000000001"/>
    <n v="2491"/>
    <n v="0.56999999999999995"/>
  </r>
  <r>
    <s v="ORD1291"/>
    <x v="291"/>
    <n v="2024"/>
    <n v="10"/>
    <n v="18"/>
    <s v="A"/>
    <x v="1"/>
    <x v="0"/>
    <x v="1"/>
    <x v="3"/>
    <n v="26775"/>
    <n v="2"/>
    <s v="Cash"/>
    <n v="5355"/>
    <n v="40209"/>
    <n v="-34854"/>
    <n v="1.3341000000000004E+16"/>
    <n v="2491"/>
    <n v="0.61"/>
  </r>
  <r>
    <s v="ORD1292"/>
    <x v="292"/>
    <n v="2024"/>
    <n v="10"/>
    <n v="19"/>
    <s v="C"/>
    <x v="2"/>
    <x v="0"/>
    <x v="0"/>
    <x v="0"/>
    <n v="111928"/>
    <n v="3"/>
    <s v="Credit Card"/>
    <n v="335784"/>
    <n v="252131"/>
    <n v="83653"/>
    <n v="8365300000000002"/>
    <n v="2491"/>
    <n v="0.94"/>
  </r>
  <r>
    <s v="ORD1293"/>
    <x v="293"/>
    <n v="2024"/>
    <n v="10"/>
    <n v="20"/>
    <s v="A"/>
    <x v="2"/>
    <x v="0"/>
    <x v="0"/>
    <x v="4"/>
    <n v="79272"/>
    <n v="4"/>
    <s v="Cash"/>
    <n v="317088"/>
    <n v="238093"/>
    <n v="78995"/>
    <n v="7899500000000003"/>
    <n v="2491"/>
    <n v="0.97"/>
  </r>
  <r>
    <s v="ORD1294"/>
    <x v="294"/>
    <n v="2024"/>
    <n v="10"/>
    <n v="21"/>
    <s v="A"/>
    <x v="0"/>
    <x v="0"/>
    <x v="0"/>
    <x v="1"/>
    <n v="103633"/>
    <n v="4"/>
    <s v="Credit Card"/>
    <n v="414532"/>
    <n v="311261"/>
    <n v="103271"/>
    <n v="1.0327099999999996E+16"/>
    <n v="2491"/>
    <n v="0.94"/>
  </r>
  <r>
    <s v="ORD1295"/>
    <x v="295"/>
    <n v="2024"/>
    <n v="10"/>
    <n v="22"/>
    <s v="B"/>
    <x v="2"/>
    <x v="1"/>
    <x v="0"/>
    <x v="2"/>
    <n v="11043"/>
    <n v="1"/>
    <s v="Cash"/>
    <n v="11043"/>
    <n v="8292"/>
    <n v="2751"/>
    <n v="2.7510000000000004E+16"/>
    <n v="2491"/>
    <n v="0.65"/>
  </r>
  <r>
    <s v="ORD1296"/>
    <x v="296"/>
    <n v="2024"/>
    <n v="10"/>
    <n v="23"/>
    <s v="B"/>
    <x v="2"/>
    <x v="1"/>
    <x v="0"/>
    <x v="5"/>
    <n v="17295"/>
    <n v="1"/>
    <s v="Ewallet"/>
    <n v="17295"/>
    <n v="12986"/>
    <n v="4309"/>
    <n v="4.3089999999999976E+16"/>
    <n v="2491"/>
    <n v="0.87"/>
  </r>
  <r>
    <s v="ORD1297"/>
    <x v="297"/>
    <n v="2024"/>
    <n v="10"/>
    <n v="24"/>
    <s v="B"/>
    <x v="0"/>
    <x v="0"/>
    <x v="0"/>
    <x v="1"/>
    <n v="108867"/>
    <n v="4"/>
    <s v="Ewallet"/>
    <n v="435468"/>
    <n v="326981"/>
    <n v="108487"/>
    <n v="1.0848700000000004E+16"/>
    <n v="2491"/>
    <n v="0.69"/>
  </r>
  <r>
    <s v="ORD1298"/>
    <x v="298"/>
    <n v="2024"/>
    <n v="10"/>
    <n v="25"/>
    <s v="B"/>
    <x v="1"/>
    <x v="0"/>
    <x v="0"/>
    <x v="2"/>
    <n v="15452"/>
    <n v="2"/>
    <s v="Ewallet"/>
    <n v="30904"/>
    <n v="23205"/>
    <n v="7699"/>
    <n v="7699000000000001"/>
    <n v="2491"/>
    <n v="0.7"/>
  </r>
  <r>
    <s v="ORD1299"/>
    <x v="299"/>
    <n v="2024"/>
    <n v="10"/>
    <n v="26"/>
    <s v="B"/>
    <x v="1"/>
    <x v="1"/>
    <x v="1"/>
    <x v="5"/>
    <n v="15332"/>
    <n v="2"/>
    <s v="Ewallet"/>
    <n v="30664"/>
    <n v="23025"/>
    <n v="7639"/>
    <n v="7638999999999999"/>
    <n v="2491"/>
    <n v="0.52"/>
  </r>
  <r>
    <s v="ORD1300"/>
    <x v="300"/>
    <n v="2024"/>
    <n v="10"/>
    <n v="27"/>
    <s v="C"/>
    <x v="0"/>
    <x v="0"/>
    <x v="1"/>
    <x v="5"/>
    <n v="6756"/>
    <n v="3"/>
    <s v="Credit Card"/>
    <n v="20268"/>
    <n v="15219"/>
    <n v="5049"/>
    <n v="5049000000000001"/>
    <n v="2491"/>
    <n v="0.75"/>
  </r>
  <r>
    <s v="ORD1301"/>
    <x v="301"/>
    <n v="2024"/>
    <n v="10"/>
    <n v="28"/>
    <s v="A"/>
    <x v="0"/>
    <x v="0"/>
    <x v="0"/>
    <x v="1"/>
    <n v="143693"/>
    <n v="4"/>
    <s v="Credit Card"/>
    <n v="574772"/>
    <n v="431581"/>
    <n v="143191"/>
    <n v="1.43191E+16"/>
    <n v="2491"/>
    <n v="0.51"/>
  </r>
  <r>
    <s v="ORD1302"/>
    <x v="302"/>
    <n v="2024"/>
    <n v="10"/>
    <n v="29"/>
    <s v="A"/>
    <x v="0"/>
    <x v="0"/>
    <x v="1"/>
    <x v="3"/>
    <n v="111939"/>
    <n v="4"/>
    <s v="Cash"/>
    <n v="447756"/>
    <n v="336208"/>
    <n v="111548"/>
    <n v="1.1154800000000004E+16"/>
    <n v="2491"/>
    <n v="0.6"/>
  </r>
  <r>
    <s v="ORD1303"/>
    <x v="303"/>
    <n v="2024"/>
    <n v="10"/>
    <n v="30"/>
    <s v="A"/>
    <x v="0"/>
    <x v="1"/>
    <x v="1"/>
    <x v="3"/>
    <n v="56221"/>
    <n v="2"/>
    <s v="Ewallet"/>
    <n v="112442"/>
    <n v="8443"/>
    <n v="103999"/>
    <n v="2801200000000001"/>
    <n v="2491"/>
    <n v="0.91"/>
  </r>
  <r>
    <s v="ORD1304"/>
    <x v="304"/>
    <n v="2024"/>
    <n v="10"/>
    <n v="31"/>
    <s v="A"/>
    <x v="0"/>
    <x v="0"/>
    <x v="0"/>
    <x v="5"/>
    <n v="47998"/>
    <n v="2"/>
    <s v="Credit Card"/>
    <n v="95996"/>
    <n v="72081"/>
    <n v="23915"/>
    <n v="2391500000000001"/>
    <n v="2491"/>
    <n v="0.52"/>
  </r>
  <r>
    <s v="ORD1305"/>
    <x v="305"/>
    <n v="2024"/>
    <n v="11"/>
    <n v="1"/>
    <s v="B"/>
    <x v="1"/>
    <x v="1"/>
    <x v="1"/>
    <x v="3"/>
    <n v="55707"/>
    <n v="4"/>
    <s v="Cash"/>
    <n v="222828"/>
    <n v="167316"/>
    <n v="55512"/>
    <n v="5551200000000001"/>
    <n v="2491"/>
    <n v="0.44"/>
  </r>
  <r>
    <s v="ORD1306"/>
    <x v="306"/>
    <n v="2024"/>
    <n v="11"/>
    <n v="2"/>
    <s v="A"/>
    <x v="1"/>
    <x v="0"/>
    <x v="1"/>
    <x v="0"/>
    <n v="117325"/>
    <n v="1"/>
    <s v="Cash"/>
    <n v="117325"/>
    <n v="88096"/>
    <n v="29229"/>
    <n v="2.9228999999999996E+16"/>
    <n v="2491"/>
    <n v="0.44"/>
  </r>
  <r>
    <s v="ORD1307"/>
    <x v="307"/>
    <n v="2024"/>
    <n v="11"/>
    <n v="3"/>
    <s v="C"/>
    <x v="0"/>
    <x v="1"/>
    <x v="1"/>
    <x v="5"/>
    <n v="100899"/>
    <n v="4"/>
    <s v="Credit Card"/>
    <n v="403596"/>
    <n v="303049"/>
    <n v="100547"/>
    <n v="1.0054700000000004E+16"/>
    <n v="2491"/>
    <n v="0.96"/>
  </r>
  <r>
    <s v="ORD1308"/>
    <x v="308"/>
    <n v="2024"/>
    <n v="11"/>
    <n v="4"/>
    <s v="C"/>
    <x v="2"/>
    <x v="1"/>
    <x v="1"/>
    <x v="5"/>
    <n v="31853"/>
    <n v="4"/>
    <s v="Ewallet"/>
    <n v="127412"/>
    <n v="9567"/>
    <n v="117845"/>
    <n v="3.1741999999999984E+16"/>
    <n v="2491"/>
    <n v="0.7"/>
  </r>
  <r>
    <s v="ORD1309"/>
    <x v="309"/>
    <n v="2024"/>
    <n v="11"/>
    <n v="5"/>
    <s v="A"/>
    <x v="0"/>
    <x v="0"/>
    <x v="1"/>
    <x v="2"/>
    <n v="30246"/>
    <n v="2"/>
    <s v="Cash"/>
    <n v="60492"/>
    <n v="45422"/>
    <n v="15070"/>
    <n v="1.5069999999999992E+16"/>
    <n v="2491"/>
    <n v="0.65"/>
  </r>
  <r>
    <s v="ORD1310"/>
    <x v="310"/>
    <n v="2024"/>
    <n v="11"/>
    <n v="6"/>
    <s v="A"/>
    <x v="2"/>
    <x v="1"/>
    <x v="0"/>
    <x v="3"/>
    <n v="19267"/>
    <n v="2"/>
    <s v="Ewallet"/>
    <n v="38534"/>
    <n v="28934"/>
    <n v="9600"/>
    <n v="960"/>
    <n v="2491"/>
    <n v="0.89"/>
  </r>
  <r>
    <s v="ORD1311"/>
    <x v="311"/>
    <n v="2024"/>
    <n v="11"/>
    <n v="7"/>
    <s v="C"/>
    <x v="0"/>
    <x v="0"/>
    <x v="0"/>
    <x v="5"/>
    <n v="100744"/>
    <n v="1"/>
    <s v="Ewallet"/>
    <n v="100744"/>
    <n v="75646"/>
    <n v="25098"/>
    <n v="2.5098E+16"/>
    <n v="2491"/>
    <n v="0.9"/>
  </r>
  <r>
    <s v="ORD1312"/>
    <x v="312"/>
    <n v="2024"/>
    <n v="11"/>
    <n v="8"/>
    <s v="C"/>
    <x v="0"/>
    <x v="1"/>
    <x v="0"/>
    <x v="0"/>
    <n v="115834"/>
    <n v="1"/>
    <s v="Ewallet"/>
    <n v="115834"/>
    <n v="86977"/>
    <n v="28857"/>
    <n v="2.8856999999999992E+16"/>
    <n v="2491"/>
    <n v="0.6"/>
  </r>
  <r>
    <s v="ORD1313"/>
    <x v="313"/>
    <n v="2024"/>
    <n v="11"/>
    <n v="9"/>
    <s v="B"/>
    <x v="1"/>
    <x v="0"/>
    <x v="1"/>
    <x v="2"/>
    <n v="43432"/>
    <n v="3"/>
    <s v="Cash"/>
    <n v="130296"/>
    <n v="97836"/>
    <n v="32460"/>
    <n v="3246"/>
    <n v="2491"/>
    <n v="0.82"/>
  </r>
  <r>
    <s v="ORD1314"/>
    <x v="314"/>
    <n v="2024"/>
    <n v="11"/>
    <n v="10"/>
    <s v="C"/>
    <x v="2"/>
    <x v="0"/>
    <x v="0"/>
    <x v="1"/>
    <n v="8037"/>
    <n v="4"/>
    <s v="Ewallet"/>
    <n v="32148"/>
    <n v="24139"/>
    <n v="8009"/>
    <n v="8009000000000003"/>
    <n v="2491"/>
    <n v="0.86"/>
  </r>
  <r>
    <s v="ORD1315"/>
    <x v="315"/>
    <n v="2024"/>
    <n v="11"/>
    <n v="11"/>
    <s v="B"/>
    <x v="2"/>
    <x v="1"/>
    <x v="1"/>
    <x v="5"/>
    <n v="16915"/>
    <n v="2"/>
    <s v="Cash"/>
    <n v="3383"/>
    <n v="25402"/>
    <n v="-22019"/>
    <n v="8428"/>
    <n v="2491"/>
    <n v="0.79"/>
  </r>
  <r>
    <s v="ORD1316"/>
    <x v="316"/>
    <n v="2024"/>
    <n v="11"/>
    <n v="12"/>
    <s v="B"/>
    <x v="1"/>
    <x v="0"/>
    <x v="1"/>
    <x v="0"/>
    <n v="14534"/>
    <n v="1"/>
    <s v="Ewallet"/>
    <n v="14534"/>
    <n v="109132"/>
    <n v="-94598"/>
    <n v="3.6208000000000016E+16"/>
    <n v="2491"/>
    <n v="0.49"/>
  </r>
  <r>
    <s v="ORD1317"/>
    <x v="317"/>
    <n v="2024"/>
    <n v="11"/>
    <n v="13"/>
    <s v="B"/>
    <x v="1"/>
    <x v="0"/>
    <x v="1"/>
    <x v="4"/>
    <n v="47839"/>
    <n v="3"/>
    <s v="Cash"/>
    <n v="143517"/>
    <n v="107763"/>
    <n v="35754"/>
    <n v="3.5753999999999996E+16"/>
    <n v="2491"/>
    <n v="0.93"/>
  </r>
  <r>
    <s v="ORD1318"/>
    <x v="318"/>
    <n v="2024"/>
    <n v="11"/>
    <n v="14"/>
    <s v="B"/>
    <x v="1"/>
    <x v="1"/>
    <x v="1"/>
    <x v="0"/>
    <n v="116537"/>
    <n v="3"/>
    <s v="Ewallet"/>
    <n v="349611"/>
    <n v="262514"/>
    <n v="87097"/>
    <n v="8709700000000003"/>
    <n v="2491"/>
    <n v="0.72"/>
  </r>
  <r>
    <s v="ORD1319"/>
    <x v="319"/>
    <n v="2024"/>
    <n v="11"/>
    <n v="15"/>
    <s v="B"/>
    <x v="1"/>
    <x v="0"/>
    <x v="0"/>
    <x v="0"/>
    <n v="95576"/>
    <n v="2"/>
    <s v="Credit Card"/>
    <n v="191152"/>
    <n v="143531"/>
    <n v="47621"/>
    <n v="4.7621E+16"/>
    <n v="2491"/>
    <n v="0.56999999999999995"/>
  </r>
  <r>
    <s v="ORD1320"/>
    <x v="320"/>
    <n v="2024"/>
    <n v="11"/>
    <n v="16"/>
    <s v="A"/>
    <x v="2"/>
    <x v="0"/>
    <x v="0"/>
    <x v="2"/>
    <n v="60381"/>
    <n v="2"/>
    <s v="Ewallet"/>
    <n v="120762"/>
    <n v="90677"/>
    <n v="30085"/>
    <n v="3008499999999999"/>
    <n v="2491"/>
    <n v="0.66"/>
  </r>
  <r>
    <s v="ORD1321"/>
    <x v="321"/>
    <n v="2024"/>
    <n v="11"/>
    <n v="17"/>
    <s v="C"/>
    <x v="2"/>
    <x v="1"/>
    <x v="1"/>
    <x v="1"/>
    <n v="34825"/>
    <n v="3"/>
    <s v="Ewallet"/>
    <n v="104475"/>
    <n v="78447"/>
    <n v="26028"/>
    <n v="26028"/>
    <n v="2491"/>
    <n v="0.42"/>
  </r>
  <r>
    <s v="ORD1322"/>
    <x v="322"/>
    <n v="2024"/>
    <n v="11"/>
    <n v="18"/>
    <s v="B"/>
    <x v="0"/>
    <x v="1"/>
    <x v="0"/>
    <x v="4"/>
    <n v="22601"/>
    <n v="1"/>
    <s v="Cash"/>
    <n v="22601"/>
    <n v="1697"/>
    <n v="20904"/>
    <n v="5631"/>
    <n v="2491"/>
    <n v="0.48"/>
  </r>
  <r>
    <s v="ORD1323"/>
    <x v="323"/>
    <n v="2024"/>
    <n v="11"/>
    <n v="19"/>
    <s v="C"/>
    <x v="0"/>
    <x v="0"/>
    <x v="1"/>
    <x v="3"/>
    <n v="94177"/>
    <n v="3"/>
    <s v="Cash"/>
    <n v="282531"/>
    <n v="212145"/>
    <n v="70386"/>
    <n v="7038600000000001"/>
    <n v="2491"/>
    <n v="0.86"/>
  </r>
  <r>
    <s v="ORD1324"/>
    <x v="324"/>
    <n v="2024"/>
    <n v="11"/>
    <n v="20"/>
    <s v="C"/>
    <x v="1"/>
    <x v="0"/>
    <x v="0"/>
    <x v="3"/>
    <n v="117322"/>
    <n v="4"/>
    <s v="Ewallet"/>
    <n v="469288"/>
    <n v="352376"/>
    <n v="116912"/>
    <n v="116912"/>
    <n v="2491"/>
    <n v="0.4"/>
  </r>
  <r>
    <s v="ORD1325"/>
    <x v="325"/>
    <n v="2024"/>
    <n v="11"/>
    <n v="21"/>
    <s v="B"/>
    <x v="1"/>
    <x v="1"/>
    <x v="0"/>
    <x v="0"/>
    <n v="98366"/>
    <n v="4"/>
    <s v="Credit Card"/>
    <n v="393464"/>
    <n v="295442"/>
    <n v="98022"/>
    <n v="9802199999999998"/>
    <n v="2491"/>
    <n v="0.65"/>
  </r>
  <r>
    <s v="ORD1326"/>
    <x v="326"/>
    <n v="2024"/>
    <n v="11"/>
    <n v="22"/>
    <s v="A"/>
    <x v="1"/>
    <x v="1"/>
    <x v="1"/>
    <x v="2"/>
    <n v="81894"/>
    <n v="2"/>
    <s v="Credit Card"/>
    <n v="163788"/>
    <n v="122984"/>
    <n v="40804"/>
    <n v="4080400000000002"/>
    <n v="2491"/>
    <n v="0.71"/>
  </r>
  <r>
    <s v="ORD1327"/>
    <x v="327"/>
    <n v="2024"/>
    <n v="11"/>
    <n v="23"/>
    <s v="B"/>
    <x v="0"/>
    <x v="0"/>
    <x v="0"/>
    <x v="2"/>
    <n v="11083"/>
    <n v="1"/>
    <s v="Cash"/>
    <n v="11083"/>
    <n v="8322"/>
    <n v="2761"/>
    <n v="2761"/>
    <n v="2491"/>
    <n v="0.43"/>
  </r>
  <r>
    <s v="ORD1328"/>
    <x v="328"/>
    <n v="2024"/>
    <n v="11"/>
    <n v="24"/>
    <s v="A"/>
    <x v="0"/>
    <x v="1"/>
    <x v="1"/>
    <x v="3"/>
    <n v="145431"/>
    <n v="1"/>
    <s v="Credit Card"/>
    <n v="145431"/>
    <n v="10920"/>
    <n v="134511"/>
    <n v="3.6230999999999992E+16"/>
    <n v="2491"/>
    <n v="0.98"/>
  </r>
  <r>
    <s v="ORD1329"/>
    <x v="329"/>
    <n v="2024"/>
    <n v="11"/>
    <n v="25"/>
    <s v="C"/>
    <x v="0"/>
    <x v="0"/>
    <x v="0"/>
    <x v="4"/>
    <n v="120814"/>
    <n v="4"/>
    <s v="Ewallet"/>
    <n v="483256"/>
    <n v="362864"/>
    <n v="120392"/>
    <n v="1.2039200000000004E+16"/>
    <n v="2491"/>
    <n v="0.54"/>
  </r>
  <r>
    <s v="ORD1330"/>
    <x v="330"/>
    <n v="2024"/>
    <n v="11"/>
    <n v="26"/>
    <s v="A"/>
    <x v="0"/>
    <x v="0"/>
    <x v="1"/>
    <x v="1"/>
    <n v="47459"/>
    <n v="3"/>
    <s v="Cash"/>
    <n v="142377"/>
    <n v="106907"/>
    <n v="35470"/>
    <n v="3.5470000000000004E+16"/>
    <n v="2491"/>
    <n v="0.57999999999999996"/>
  </r>
  <r>
    <s v="ORD1331"/>
    <x v="331"/>
    <n v="2024"/>
    <n v="11"/>
    <n v="27"/>
    <s v="A"/>
    <x v="0"/>
    <x v="0"/>
    <x v="1"/>
    <x v="4"/>
    <n v="147096"/>
    <n v="2"/>
    <s v="Ewallet"/>
    <n v="294192"/>
    <n v="220901"/>
    <n v="73291"/>
    <n v="7329099999999999"/>
    <n v="2491"/>
    <n v="0.57999999999999996"/>
  </r>
  <r>
    <s v="ORD1332"/>
    <x v="332"/>
    <n v="2024"/>
    <n v="11"/>
    <n v="28"/>
    <s v="A"/>
    <x v="0"/>
    <x v="0"/>
    <x v="0"/>
    <x v="5"/>
    <n v="92273"/>
    <n v="3"/>
    <s v="Cash"/>
    <n v="276819"/>
    <n v="207856"/>
    <n v="68963"/>
    <n v="6896300000000001"/>
    <n v="2491"/>
    <n v="0.54"/>
  </r>
  <r>
    <s v="ORD1333"/>
    <x v="333"/>
    <n v="2024"/>
    <n v="11"/>
    <n v="29"/>
    <s v="C"/>
    <x v="0"/>
    <x v="0"/>
    <x v="0"/>
    <x v="5"/>
    <n v="89451"/>
    <n v="3"/>
    <s v="Cash"/>
    <n v="268353"/>
    <n v="201499"/>
    <n v="66854"/>
    <n v="6685400000000002"/>
    <n v="2491"/>
    <n v="0.4"/>
  </r>
  <r>
    <s v="ORD1334"/>
    <x v="334"/>
    <n v="2024"/>
    <n v="11"/>
    <n v="30"/>
    <s v="C"/>
    <x v="1"/>
    <x v="1"/>
    <x v="1"/>
    <x v="1"/>
    <n v="113471"/>
    <n v="3"/>
    <s v="Cash"/>
    <n v="340413"/>
    <n v="255607"/>
    <n v="84806"/>
    <n v="84806"/>
    <n v="2491"/>
    <n v="0.84"/>
  </r>
  <r>
    <s v="ORD1335"/>
    <x v="335"/>
    <n v="2024"/>
    <n v="12"/>
    <n v="1"/>
    <s v="A"/>
    <x v="1"/>
    <x v="1"/>
    <x v="0"/>
    <x v="3"/>
    <n v="122707"/>
    <n v="1"/>
    <s v="Cash"/>
    <n v="122707"/>
    <n v="92137"/>
    <n v="30570"/>
    <n v="3.0569999999999992E+16"/>
    <n v="2491"/>
    <n v="0.98"/>
  </r>
  <r>
    <s v="ORD1336"/>
    <x v="336"/>
    <n v="2024"/>
    <n v="12"/>
    <n v="2"/>
    <s v="A"/>
    <x v="1"/>
    <x v="1"/>
    <x v="0"/>
    <x v="1"/>
    <n v="100189"/>
    <n v="4"/>
    <s v="Credit Card"/>
    <n v="400756"/>
    <n v="300917"/>
    <n v="99839"/>
    <n v="9983900000000000"/>
    <n v="2491"/>
    <n v="0.53"/>
  </r>
  <r>
    <s v="ORD1337"/>
    <x v="337"/>
    <n v="2024"/>
    <n v="12"/>
    <n v="3"/>
    <s v="B"/>
    <x v="1"/>
    <x v="1"/>
    <x v="1"/>
    <x v="2"/>
    <n v="23574"/>
    <n v="1"/>
    <s v="Ewallet"/>
    <n v="23574"/>
    <n v="17701"/>
    <n v="5873"/>
    <n v="5873000000000002"/>
    <n v="2491"/>
    <n v="0.8"/>
  </r>
  <r>
    <s v="ORD1338"/>
    <x v="338"/>
    <n v="2024"/>
    <n v="12"/>
    <n v="4"/>
    <s v="A"/>
    <x v="0"/>
    <x v="0"/>
    <x v="1"/>
    <x v="5"/>
    <n v="54049"/>
    <n v="4"/>
    <s v="Ewallet"/>
    <n v="216196"/>
    <n v="162336"/>
    <n v="53860"/>
    <n v="5386000000000001"/>
    <n v="2491"/>
    <n v="0.85"/>
  </r>
  <r>
    <s v="ORD1339"/>
    <x v="339"/>
    <n v="2024"/>
    <n v="12"/>
    <n v="5"/>
    <s v="B"/>
    <x v="2"/>
    <x v="0"/>
    <x v="0"/>
    <x v="0"/>
    <n v="139572"/>
    <n v="2"/>
    <s v="Ewallet"/>
    <n v="279144"/>
    <n v="209602"/>
    <n v="69542"/>
    <n v="6954200000000001"/>
    <n v="2491"/>
    <n v="0.91"/>
  </r>
  <r>
    <s v="ORD1340"/>
    <x v="340"/>
    <n v="2024"/>
    <n v="12"/>
    <n v="6"/>
    <s v="A"/>
    <x v="0"/>
    <x v="0"/>
    <x v="1"/>
    <x v="0"/>
    <n v="37569"/>
    <n v="2"/>
    <s v="Cash"/>
    <n v="75138"/>
    <n v="56419"/>
    <n v="18719"/>
    <n v="1.8718999999999992E+16"/>
    <n v="2491"/>
    <n v="0.65"/>
  </r>
  <r>
    <s v="ORD1341"/>
    <x v="341"/>
    <n v="2024"/>
    <n v="12"/>
    <n v="7"/>
    <s v="B"/>
    <x v="2"/>
    <x v="0"/>
    <x v="1"/>
    <x v="3"/>
    <n v="58964"/>
    <n v="3"/>
    <s v="Credit Card"/>
    <n v="176892"/>
    <n v="132823"/>
    <n v="44069"/>
    <n v="4.4069000000000008E+16"/>
    <n v="2491"/>
    <n v="0.57999999999999996"/>
  </r>
  <r>
    <s v="ORD1342"/>
    <x v="342"/>
    <n v="2024"/>
    <n v="12"/>
    <n v="8"/>
    <s v="C"/>
    <x v="1"/>
    <x v="1"/>
    <x v="1"/>
    <x v="2"/>
    <n v="67651"/>
    <n v="4"/>
    <s v="Ewallet"/>
    <n v="270604"/>
    <n v="203189"/>
    <n v="67415"/>
    <n v="6741499999999999"/>
    <n v="2491"/>
    <n v="0.6"/>
  </r>
  <r>
    <s v="ORD1343"/>
    <x v="343"/>
    <n v="2024"/>
    <n v="12"/>
    <n v="9"/>
    <s v="A"/>
    <x v="0"/>
    <x v="0"/>
    <x v="0"/>
    <x v="4"/>
    <n v="68714"/>
    <n v="4"/>
    <s v="Credit Card"/>
    <n v="274856"/>
    <n v="206382"/>
    <n v="68474"/>
    <n v="6847399999999998"/>
    <n v="2491"/>
    <n v="0.83"/>
  </r>
  <r>
    <s v="ORD1344"/>
    <x v="344"/>
    <n v="2024"/>
    <n v="12"/>
    <n v="10"/>
    <s v="A"/>
    <x v="1"/>
    <x v="0"/>
    <x v="0"/>
    <x v="2"/>
    <n v="93876"/>
    <n v="4"/>
    <s v="Cash"/>
    <n v="375504"/>
    <n v="281956"/>
    <n v="93548"/>
    <n v="93548"/>
    <n v="2491"/>
    <n v="0.89"/>
  </r>
  <r>
    <s v="ORD1345"/>
    <x v="345"/>
    <n v="2024"/>
    <n v="12"/>
    <n v="11"/>
    <s v="A"/>
    <x v="0"/>
    <x v="1"/>
    <x v="1"/>
    <x v="0"/>
    <n v="141746"/>
    <n v="3"/>
    <s v="Ewallet"/>
    <n v="425238"/>
    <n v="31930"/>
    <n v="393308"/>
    <n v="105938"/>
    <n v="2491"/>
    <n v="0.51"/>
  </r>
  <r>
    <s v="ORD1346"/>
    <x v="346"/>
    <n v="2024"/>
    <n v="12"/>
    <n v="12"/>
    <s v="A"/>
    <x v="1"/>
    <x v="1"/>
    <x v="0"/>
    <x v="0"/>
    <n v="3990"/>
    <n v="3"/>
    <s v="Credit Card"/>
    <n v="11970"/>
    <n v="8988"/>
    <n v="2982"/>
    <n v="2.9820000000000004E+16"/>
    <n v="2491"/>
    <n v="0.62"/>
  </r>
  <r>
    <s v="ORD1347"/>
    <x v="347"/>
    <n v="2024"/>
    <n v="12"/>
    <n v="13"/>
    <s v="B"/>
    <x v="2"/>
    <x v="1"/>
    <x v="1"/>
    <x v="5"/>
    <n v="22618"/>
    <n v="2"/>
    <s v="Cash"/>
    <n v="45236"/>
    <n v="33967"/>
    <n v="11269"/>
    <n v="11269"/>
    <n v="2491"/>
    <n v="0.94"/>
  </r>
  <r>
    <s v="ORD1348"/>
    <x v="348"/>
    <n v="2024"/>
    <n v="12"/>
    <n v="14"/>
    <s v="A"/>
    <x v="2"/>
    <x v="1"/>
    <x v="0"/>
    <x v="2"/>
    <n v="33633"/>
    <n v="1"/>
    <s v="Credit Card"/>
    <n v="33633"/>
    <n v="25254"/>
    <n v="8379"/>
    <n v="8378999999999999"/>
    <n v="2491"/>
    <n v="0.88"/>
  </r>
  <r>
    <s v="ORD1349"/>
    <x v="349"/>
    <n v="2024"/>
    <n v="12"/>
    <n v="15"/>
    <s v="C"/>
    <x v="2"/>
    <x v="0"/>
    <x v="1"/>
    <x v="2"/>
    <n v="133604"/>
    <n v="4"/>
    <s v="Ewallet"/>
    <n v="534416"/>
    <n v="401279"/>
    <n v="133137"/>
    <n v="133137"/>
    <n v="2491"/>
    <n v="0.99"/>
  </r>
  <r>
    <s v="ORD1350"/>
    <x v="350"/>
    <n v="2024"/>
    <n v="12"/>
    <n v="16"/>
    <s v="C"/>
    <x v="0"/>
    <x v="0"/>
    <x v="1"/>
    <x v="0"/>
    <n v="98643"/>
    <n v="4"/>
    <s v="Ewallet"/>
    <n v="394572"/>
    <n v="296274"/>
    <n v="98298"/>
    <n v="98298"/>
    <n v="2491"/>
    <n v="0.85"/>
  </r>
  <r>
    <s v="ORD1351"/>
    <x v="351"/>
    <n v="2024"/>
    <n v="12"/>
    <n v="17"/>
    <s v="A"/>
    <x v="2"/>
    <x v="1"/>
    <x v="0"/>
    <x v="4"/>
    <n v="46456"/>
    <n v="1"/>
    <s v="Cash"/>
    <n v="46456"/>
    <n v="34883"/>
    <n v="11573"/>
    <n v="1.1573000000000002E+16"/>
    <n v="2491"/>
    <n v="0.64"/>
  </r>
  <r>
    <s v="ORD1352"/>
    <x v="352"/>
    <n v="2024"/>
    <n v="12"/>
    <n v="18"/>
    <s v="C"/>
    <x v="0"/>
    <x v="0"/>
    <x v="1"/>
    <x v="3"/>
    <n v="123312"/>
    <n v="4"/>
    <s v="Cash"/>
    <n v="493248"/>
    <n v="370367"/>
    <n v="122881"/>
    <n v="1.2288099999999996E+16"/>
    <n v="2491"/>
    <n v="0.75"/>
  </r>
  <r>
    <s v="ORD1353"/>
    <x v="353"/>
    <n v="2024"/>
    <n v="12"/>
    <n v="19"/>
    <s v="A"/>
    <x v="2"/>
    <x v="0"/>
    <x v="0"/>
    <x v="3"/>
    <n v="129899"/>
    <n v="3"/>
    <s v="Cash"/>
    <n v="389697"/>
    <n v="292613"/>
    <n v="97084"/>
    <n v="9708399999999996"/>
    <n v="2491"/>
    <n v="0.8"/>
  </r>
  <r>
    <s v="ORD1354"/>
    <x v="354"/>
    <n v="2024"/>
    <n v="12"/>
    <n v="20"/>
    <s v="A"/>
    <x v="2"/>
    <x v="0"/>
    <x v="0"/>
    <x v="2"/>
    <n v="127745"/>
    <n v="3"/>
    <s v="Credit Card"/>
    <n v="383235"/>
    <n v="287761"/>
    <n v="95474"/>
    <n v="9547399999999998"/>
    <n v="2491"/>
    <n v="0.45"/>
  </r>
  <r>
    <s v="ORD1355"/>
    <x v="355"/>
    <n v="2024"/>
    <n v="12"/>
    <n v="21"/>
    <s v="C"/>
    <x v="0"/>
    <x v="1"/>
    <x v="1"/>
    <x v="3"/>
    <n v="138244"/>
    <n v="4"/>
    <s v="Credit Card"/>
    <n v="552976"/>
    <n v="415215"/>
    <n v="137761"/>
    <n v="1.3776100000000006E+16"/>
    <n v="2491"/>
    <n v="0.73"/>
  </r>
  <r>
    <s v="ORD1356"/>
    <x v="356"/>
    <n v="2024"/>
    <n v="12"/>
    <n v="22"/>
    <s v="A"/>
    <x v="0"/>
    <x v="0"/>
    <x v="1"/>
    <x v="0"/>
    <n v="41575"/>
    <n v="3"/>
    <s v="Credit Card"/>
    <n v="124725"/>
    <n v="93653"/>
    <n v="31072"/>
    <n v="31072"/>
    <n v="2491"/>
    <n v="0.83"/>
  </r>
  <r>
    <s v="ORD1357"/>
    <x v="357"/>
    <n v="2024"/>
    <n v="12"/>
    <n v="23"/>
    <s v="C"/>
    <x v="2"/>
    <x v="1"/>
    <x v="0"/>
    <x v="0"/>
    <n v="114481"/>
    <n v="3"/>
    <s v="Cash"/>
    <n v="343443"/>
    <n v="257882"/>
    <n v="85561"/>
    <n v="8556099999999997"/>
    <n v="2491"/>
    <n v="0.5"/>
  </r>
  <r>
    <s v="ORD1358"/>
    <x v="358"/>
    <n v="2024"/>
    <n v="12"/>
    <n v="24"/>
    <s v="B"/>
    <x v="0"/>
    <x v="0"/>
    <x v="1"/>
    <x v="2"/>
    <n v="71778"/>
    <n v="4"/>
    <s v="Ewallet"/>
    <n v="287112"/>
    <n v="215585"/>
    <n v="71527"/>
    <n v="71527"/>
    <n v="2491"/>
    <n v="0.87"/>
  </r>
  <r>
    <s v="ORD1359"/>
    <x v="359"/>
    <n v="2024"/>
    <n v="12"/>
    <n v="25"/>
    <s v="A"/>
    <x v="2"/>
    <x v="0"/>
    <x v="1"/>
    <x v="2"/>
    <n v="12709"/>
    <n v="2"/>
    <s v="Ewallet"/>
    <n v="25418"/>
    <n v="190857"/>
    <n v="-165439"/>
    <n v="6332300000000002"/>
    <n v="2491"/>
    <n v="0.75"/>
  </r>
  <r>
    <s v="ORD1360"/>
    <x v="360"/>
    <n v="2024"/>
    <n v="12"/>
    <n v="26"/>
    <s v="B"/>
    <x v="0"/>
    <x v="0"/>
    <x v="1"/>
    <x v="5"/>
    <n v="110631"/>
    <n v="1"/>
    <s v="Credit Card"/>
    <n v="110631"/>
    <n v="8307"/>
    <n v="102324"/>
    <n v="2756099999999999"/>
    <n v="2491"/>
    <n v="0.97"/>
  </r>
  <r>
    <s v="ORD1361"/>
    <x v="361"/>
    <n v="2024"/>
    <n v="12"/>
    <n v="27"/>
    <s v="C"/>
    <x v="1"/>
    <x v="1"/>
    <x v="1"/>
    <x v="2"/>
    <n v="117585"/>
    <n v="3"/>
    <s v="Credit Card"/>
    <n v="352755"/>
    <n v="264874"/>
    <n v="87881"/>
    <n v="8788100000000004"/>
    <n v="2491"/>
    <n v="0.43"/>
  </r>
  <r>
    <s v="ORD1362"/>
    <x v="362"/>
    <n v="2024"/>
    <n v="12"/>
    <n v="28"/>
    <s v="B"/>
    <x v="1"/>
    <x v="0"/>
    <x v="1"/>
    <x v="4"/>
    <n v="100143"/>
    <n v="2"/>
    <s v="Ewallet"/>
    <n v="200286"/>
    <n v="150389"/>
    <n v="49897"/>
    <n v="4989699999999998"/>
    <n v="2491"/>
    <n v="0.56000000000000005"/>
  </r>
  <r>
    <s v="ORD1363"/>
    <x v="363"/>
    <n v="2024"/>
    <n v="12"/>
    <n v="29"/>
    <s v="B"/>
    <x v="1"/>
    <x v="1"/>
    <x v="0"/>
    <x v="3"/>
    <n v="30727"/>
    <n v="3"/>
    <s v="Ewallet"/>
    <n v="92181"/>
    <n v="69216"/>
    <n v="22965"/>
    <n v="2.2965E+16"/>
    <n v="2491"/>
    <n v="0.76"/>
  </r>
  <r>
    <s v="ORD1364"/>
    <x v="364"/>
    <n v="2024"/>
    <n v="12"/>
    <n v="30"/>
    <s v="C"/>
    <x v="1"/>
    <x v="1"/>
    <x v="0"/>
    <x v="2"/>
    <n v="84029"/>
    <n v="3"/>
    <s v="Credit Card"/>
    <n v="252087"/>
    <n v="189285"/>
    <n v="62802"/>
    <n v="62802"/>
    <n v="2491"/>
    <n v="0.57999999999999996"/>
  </r>
  <r>
    <s v="ORD1365"/>
    <x v="365"/>
    <n v="2024"/>
    <n v="12"/>
    <n v="31"/>
    <s v="B"/>
    <x v="1"/>
    <x v="1"/>
    <x v="1"/>
    <x v="1"/>
    <n v="147777"/>
    <n v="1"/>
    <s v="Credit Card"/>
    <n v="147777"/>
    <n v="110962"/>
    <n v="36815"/>
    <n v="3681500000000001"/>
    <n v="2491"/>
    <n v="0.83"/>
  </r>
  <r>
    <s v="ORD1366"/>
    <x v="366"/>
    <n v="2025"/>
    <n v="1"/>
    <n v="1"/>
    <s v="B"/>
    <x v="2"/>
    <x v="0"/>
    <x v="1"/>
    <x v="5"/>
    <n v="140921"/>
    <n v="3"/>
    <s v="Ewallet"/>
    <n v="422763"/>
    <n v="317441"/>
    <n v="105322"/>
    <n v="1.0532200000000004E+16"/>
    <n v="2491"/>
    <n v="0.86"/>
  </r>
  <r>
    <s v="ORD1367"/>
    <x v="367"/>
    <n v="2025"/>
    <n v="1"/>
    <n v="2"/>
    <s v="C"/>
    <x v="1"/>
    <x v="0"/>
    <x v="1"/>
    <x v="1"/>
    <n v="1126"/>
    <n v="1"/>
    <s v="Cash"/>
    <n v="1126"/>
    <n v="8455"/>
    <n v="-7329"/>
    <n v="2.8049999999999996E+16"/>
    <n v="2491"/>
    <n v="0.46"/>
  </r>
  <r>
    <s v="ORD1368"/>
    <x v="368"/>
    <n v="2025"/>
    <n v="1"/>
    <n v="3"/>
    <s v="B"/>
    <x v="1"/>
    <x v="0"/>
    <x v="0"/>
    <x v="0"/>
    <n v="28898"/>
    <n v="1"/>
    <s v="Credit Card"/>
    <n v="28898"/>
    <n v="21699"/>
    <n v="7199"/>
    <n v="7199000000000001"/>
    <n v="2491"/>
    <n v="0.71"/>
  </r>
  <r>
    <s v="ORD1369"/>
    <x v="369"/>
    <n v="2025"/>
    <n v="1"/>
    <n v="4"/>
    <s v="C"/>
    <x v="1"/>
    <x v="0"/>
    <x v="1"/>
    <x v="3"/>
    <n v="24101"/>
    <n v="1"/>
    <s v="Ewallet"/>
    <n v="24101"/>
    <n v="18097"/>
    <n v="6004"/>
    <n v="6003999999999999"/>
    <n v="2491"/>
    <n v="0.71"/>
  </r>
  <r>
    <s v="ORD1370"/>
    <x v="370"/>
    <n v="2025"/>
    <n v="1"/>
    <n v="5"/>
    <s v="B"/>
    <x v="1"/>
    <x v="1"/>
    <x v="0"/>
    <x v="2"/>
    <n v="110267"/>
    <n v="2"/>
    <s v="Ewallet"/>
    <n v="220534"/>
    <n v="165593"/>
    <n v="54941"/>
    <n v="5494100000000001"/>
    <n v="2491"/>
    <n v="0.62"/>
  </r>
  <r>
    <s v="ORD1371"/>
    <x v="371"/>
    <n v="2025"/>
    <n v="1"/>
    <n v="6"/>
    <s v="C"/>
    <x v="0"/>
    <x v="1"/>
    <x v="0"/>
    <x v="1"/>
    <n v="123579"/>
    <n v="4"/>
    <s v="Ewallet"/>
    <n v="494316"/>
    <n v="371169"/>
    <n v="123147"/>
    <n v="1.2314699999999998E+16"/>
    <n v="2491"/>
    <n v="0.96"/>
  </r>
  <r>
    <s v="ORD1372"/>
    <x v="372"/>
    <n v="2025"/>
    <n v="1"/>
    <n v="7"/>
    <s v="C"/>
    <x v="2"/>
    <x v="1"/>
    <x v="0"/>
    <x v="3"/>
    <n v="35959"/>
    <n v="2"/>
    <s v="Ewallet"/>
    <n v="71918"/>
    <n v="54001"/>
    <n v="17917"/>
    <n v="1.7916999999999996E+16"/>
    <n v="2491"/>
    <n v="0.9"/>
  </r>
  <r>
    <s v="ORD1373"/>
    <x v="373"/>
    <n v="2025"/>
    <n v="1"/>
    <n v="8"/>
    <s v="B"/>
    <x v="1"/>
    <x v="0"/>
    <x v="1"/>
    <x v="0"/>
    <n v="78349"/>
    <n v="4"/>
    <s v="Cash"/>
    <n v="313396"/>
    <n v="235321"/>
    <n v="78075"/>
    <n v="78075"/>
    <n v="2491"/>
    <n v="0.82"/>
  </r>
  <r>
    <s v="ORD1374"/>
    <x v="374"/>
    <n v="2025"/>
    <n v="1"/>
    <n v="9"/>
    <s v="B"/>
    <x v="1"/>
    <x v="1"/>
    <x v="0"/>
    <x v="4"/>
    <n v="126902"/>
    <n v="4"/>
    <s v="Ewallet"/>
    <n v="507608"/>
    <n v="381149"/>
    <n v="126459"/>
    <n v="1.26459E+16"/>
    <n v="2491"/>
    <n v="0.83"/>
  </r>
  <r>
    <s v="ORD1375"/>
    <x v="375"/>
    <n v="2025"/>
    <n v="1"/>
    <n v="10"/>
    <s v="B"/>
    <x v="1"/>
    <x v="0"/>
    <x v="1"/>
    <x v="5"/>
    <n v="111256"/>
    <n v="1"/>
    <s v="Credit Card"/>
    <n v="111256"/>
    <n v="83539"/>
    <n v="27717"/>
    <n v="2.7716999999999996E+16"/>
    <n v="2491"/>
    <n v="0.68"/>
  </r>
  <r>
    <s v="ORD1376"/>
    <x v="376"/>
    <n v="2025"/>
    <n v="1"/>
    <n v="11"/>
    <s v="A"/>
    <x v="2"/>
    <x v="1"/>
    <x v="0"/>
    <x v="3"/>
    <n v="83624"/>
    <n v="3"/>
    <s v="Cash"/>
    <n v="250872"/>
    <n v="188373"/>
    <n v="62499"/>
    <n v="6249899999999998"/>
    <n v="2491"/>
    <n v="0.95"/>
  </r>
  <r>
    <s v="ORD1377"/>
    <x v="377"/>
    <n v="2025"/>
    <n v="1"/>
    <n v="12"/>
    <s v="A"/>
    <x v="0"/>
    <x v="0"/>
    <x v="1"/>
    <x v="3"/>
    <n v="9060"/>
    <n v="1"/>
    <s v="Ewallet"/>
    <n v="9060"/>
    <n v="68029"/>
    <n v="-58969"/>
    <n v="2.2571000000000004E+16"/>
    <n v="2491"/>
    <n v="0.82"/>
  </r>
  <r>
    <s v="ORD1378"/>
    <x v="378"/>
    <n v="2025"/>
    <n v="1"/>
    <n v="13"/>
    <s v="A"/>
    <x v="2"/>
    <x v="0"/>
    <x v="0"/>
    <x v="4"/>
    <n v="78712"/>
    <n v="3"/>
    <s v="Cash"/>
    <n v="236136"/>
    <n v="177308"/>
    <n v="58828"/>
    <n v="5882800000000002"/>
    <n v="2491"/>
    <n v="0.84"/>
  </r>
  <r>
    <s v="ORD1379"/>
    <x v="379"/>
    <n v="2025"/>
    <n v="1"/>
    <n v="14"/>
    <s v="C"/>
    <x v="0"/>
    <x v="1"/>
    <x v="1"/>
    <x v="3"/>
    <n v="48145"/>
    <n v="4"/>
    <s v="Credit Card"/>
    <n v="19258"/>
    <n v="144603"/>
    <n v="-125345"/>
    <n v="47977"/>
    <n v="2491"/>
    <n v="0.92"/>
  </r>
  <r>
    <s v="ORD1380"/>
    <x v="380"/>
    <n v="2025"/>
    <n v="1"/>
    <n v="15"/>
    <s v="B"/>
    <x v="1"/>
    <x v="1"/>
    <x v="0"/>
    <x v="0"/>
    <n v="86928"/>
    <n v="1"/>
    <s v="Ewallet"/>
    <n v="86928"/>
    <n v="65272"/>
    <n v="21656"/>
    <n v="2.1655999999999996E+16"/>
    <n v="2491"/>
    <n v="0.56000000000000005"/>
  </r>
  <r>
    <s v="ORD1381"/>
    <x v="381"/>
    <n v="2025"/>
    <n v="1"/>
    <n v="16"/>
    <s v="C"/>
    <x v="1"/>
    <x v="1"/>
    <x v="1"/>
    <x v="0"/>
    <n v="104888"/>
    <n v="3"/>
    <s v="Credit Card"/>
    <n v="314664"/>
    <n v="236273"/>
    <n v="78391"/>
    <n v="7839099999999999"/>
    <n v="2491"/>
    <n v="0.88"/>
  </r>
  <r>
    <s v="ORD1382"/>
    <x v="382"/>
    <n v="2025"/>
    <n v="1"/>
    <n v="17"/>
    <s v="A"/>
    <x v="2"/>
    <x v="1"/>
    <x v="1"/>
    <x v="4"/>
    <n v="131632"/>
    <n v="2"/>
    <s v="Ewallet"/>
    <n v="263264"/>
    <n v="197678"/>
    <n v="65586"/>
    <n v="6558599999999999"/>
    <n v="2491"/>
    <n v="0.52"/>
  </r>
  <r>
    <s v="ORD1383"/>
    <x v="383"/>
    <n v="2025"/>
    <n v="1"/>
    <n v="18"/>
    <s v="B"/>
    <x v="2"/>
    <x v="0"/>
    <x v="1"/>
    <x v="5"/>
    <n v="97262"/>
    <n v="3"/>
    <s v="Ewallet"/>
    <n v="291786"/>
    <n v="219094"/>
    <n v="72692"/>
    <n v="7269200000000001"/>
    <n v="2491"/>
    <n v="0.61"/>
  </r>
  <r>
    <s v="ORD1384"/>
    <x v="384"/>
    <n v="2025"/>
    <n v="1"/>
    <n v="19"/>
    <s v="C"/>
    <x v="0"/>
    <x v="1"/>
    <x v="1"/>
    <x v="2"/>
    <n v="115363"/>
    <n v="1"/>
    <s v="Ewallet"/>
    <n v="115363"/>
    <n v="86623"/>
    <n v="28740"/>
    <n v="2874000000000001"/>
    <n v="2491"/>
    <n v="0.6"/>
  </r>
  <r>
    <s v="ORD1385"/>
    <x v="385"/>
    <n v="2025"/>
    <n v="1"/>
    <n v="20"/>
    <s v="B"/>
    <x v="0"/>
    <x v="1"/>
    <x v="0"/>
    <x v="1"/>
    <n v="2821"/>
    <n v="2"/>
    <s v="Ewallet"/>
    <n v="5642"/>
    <n v="42364"/>
    <n v="-36722"/>
    <n v="1.4056000000000006E+16"/>
    <n v="2491"/>
    <n v="0.99"/>
  </r>
  <r>
    <s v="ORD1386"/>
    <x v="386"/>
    <n v="2025"/>
    <n v="1"/>
    <n v="21"/>
    <s v="C"/>
    <x v="2"/>
    <x v="1"/>
    <x v="0"/>
    <x v="2"/>
    <n v="71926"/>
    <n v="3"/>
    <s v="Ewallet"/>
    <n v="215778"/>
    <n v="162022"/>
    <n v="53756"/>
    <n v="5375600000000002"/>
    <n v="2491"/>
    <n v="0.91"/>
  </r>
  <r>
    <s v="ORD1387"/>
    <x v="387"/>
    <n v="2025"/>
    <n v="1"/>
    <n v="22"/>
    <s v="B"/>
    <x v="0"/>
    <x v="0"/>
    <x v="1"/>
    <x v="3"/>
    <n v="6353"/>
    <n v="3"/>
    <s v="Cash"/>
    <n v="19059"/>
    <n v="14311"/>
    <n v="4748"/>
    <n v="4747999999999999"/>
    <n v="2491"/>
    <n v="0.82"/>
  </r>
  <r>
    <s v="ORD1388"/>
    <x v="388"/>
    <n v="2025"/>
    <n v="1"/>
    <n v="23"/>
    <s v="A"/>
    <x v="2"/>
    <x v="0"/>
    <x v="0"/>
    <x v="1"/>
    <n v="40768"/>
    <n v="3"/>
    <s v="Ewallet"/>
    <n v="122304"/>
    <n v="91835"/>
    <n v="30469"/>
    <n v="3.0468999999999992E+16"/>
    <n v="2491"/>
    <n v="0.84"/>
  </r>
  <r>
    <s v="ORD1389"/>
    <x v="389"/>
    <n v="2025"/>
    <n v="1"/>
    <n v="24"/>
    <s v="A"/>
    <x v="0"/>
    <x v="1"/>
    <x v="1"/>
    <x v="4"/>
    <n v="110337"/>
    <n v="3"/>
    <s v="Ewallet"/>
    <n v="331011"/>
    <n v="248547"/>
    <n v="82464"/>
    <n v="8246400000000003"/>
    <n v="2491"/>
    <n v="0.74"/>
  </r>
  <r>
    <s v="ORD1390"/>
    <x v="390"/>
    <n v="2025"/>
    <n v="1"/>
    <n v="25"/>
    <s v="B"/>
    <x v="2"/>
    <x v="0"/>
    <x v="1"/>
    <x v="4"/>
    <n v="148812"/>
    <n v="3"/>
    <s v="Cash"/>
    <n v="446436"/>
    <n v="335217"/>
    <n v="111219"/>
    <n v="1.1121899999999996E+16"/>
    <n v="2491"/>
    <n v="0.97"/>
  </r>
  <r>
    <s v="ORD1391"/>
    <x v="391"/>
    <n v="2025"/>
    <n v="1"/>
    <n v="26"/>
    <s v="C"/>
    <x v="2"/>
    <x v="1"/>
    <x v="0"/>
    <x v="5"/>
    <n v="19381"/>
    <n v="2"/>
    <s v="Cash"/>
    <n v="38762"/>
    <n v="29105"/>
    <n v="9657"/>
    <n v="9657"/>
    <n v="2491"/>
    <n v="0.7"/>
  </r>
  <r>
    <s v="ORD1392"/>
    <x v="392"/>
    <n v="2025"/>
    <n v="1"/>
    <n v="27"/>
    <s v="A"/>
    <x v="2"/>
    <x v="0"/>
    <x v="1"/>
    <x v="1"/>
    <n v="63217"/>
    <n v="4"/>
    <s v="Cash"/>
    <n v="252868"/>
    <n v="189872"/>
    <n v="62996"/>
    <n v="6299599999999998"/>
    <n v="2491"/>
    <n v="0.63"/>
  </r>
  <r>
    <s v="ORD1393"/>
    <x v="393"/>
    <n v="2025"/>
    <n v="1"/>
    <n v="28"/>
    <s v="A"/>
    <x v="0"/>
    <x v="0"/>
    <x v="1"/>
    <x v="0"/>
    <n v="12101"/>
    <n v="2"/>
    <s v="Cash"/>
    <n v="24202"/>
    <n v="181726"/>
    <n v="-157524"/>
    <n v="6029399999999998"/>
    <n v="2491"/>
    <n v="0.5"/>
  </r>
  <r>
    <s v="ORD1394"/>
    <x v="394"/>
    <n v="2025"/>
    <n v="1"/>
    <n v="29"/>
    <s v="A"/>
    <x v="0"/>
    <x v="0"/>
    <x v="0"/>
    <x v="1"/>
    <n v="34585"/>
    <n v="2"/>
    <s v="Cash"/>
    <n v="6917"/>
    <n v="51938"/>
    <n v="-45021"/>
    <n v="1.7232000000000004E+16"/>
    <n v="2491"/>
    <n v="0.87"/>
  </r>
  <r>
    <s v="ORD1395"/>
    <x v="395"/>
    <n v="2025"/>
    <n v="1"/>
    <n v="30"/>
    <s v="B"/>
    <x v="0"/>
    <x v="0"/>
    <x v="1"/>
    <x v="3"/>
    <n v="85487"/>
    <n v="2"/>
    <s v="Cash"/>
    <n v="170974"/>
    <n v="12838"/>
    <n v="158136"/>
    <n v="4.2594000000000008E+16"/>
    <n v="2491"/>
    <n v="0.84"/>
  </r>
  <r>
    <s v="ORD1396"/>
    <x v="396"/>
    <n v="2025"/>
    <n v="1"/>
    <n v="31"/>
    <s v="B"/>
    <x v="2"/>
    <x v="1"/>
    <x v="1"/>
    <x v="0"/>
    <n v="111295"/>
    <n v="4"/>
    <s v="Ewallet"/>
    <n v="44518"/>
    <n v="334274"/>
    <n v="-289756"/>
    <n v="1.1090600000000004E+16"/>
    <n v="2491"/>
    <n v="0.63"/>
  </r>
  <r>
    <s v="ORD1397"/>
    <x v="397"/>
    <n v="2025"/>
    <n v="2"/>
    <n v="1"/>
    <s v="C"/>
    <x v="0"/>
    <x v="1"/>
    <x v="1"/>
    <x v="4"/>
    <n v="94318"/>
    <n v="1"/>
    <s v="Ewallet"/>
    <n v="94318"/>
    <n v="70821"/>
    <n v="23497"/>
    <n v="2349699999999999"/>
    <n v="2491"/>
    <n v="0.42"/>
  </r>
  <r>
    <s v="ORD1398"/>
    <x v="398"/>
    <n v="2025"/>
    <n v="2"/>
    <n v="2"/>
    <s v="C"/>
    <x v="0"/>
    <x v="1"/>
    <x v="1"/>
    <x v="1"/>
    <n v="32264"/>
    <n v="4"/>
    <s v="Credit Card"/>
    <n v="129056"/>
    <n v="96905"/>
    <n v="32151"/>
    <n v="32151"/>
    <n v="2491"/>
    <n v="0.9"/>
  </r>
  <r>
    <s v="ORD1399"/>
    <x v="399"/>
    <n v="2025"/>
    <n v="2"/>
    <n v="3"/>
    <s v="C"/>
    <x v="2"/>
    <x v="0"/>
    <x v="0"/>
    <x v="2"/>
    <n v="56531"/>
    <n v="2"/>
    <s v="Ewallet"/>
    <n v="113062"/>
    <n v="84895"/>
    <n v="28167"/>
    <n v="2.8166999999999984E+16"/>
    <n v="2491"/>
    <n v="0.41"/>
  </r>
  <r>
    <s v="ORD1400"/>
    <x v="400"/>
    <n v="2025"/>
    <n v="2"/>
    <n v="4"/>
    <s v="B"/>
    <x v="1"/>
    <x v="1"/>
    <x v="0"/>
    <x v="5"/>
    <n v="11865"/>
    <n v="3"/>
    <s v="Ewallet"/>
    <n v="35595"/>
    <n v="267273"/>
    <n v="-231678"/>
    <n v="88677"/>
    <n v="2491"/>
    <n v="0.82"/>
  </r>
  <r>
    <s v="ORD1401"/>
    <x v="401"/>
    <n v="2025"/>
    <n v="2"/>
    <n v="5"/>
    <s v="B"/>
    <x v="2"/>
    <x v="1"/>
    <x v="0"/>
    <x v="2"/>
    <n v="85363"/>
    <n v="3"/>
    <s v="Cash"/>
    <n v="256089"/>
    <n v="19229"/>
    <n v="236860"/>
    <n v="6379899999999998"/>
    <n v="2491"/>
    <n v="0.98"/>
  </r>
  <r>
    <s v="ORD1402"/>
    <x v="402"/>
    <n v="2025"/>
    <n v="2"/>
    <n v="6"/>
    <s v="C"/>
    <x v="0"/>
    <x v="1"/>
    <x v="1"/>
    <x v="5"/>
    <n v="5758"/>
    <n v="2"/>
    <s v="Cash"/>
    <n v="11516"/>
    <n v="8647"/>
    <n v="2869"/>
    <n v="2.869E+16"/>
    <n v="2491"/>
    <n v="0.66"/>
  </r>
  <r>
    <s v="ORD1403"/>
    <x v="403"/>
    <n v="2025"/>
    <n v="2"/>
    <n v="7"/>
    <s v="C"/>
    <x v="2"/>
    <x v="0"/>
    <x v="1"/>
    <x v="3"/>
    <n v="115344"/>
    <n v="3"/>
    <s v="Ewallet"/>
    <n v="346032"/>
    <n v="259826"/>
    <n v="86206"/>
    <n v="86206"/>
    <n v="2491"/>
    <n v="0.54"/>
  </r>
  <r>
    <s v="ORD1404"/>
    <x v="404"/>
    <n v="2025"/>
    <n v="2"/>
    <n v="8"/>
    <s v="B"/>
    <x v="1"/>
    <x v="0"/>
    <x v="0"/>
    <x v="2"/>
    <n v="1012"/>
    <n v="2"/>
    <s v="Credit Card"/>
    <n v="2024"/>
    <n v="15198"/>
    <n v="-13174"/>
    <n v="5.0420000000000016E+16"/>
    <n v="2491"/>
    <n v="0.82"/>
  </r>
  <r>
    <s v="ORD1405"/>
    <x v="405"/>
    <n v="2025"/>
    <n v="2"/>
    <n v="9"/>
    <s v="C"/>
    <x v="2"/>
    <x v="0"/>
    <x v="1"/>
    <x v="1"/>
    <n v="113131"/>
    <n v="3"/>
    <s v="Cash"/>
    <n v="339393"/>
    <n v="254841"/>
    <n v="84552"/>
    <n v="84552"/>
    <n v="2491"/>
    <n v="0.89"/>
  </r>
  <r>
    <s v="ORD1406"/>
    <x v="406"/>
    <n v="2025"/>
    <n v="2"/>
    <n v="10"/>
    <s v="A"/>
    <x v="0"/>
    <x v="1"/>
    <x v="1"/>
    <x v="1"/>
    <n v="3436"/>
    <n v="4"/>
    <s v="Ewallet"/>
    <n v="13744"/>
    <n v="10320"/>
    <n v="3424"/>
    <n v="3424000000000001"/>
    <n v="2491"/>
    <n v="0.73"/>
  </r>
  <r>
    <s v="ORD1407"/>
    <x v="407"/>
    <n v="2025"/>
    <n v="2"/>
    <n v="11"/>
    <s v="B"/>
    <x v="1"/>
    <x v="1"/>
    <x v="1"/>
    <x v="2"/>
    <n v="143921"/>
    <n v="1"/>
    <s v="Ewallet"/>
    <n v="143921"/>
    <n v="108066"/>
    <n v="35855"/>
    <n v="3.5854999999999996E+16"/>
    <n v="2491"/>
    <n v="0.98"/>
  </r>
  <r>
    <s v="ORD1408"/>
    <x v="408"/>
    <n v="2025"/>
    <n v="2"/>
    <n v="12"/>
    <s v="C"/>
    <x v="0"/>
    <x v="1"/>
    <x v="1"/>
    <x v="1"/>
    <n v="58351"/>
    <n v="1"/>
    <s v="Credit Card"/>
    <n v="58351"/>
    <n v="43814"/>
    <n v="14537"/>
    <n v="14537"/>
    <n v="2491"/>
    <n v="0.43"/>
  </r>
  <r>
    <s v="ORD1409"/>
    <x v="409"/>
    <n v="2025"/>
    <n v="2"/>
    <n v="13"/>
    <s v="B"/>
    <x v="1"/>
    <x v="0"/>
    <x v="0"/>
    <x v="3"/>
    <n v="52405"/>
    <n v="4"/>
    <s v="Credit Card"/>
    <n v="20962"/>
    <n v="157398"/>
    <n v="-136436"/>
    <n v="5222199999999998"/>
    <n v="2491"/>
    <n v="0.7"/>
  </r>
  <r>
    <s v="ORD1410"/>
    <x v="410"/>
    <n v="2025"/>
    <n v="2"/>
    <n v="14"/>
    <s v="A"/>
    <x v="1"/>
    <x v="0"/>
    <x v="0"/>
    <x v="0"/>
    <n v="26589"/>
    <n v="4"/>
    <s v="Cash"/>
    <n v="106356"/>
    <n v="7986"/>
    <n v="98370"/>
    <n v="2649599999999999"/>
    <n v="2491"/>
    <n v="0.83"/>
  </r>
  <r>
    <s v="ORD1411"/>
    <x v="411"/>
    <n v="2025"/>
    <n v="2"/>
    <n v="15"/>
    <s v="B"/>
    <x v="2"/>
    <x v="1"/>
    <x v="0"/>
    <x v="3"/>
    <n v="49313"/>
    <n v="2"/>
    <s v="Credit Card"/>
    <n v="98626"/>
    <n v="74056"/>
    <n v="24570"/>
    <n v="2.4570000000000004E+16"/>
    <n v="2491"/>
    <n v="0.92"/>
  </r>
  <r>
    <s v="ORD1412"/>
    <x v="412"/>
    <n v="2025"/>
    <n v="2"/>
    <n v="16"/>
    <s v="B"/>
    <x v="2"/>
    <x v="0"/>
    <x v="1"/>
    <x v="5"/>
    <n v="132114"/>
    <n v="2"/>
    <s v="Ewallet"/>
    <n v="264228"/>
    <n v="198402"/>
    <n v="65826"/>
    <n v="6582600000000002"/>
    <n v="2491"/>
    <n v="0.51"/>
  </r>
  <r>
    <s v="ORD1413"/>
    <x v="413"/>
    <n v="2025"/>
    <n v="2"/>
    <n v="17"/>
    <s v="B"/>
    <x v="0"/>
    <x v="0"/>
    <x v="0"/>
    <x v="3"/>
    <n v="149468"/>
    <n v="2"/>
    <s v="Ewallet"/>
    <n v="298936"/>
    <n v="224463"/>
    <n v="74473"/>
    <n v="74473"/>
    <n v="2491"/>
    <n v="0.88"/>
  </r>
  <r>
    <s v="ORD1414"/>
    <x v="414"/>
    <n v="2025"/>
    <n v="2"/>
    <n v="18"/>
    <s v="B"/>
    <x v="2"/>
    <x v="0"/>
    <x v="0"/>
    <x v="5"/>
    <n v="58405"/>
    <n v="3"/>
    <s v="Credit Card"/>
    <n v="175215"/>
    <n v="131564"/>
    <n v="43651"/>
    <n v="43651"/>
    <n v="2491"/>
    <n v="0.73"/>
  </r>
  <r>
    <s v="ORD1415"/>
    <x v="415"/>
    <n v="2025"/>
    <n v="2"/>
    <n v="19"/>
    <s v="A"/>
    <x v="2"/>
    <x v="0"/>
    <x v="1"/>
    <x v="1"/>
    <n v="70049"/>
    <n v="2"/>
    <s v="Credit Card"/>
    <n v="140098"/>
    <n v="105196"/>
    <n v="34902"/>
    <n v="34902"/>
    <n v="2491"/>
    <n v="0.64"/>
  </r>
  <r>
    <s v="ORD1416"/>
    <x v="416"/>
    <n v="2025"/>
    <n v="2"/>
    <n v="20"/>
    <s v="B"/>
    <x v="1"/>
    <x v="1"/>
    <x v="1"/>
    <x v="0"/>
    <n v="10970"/>
    <n v="4"/>
    <s v="Credit Card"/>
    <n v="43880"/>
    <n v="329483"/>
    <n v="-285603"/>
    <n v="109317"/>
    <n v="2491"/>
    <n v="0.48"/>
  </r>
  <r>
    <s v="ORD1417"/>
    <x v="417"/>
    <n v="2025"/>
    <n v="2"/>
    <n v="21"/>
    <s v="B"/>
    <x v="2"/>
    <x v="0"/>
    <x v="0"/>
    <x v="1"/>
    <n v="133498"/>
    <n v="1"/>
    <s v="Credit Card"/>
    <n v="133498"/>
    <n v="10024"/>
    <n v="123474"/>
    <n v="3.3258000000000004E+16"/>
    <n v="2491"/>
    <n v="0.92"/>
  </r>
  <r>
    <s v="ORD1418"/>
    <x v="418"/>
    <n v="2025"/>
    <n v="2"/>
    <n v="22"/>
    <s v="C"/>
    <x v="1"/>
    <x v="0"/>
    <x v="0"/>
    <x v="4"/>
    <n v="90991"/>
    <n v="3"/>
    <s v="Cash"/>
    <n v="272973"/>
    <n v="204968"/>
    <n v="68005"/>
    <n v="6800500000000002"/>
    <n v="2491"/>
    <n v="0.49"/>
  </r>
  <r>
    <s v="ORD1419"/>
    <x v="419"/>
    <n v="2025"/>
    <n v="2"/>
    <n v="23"/>
    <s v="B"/>
    <x v="1"/>
    <x v="0"/>
    <x v="0"/>
    <x v="1"/>
    <n v="61771"/>
    <n v="2"/>
    <s v="Credit Card"/>
    <n v="123542"/>
    <n v="92764"/>
    <n v="30778"/>
    <n v="3077800000000001"/>
    <n v="2491"/>
    <n v="0.59"/>
  </r>
  <r>
    <s v="ORD1420"/>
    <x v="420"/>
    <n v="2025"/>
    <n v="2"/>
    <n v="24"/>
    <s v="C"/>
    <x v="1"/>
    <x v="0"/>
    <x v="0"/>
    <x v="5"/>
    <n v="6483"/>
    <n v="3"/>
    <s v="Cash"/>
    <n v="19449"/>
    <n v="146037"/>
    <n v="-126588"/>
    <n v="4845300000000002"/>
    <n v="2491"/>
    <n v="0.56999999999999995"/>
  </r>
  <r>
    <s v="ORD1421"/>
    <x v="421"/>
    <n v="2025"/>
    <n v="2"/>
    <n v="25"/>
    <s v="A"/>
    <x v="0"/>
    <x v="1"/>
    <x v="1"/>
    <x v="1"/>
    <n v="105865"/>
    <n v="3"/>
    <s v="Ewallet"/>
    <n v="317595"/>
    <n v="238474"/>
    <n v="79121"/>
    <n v="79121"/>
    <n v="2491"/>
    <n v="0.92"/>
  </r>
  <r>
    <s v="ORD1422"/>
    <x v="422"/>
    <n v="2025"/>
    <n v="2"/>
    <n v="26"/>
    <s v="A"/>
    <x v="0"/>
    <x v="1"/>
    <x v="0"/>
    <x v="1"/>
    <n v="5467"/>
    <n v="2"/>
    <s v="Credit Card"/>
    <n v="10934"/>
    <n v="821"/>
    <n v="10113"/>
    <n v="2724000000000001"/>
    <n v="2491"/>
    <n v="0.8"/>
  </r>
  <r>
    <s v="ORD1423"/>
    <x v="423"/>
    <n v="2025"/>
    <n v="2"/>
    <n v="27"/>
    <s v="A"/>
    <x v="0"/>
    <x v="0"/>
    <x v="0"/>
    <x v="0"/>
    <n v="9484"/>
    <n v="3"/>
    <s v="Cash"/>
    <n v="28452"/>
    <n v="213638"/>
    <n v="-185186"/>
    <n v="7088199999999997"/>
    <n v="2491"/>
    <n v="0.88"/>
  </r>
  <r>
    <s v="ORD1424"/>
    <x v="424"/>
    <n v="2025"/>
    <n v="2"/>
    <n v="28"/>
    <s v="A"/>
    <x v="1"/>
    <x v="0"/>
    <x v="1"/>
    <x v="1"/>
    <n v="56546"/>
    <n v="1"/>
    <s v="Credit Card"/>
    <n v="56546"/>
    <n v="42459"/>
    <n v="14087"/>
    <n v="1.4087000000000006E+16"/>
    <n v="2491"/>
    <n v="0.55000000000000004"/>
  </r>
  <r>
    <s v="ORD1425"/>
    <x v="425"/>
    <n v="2025"/>
    <n v="3"/>
    <n v="1"/>
    <s v="C"/>
    <x v="0"/>
    <x v="0"/>
    <x v="0"/>
    <x v="0"/>
    <n v="120159"/>
    <n v="4"/>
    <s v="Ewallet"/>
    <n v="480636"/>
    <n v="360897"/>
    <n v="119739"/>
    <n v="1.19739E+16"/>
    <n v="2491"/>
    <n v="0.77"/>
  </r>
  <r>
    <s v="ORD1426"/>
    <x v="426"/>
    <n v="2025"/>
    <n v="3"/>
    <n v="2"/>
    <s v="B"/>
    <x v="0"/>
    <x v="0"/>
    <x v="1"/>
    <x v="2"/>
    <n v="18484"/>
    <n v="4"/>
    <s v="Ewallet"/>
    <n v="73936"/>
    <n v="55517"/>
    <n v="18419"/>
    <n v="1.8419000000000004E+16"/>
    <n v="2491"/>
    <n v="0.74"/>
  </r>
  <r>
    <s v="ORD1427"/>
    <x v="427"/>
    <n v="2025"/>
    <n v="3"/>
    <n v="3"/>
    <s v="A"/>
    <x v="2"/>
    <x v="0"/>
    <x v="1"/>
    <x v="4"/>
    <n v="90289"/>
    <n v="1"/>
    <s v="Ewallet"/>
    <n v="90289"/>
    <n v="67796"/>
    <n v="22493"/>
    <n v="2.2492999999999996E+16"/>
    <n v="2491"/>
    <n v="0.9"/>
  </r>
  <r>
    <s v="ORD1428"/>
    <x v="428"/>
    <n v="2025"/>
    <n v="3"/>
    <n v="4"/>
    <s v="B"/>
    <x v="0"/>
    <x v="0"/>
    <x v="1"/>
    <x v="0"/>
    <n v="74741"/>
    <n v="3"/>
    <s v="Credit Card"/>
    <n v="224223"/>
    <n v="168363"/>
    <n v="55860"/>
    <n v="5585999999999999"/>
    <n v="2491"/>
    <n v="0.94"/>
  </r>
  <r>
    <s v="ORD1429"/>
    <x v="429"/>
    <n v="2025"/>
    <n v="3"/>
    <n v="5"/>
    <s v="C"/>
    <x v="0"/>
    <x v="1"/>
    <x v="0"/>
    <x v="5"/>
    <n v="98137"/>
    <n v="2"/>
    <s v="Credit Card"/>
    <n v="196274"/>
    <n v="147377"/>
    <n v="48897"/>
    <n v="48897"/>
    <n v="2491"/>
    <n v="0.41"/>
  </r>
  <r>
    <s v="ORD1430"/>
    <x v="430"/>
    <n v="2025"/>
    <n v="3"/>
    <n v="6"/>
    <s v="C"/>
    <x v="1"/>
    <x v="0"/>
    <x v="0"/>
    <x v="2"/>
    <n v="14404"/>
    <n v="3"/>
    <s v="Cash"/>
    <n v="43212"/>
    <n v="32447"/>
    <n v="10765"/>
    <n v="1.0764999999999998E+16"/>
    <n v="2491"/>
    <n v="0.8"/>
  </r>
  <r>
    <s v="ORD1431"/>
    <x v="431"/>
    <n v="2025"/>
    <n v="3"/>
    <n v="7"/>
    <s v="C"/>
    <x v="1"/>
    <x v="1"/>
    <x v="1"/>
    <x v="0"/>
    <n v="89098"/>
    <n v="1"/>
    <s v="Ewallet"/>
    <n v="89098"/>
    <n v="66901"/>
    <n v="22197"/>
    <n v="2.2197000000000004E+16"/>
    <n v="2491"/>
    <n v="0.43"/>
  </r>
  <r>
    <s v="ORD1432"/>
    <x v="432"/>
    <n v="2025"/>
    <n v="3"/>
    <n v="8"/>
    <s v="A"/>
    <x v="1"/>
    <x v="1"/>
    <x v="0"/>
    <x v="0"/>
    <n v="86415"/>
    <n v="3"/>
    <s v="Credit Card"/>
    <n v="259245"/>
    <n v="19466"/>
    <n v="239779"/>
    <n v="6458499999999999"/>
    <n v="2491"/>
    <n v="0.73"/>
  </r>
  <r>
    <s v="ORD1433"/>
    <x v="433"/>
    <n v="2025"/>
    <n v="3"/>
    <n v="9"/>
    <s v="B"/>
    <x v="1"/>
    <x v="0"/>
    <x v="0"/>
    <x v="4"/>
    <n v="86296"/>
    <n v="4"/>
    <s v="Ewallet"/>
    <n v="345184"/>
    <n v="259189"/>
    <n v="85995"/>
    <n v="8599500000000003"/>
    <n v="2491"/>
    <n v="0.56999999999999995"/>
  </r>
  <r>
    <s v="ORD1434"/>
    <x v="434"/>
    <n v="2025"/>
    <n v="3"/>
    <n v="10"/>
    <s v="B"/>
    <x v="1"/>
    <x v="1"/>
    <x v="1"/>
    <x v="5"/>
    <n v="92506"/>
    <n v="3"/>
    <s v="Ewallet"/>
    <n v="277518"/>
    <n v="208381"/>
    <n v="69137"/>
    <n v="6913699999999999"/>
    <n v="2491"/>
    <n v="0.57999999999999996"/>
  </r>
  <r>
    <s v="ORD1435"/>
    <x v="435"/>
    <n v="2025"/>
    <n v="3"/>
    <n v="11"/>
    <s v="B"/>
    <x v="1"/>
    <x v="1"/>
    <x v="1"/>
    <x v="3"/>
    <n v="103088"/>
    <n v="1"/>
    <s v="Cash"/>
    <n v="103088"/>
    <n v="77406"/>
    <n v="25682"/>
    <n v="2.5682000000000016E+16"/>
    <n v="2491"/>
    <n v="0.61"/>
  </r>
  <r>
    <s v="ORD1436"/>
    <x v="436"/>
    <n v="2025"/>
    <n v="3"/>
    <n v="12"/>
    <s v="C"/>
    <x v="0"/>
    <x v="1"/>
    <x v="0"/>
    <x v="3"/>
    <n v="121723"/>
    <n v="4"/>
    <s v="Cash"/>
    <n v="486892"/>
    <n v="365594"/>
    <n v="121298"/>
    <n v="121298"/>
    <n v="2491"/>
    <n v="0.77"/>
  </r>
  <r>
    <s v="ORD1437"/>
    <x v="437"/>
    <n v="2025"/>
    <n v="3"/>
    <n v="13"/>
    <s v="A"/>
    <x v="1"/>
    <x v="1"/>
    <x v="1"/>
    <x v="0"/>
    <n v="44124"/>
    <n v="3"/>
    <s v="Cash"/>
    <n v="132372"/>
    <n v="99395"/>
    <n v="32977"/>
    <n v="32977"/>
    <n v="2491"/>
    <n v="0.6"/>
  </r>
  <r>
    <s v="ORD1438"/>
    <x v="438"/>
    <n v="2025"/>
    <n v="3"/>
    <n v="14"/>
    <s v="C"/>
    <x v="1"/>
    <x v="1"/>
    <x v="0"/>
    <x v="1"/>
    <n v="124632"/>
    <n v="3"/>
    <s v="Cash"/>
    <n v="373896"/>
    <n v="280749"/>
    <n v="93147"/>
    <n v="9314700000000004"/>
    <n v="2491"/>
    <n v="0.84"/>
  </r>
  <r>
    <s v="ORD1439"/>
    <x v="439"/>
    <n v="2025"/>
    <n v="3"/>
    <n v="15"/>
    <s v="C"/>
    <x v="2"/>
    <x v="1"/>
    <x v="0"/>
    <x v="5"/>
    <n v="77247"/>
    <n v="4"/>
    <s v="Ewallet"/>
    <n v="308988"/>
    <n v="232011"/>
    <n v="76977"/>
    <n v="76977"/>
    <n v="2491"/>
    <n v="0.64"/>
  </r>
  <r>
    <s v="ORD1440"/>
    <x v="440"/>
    <n v="2025"/>
    <n v="3"/>
    <n v="16"/>
    <s v="B"/>
    <x v="0"/>
    <x v="0"/>
    <x v="0"/>
    <x v="2"/>
    <n v="16173"/>
    <n v="2"/>
    <s v="Cash"/>
    <n v="32346"/>
    <n v="24288"/>
    <n v="8058"/>
    <n v="8057999999999998"/>
    <n v="2491"/>
    <n v="0.44"/>
  </r>
  <r>
    <s v="ORD1441"/>
    <x v="441"/>
    <n v="2025"/>
    <n v="3"/>
    <n v="17"/>
    <s v="C"/>
    <x v="0"/>
    <x v="1"/>
    <x v="0"/>
    <x v="1"/>
    <n v="1349"/>
    <n v="4"/>
    <s v="Cash"/>
    <n v="5396"/>
    <n v="40517"/>
    <n v="-35121"/>
    <n v="13443"/>
    <n v="2491"/>
    <n v="0.87"/>
  </r>
  <r>
    <s v="ORD1442"/>
    <x v="442"/>
    <n v="2025"/>
    <n v="3"/>
    <n v="18"/>
    <s v="B"/>
    <x v="0"/>
    <x v="1"/>
    <x v="1"/>
    <x v="1"/>
    <n v="53465"/>
    <n v="2"/>
    <s v="Cash"/>
    <n v="10693"/>
    <n v="80291"/>
    <n v="-69598"/>
    <n v="26639"/>
    <n v="2491"/>
    <n v="0.56999999999999995"/>
  </r>
  <r>
    <s v="ORD1443"/>
    <x v="443"/>
    <n v="2025"/>
    <n v="3"/>
    <n v="19"/>
    <s v="A"/>
    <x v="1"/>
    <x v="1"/>
    <x v="1"/>
    <x v="5"/>
    <n v="11881"/>
    <n v="1"/>
    <s v="Cash"/>
    <n v="11881"/>
    <n v="89211"/>
    <n v="-77330"/>
    <n v="2959899999999999"/>
    <n v="2491"/>
    <n v="0.66"/>
  </r>
  <r>
    <s v="ORD1444"/>
    <x v="444"/>
    <n v="2025"/>
    <n v="3"/>
    <n v="20"/>
    <s v="B"/>
    <x v="1"/>
    <x v="0"/>
    <x v="1"/>
    <x v="0"/>
    <n v="107614"/>
    <n v="1"/>
    <s v="Ewallet"/>
    <n v="107614"/>
    <n v="80804"/>
    <n v="26810"/>
    <n v="2.6810000000000016E+16"/>
    <n v="2491"/>
    <n v="0.81"/>
  </r>
  <r>
    <s v="ORD1445"/>
    <x v="445"/>
    <n v="2025"/>
    <n v="3"/>
    <n v="21"/>
    <s v="A"/>
    <x v="1"/>
    <x v="1"/>
    <x v="1"/>
    <x v="0"/>
    <n v="119349"/>
    <n v="4"/>
    <s v="Cash"/>
    <n v="477396"/>
    <n v="358464"/>
    <n v="118932"/>
    <n v="1.1893200000000002E+16"/>
    <n v="2491"/>
    <n v="0.6"/>
  </r>
  <r>
    <s v="ORD1446"/>
    <x v="446"/>
    <n v="2025"/>
    <n v="3"/>
    <n v="22"/>
    <s v="B"/>
    <x v="2"/>
    <x v="0"/>
    <x v="0"/>
    <x v="0"/>
    <n v="80004"/>
    <n v="4"/>
    <s v="Ewallet"/>
    <n v="320016"/>
    <n v="240291"/>
    <n v="79725"/>
    <n v="79725"/>
    <n v="2491"/>
    <n v="0.43"/>
  </r>
  <r>
    <s v="ORD1447"/>
    <x v="447"/>
    <n v="2025"/>
    <n v="3"/>
    <n v="23"/>
    <s v="C"/>
    <x v="1"/>
    <x v="1"/>
    <x v="0"/>
    <x v="0"/>
    <n v="68829"/>
    <n v="1"/>
    <s v="Credit Card"/>
    <n v="68829"/>
    <n v="51682"/>
    <n v="17147"/>
    <n v="1714699999999999"/>
    <n v="2491"/>
    <n v="0.62"/>
  </r>
  <r>
    <s v="ORD1448"/>
    <x v="448"/>
    <n v="2025"/>
    <n v="3"/>
    <n v="24"/>
    <s v="C"/>
    <x v="2"/>
    <x v="0"/>
    <x v="1"/>
    <x v="3"/>
    <n v="26381"/>
    <n v="2"/>
    <s v="Ewallet"/>
    <n v="52762"/>
    <n v="39618"/>
    <n v="13144"/>
    <n v="13144"/>
    <n v="2491"/>
    <n v="0.97"/>
  </r>
  <r>
    <s v="ORD1449"/>
    <x v="449"/>
    <n v="2025"/>
    <n v="3"/>
    <n v="25"/>
    <s v="A"/>
    <x v="0"/>
    <x v="0"/>
    <x v="0"/>
    <x v="0"/>
    <n v="52588"/>
    <n v="1"/>
    <s v="Ewallet"/>
    <n v="52588"/>
    <n v="39487"/>
    <n v="13101"/>
    <n v="13101"/>
    <n v="2491"/>
    <n v="0.79"/>
  </r>
  <r>
    <s v="ORD1450"/>
    <x v="450"/>
    <n v="2025"/>
    <n v="3"/>
    <n v="26"/>
    <s v="A"/>
    <x v="1"/>
    <x v="1"/>
    <x v="0"/>
    <x v="3"/>
    <n v="67933"/>
    <n v="4"/>
    <s v="Cash"/>
    <n v="271732"/>
    <n v="204036"/>
    <n v="67696"/>
    <n v="6769600000000003"/>
    <n v="2491"/>
    <n v="0.8"/>
  </r>
  <r>
    <s v="ORD1451"/>
    <x v="451"/>
    <n v="2025"/>
    <n v="3"/>
    <n v="27"/>
    <s v="A"/>
    <x v="2"/>
    <x v="1"/>
    <x v="0"/>
    <x v="3"/>
    <n v="17847"/>
    <n v="1"/>
    <s v="Credit Card"/>
    <n v="17847"/>
    <n v="13401"/>
    <n v="4446"/>
    <n v="4446000000000001"/>
    <n v="2491"/>
    <n v="0.78"/>
  </r>
  <r>
    <s v="ORD1452"/>
    <x v="452"/>
    <n v="2025"/>
    <n v="3"/>
    <n v="28"/>
    <s v="B"/>
    <x v="2"/>
    <x v="0"/>
    <x v="1"/>
    <x v="0"/>
    <n v="36989"/>
    <n v="4"/>
    <s v="Credit Card"/>
    <n v="147956"/>
    <n v="111096"/>
    <n v="36860"/>
    <n v="3685999999999999"/>
    <n v="2491"/>
    <n v="0.52"/>
  </r>
  <r>
    <s v="ORD1453"/>
    <x v="453"/>
    <n v="2025"/>
    <n v="3"/>
    <n v="29"/>
    <s v="B"/>
    <x v="1"/>
    <x v="1"/>
    <x v="1"/>
    <x v="4"/>
    <n v="91743"/>
    <n v="4"/>
    <s v="Credit Card"/>
    <n v="366972"/>
    <n v="275549"/>
    <n v="91423"/>
    <n v="91423"/>
    <n v="2491"/>
    <n v="0.65"/>
  </r>
  <r>
    <s v="ORD1454"/>
    <x v="454"/>
    <n v="2025"/>
    <n v="3"/>
    <n v="30"/>
    <s v="A"/>
    <x v="0"/>
    <x v="0"/>
    <x v="1"/>
    <x v="2"/>
    <n v="111671"/>
    <n v="1"/>
    <s v="Credit Card"/>
    <n v="111671"/>
    <n v="83851"/>
    <n v="27820"/>
    <n v="2.7820000000000004E+16"/>
    <n v="2491"/>
    <n v="0.85"/>
  </r>
  <r>
    <s v="ORD1455"/>
    <x v="455"/>
    <n v="2025"/>
    <n v="3"/>
    <n v="31"/>
    <s v="C"/>
    <x v="0"/>
    <x v="0"/>
    <x v="0"/>
    <x v="1"/>
    <n v="14976"/>
    <n v="2"/>
    <s v="Ewallet"/>
    <n v="29952"/>
    <n v="224902"/>
    <n v="-194950"/>
    <n v="7461799999999998"/>
    <n v="2491"/>
    <n v="0.46"/>
  </r>
  <r>
    <s v="ORD1456"/>
    <x v="456"/>
    <n v="2025"/>
    <n v="4"/>
    <n v="1"/>
    <s v="B"/>
    <x v="0"/>
    <x v="0"/>
    <x v="1"/>
    <x v="3"/>
    <n v="140301"/>
    <n v="3"/>
    <s v="Credit Card"/>
    <n v="420903"/>
    <n v="316045"/>
    <n v="104858"/>
    <n v="104858"/>
    <n v="2491"/>
    <n v="0.56999999999999995"/>
  </r>
  <r>
    <s v="ORD1457"/>
    <x v="457"/>
    <n v="2025"/>
    <n v="4"/>
    <n v="2"/>
    <s v="B"/>
    <x v="2"/>
    <x v="0"/>
    <x v="1"/>
    <x v="5"/>
    <n v="98172"/>
    <n v="1"/>
    <s v="Ewallet"/>
    <n v="98172"/>
    <n v="73715"/>
    <n v="24457"/>
    <n v="2.4457000000000004E+16"/>
    <n v="2491"/>
    <n v="0.56999999999999995"/>
  </r>
  <r>
    <s v="ORD1458"/>
    <x v="458"/>
    <n v="2025"/>
    <n v="4"/>
    <n v="3"/>
    <s v="B"/>
    <x v="2"/>
    <x v="0"/>
    <x v="1"/>
    <x v="5"/>
    <n v="66081"/>
    <n v="3"/>
    <s v="Ewallet"/>
    <n v="198243"/>
    <n v="148855"/>
    <n v="49388"/>
    <n v="4938800000000001"/>
    <n v="2491"/>
    <n v="0.66"/>
  </r>
  <r>
    <s v="ORD1459"/>
    <x v="459"/>
    <n v="2025"/>
    <n v="4"/>
    <n v="4"/>
    <s v="A"/>
    <x v="2"/>
    <x v="1"/>
    <x v="1"/>
    <x v="2"/>
    <n v="97246"/>
    <n v="1"/>
    <s v="Ewallet"/>
    <n v="97246"/>
    <n v="73019"/>
    <n v="24227"/>
    <n v="2.4227E+16"/>
    <n v="2491"/>
    <n v="0.99"/>
  </r>
  <r>
    <s v="ORD1460"/>
    <x v="460"/>
    <n v="2025"/>
    <n v="4"/>
    <n v="5"/>
    <s v="A"/>
    <x v="2"/>
    <x v="0"/>
    <x v="1"/>
    <x v="5"/>
    <n v="118919"/>
    <n v="3"/>
    <s v="Credit Card"/>
    <n v="356757"/>
    <n v="267879"/>
    <n v="88878"/>
    <n v="8887800000000002"/>
    <n v="2491"/>
    <n v="0.44"/>
  </r>
  <r>
    <s v="ORD1461"/>
    <x v="461"/>
    <n v="2025"/>
    <n v="4"/>
    <n v="6"/>
    <s v="A"/>
    <x v="0"/>
    <x v="0"/>
    <x v="1"/>
    <x v="4"/>
    <n v="22159"/>
    <n v="2"/>
    <s v="Cash"/>
    <n v="44318"/>
    <n v="33277"/>
    <n v="11041"/>
    <n v="1.1041000000000004E+16"/>
    <n v="2491"/>
    <n v="0.71"/>
  </r>
  <r>
    <s v="ORD1462"/>
    <x v="462"/>
    <n v="2025"/>
    <n v="4"/>
    <n v="7"/>
    <s v="A"/>
    <x v="1"/>
    <x v="1"/>
    <x v="0"/>
    <x v="5"/>
    <n v="64436"/>
    <n v="2"/>
    <s v="Cash"/>
    <n v="128872"/>
    <n v="96767"/>
    <n v="32105"/>
    <n v="3.2105000000000008E+16"/>
    <n v="2491"/>
    <n v="0.51"/>
  </r>
  <r>
    <s v="ORD1463"/>
    <x v="463"/>
    <n v="2025"/>
    <n v="4"/>
    <n v="8"/>
    <s v="A"/>
    <x v="2"/>
    <x v="0"/>
    <x v="0"/>
    <x v="1"/>
    <n v="126771"/>
    <n v="1"/>
    <s v="Credit Card"/>
    <n v="126771"/>
    <n v="95189"/>
    <n v="31582"/>
    <n v="3.1582000000000004E+16"/>
    <n v="2491"/>
    <n v="0.98"/>
  </r>
  <r>
    <s v="ORD1464"/>
    <x v="464"/>
    <n v="2025"/>
    <n v="4"/>
    <n v="9"/>
    <s v="C"/>
    <x v="2"/>
    <x v="1"/>
    <x v="1"/>
    <x v="1"/>
    <n v="60656"/>
    <n v="4"/>
    <s v="Cash"/>
    <n v="242624"/>
    <n v="18218"/>
    <n v="224406"/>
    <n v="6044399999999998"/>
    <n v="2491"/>
    <n v="0.47"/>
  </r>
  <r>
    <s v="ORD1465"/>
    <x v="465"/>
    <n v="2025"/>
    <n v="4"/>
    <n v="10"/>
    <s v="C"/>
    <x v="0"/>
    <x v="1"/>
    <x v="1"/>
    <x v="3"/>
    <n v="87921"/>
    <n v="3"/>
    <s v="Cash"/>
    <n v="263763"/>
    <n v="198053"/>
    <n v="65710"/>
    <n v="6571000000000001"/>
    <n v="2491"/>
    <n v="0.64"/>
  </r>
  <r>
    <s v="ORD1466"/>
    <x v="466"/>
    <n v="2025"/>
    <n v="4"/>
    <n v="11"/>
    <s v="A"/>
    <x v="1"/>
    <x v="1"/>
    <x v="0"/>
    <x v="0"/>
    <n v="90227"/>
    <n v="4"/>
    <s v="Ewallet"/>
    <n v="360908"/>
    <n v="270996"/>
    <n v="89912"/>
    <n v="8991199999999999"/>
    <n v="2491"/>
    <n v="0.84"/>
  </r>
  <r>
    <s v="ORD1467"/>
    <x v="467"/>
    <n v="2025"/>
    <n v="4"/>
    <n v="12"/>
    <s v="B"/>
    <x v="1"/>
    <x v="0"/>
    <x v="0"/>
    <x v="4"/>
    <n v="31749"/>
    <n v="4"/>
    <s v="Ewallet"/>
    <n v="126996"/>
    <n v="95358"/>
    <n v="31638"/>
    <n v="31638"/>
    <n v="2491"/>
    <n v="0.82"/>
  </r>
  <r>
    <s v="ORD1468"/>
    <x v="468"/>
    <n v="2025"/>
    <n v="4"/>
    <n v="13"/>
    <s v="A"/>
    <x v="0"/>
    <x v="0"/>
    <x v="1"/>
    <x v="3"/>
    <n v="57524"/>
    <n v="4"/>
    <s v="Credit Card"/>
    <n v="230096"/>
    <n v="172773"/>
    <n v="57323"/>
    <n v="57323"/>
    <n v="2491"/>
    <n v="0.65"/>
  </r>
  <r>
    <s v="ORD1469"/>
    <x v="469"/>
    <n v="2025"/>
    <n v="4"/>
    <n v="14"/>
    <s v="C"/>
    <x v="0"/>
    <x v="0"/>
    <x v="1"/>
    <x v="4"/>
    <n v="53504"/>
    <n v="2"/>
    <s v="Credit Card"/>
    <n v="107008"/>
    <n v="80349"/>
    <n v="26659"/>
    <n v="2665899999999999"/>
    <n v="2491"/>
    <n v="0.61"/>
  </r>
  <r>
    <s v="ORD1470"/>
    <x v="470"/>
    <n v="2025"/>
    <n v="4"/>
    <n v="15"/>
    <s v="C"/>
    <x v="1"/>
    <x v="1"/>
    <x v="1"/>
    <x v="0"/>
    <n v="8799"/>
    <n v="1"/>
    <s v="Cash"/>
    <n v="8799"/>
    <n v="6607"/>
    <n v="2192"/>
    <n v="2192"/>
    <n v="2491"/>
    <n v="0.64"/>
  </r>
  <r>
    <s v="ORD1471"/>
    <x v="471"/>
    <n v="2025"/>
    <n v="4"/>
    <n v="16"/>
    <s v="B"/>
    <x v="2"/>
    <x v="0"/>
    <x v="1"/>
    <x v="5"/>
    <n v="8508"/>
    <n v="1"/>
    <s v="Ewallet"/>
    <n v="8508"/>
    <n v="6388"/>
    <n v="2120"/>
    <n v="2.1199999999999996E+16"/>
    <n v="2492"/>
    <n v="0.56000000000000005"/>
  </r>
  <r>
    <s v="ORD1472"/>
    <x v="472"/>
    <n v="2025"/>
    <n v="4"/>
    <n v="17"/>
    <s v="C"/>
    <x v="1"/>
    <x v="1"/>
    <x v="0"/>
    <x v="5"/>
    <n v="125596"/>
    <n v="2"/>
    <s v="Credit Card"/>
    <n v="251192"/>
    <n v="188613"/>
    <n v="62579"/>
    <n v="62579"/>
    <n v="2491"/>
    <n v="0.52"/>
  </r>
  <r>
    <s v="ORD1473"/>
    <x v="473"/>
    <n v="2025"/>
    <n v="4"/>
    <n v="18"/>
    <s v="A"/>
    <x v="0"/>
    <x v="0"/>
    <x v="1"/>
    <x v="0"/>
    <n v="44595"/>
    <n v="2"/>
    <s v="Credit Card"/>
    <n v="8919"/>
    <n v="6697"/>
    <n v="2222"/>
    <n v="2.2219999999999992E+16"/>
    <n v="2491"/>
    <n v="0.69"/>
  </r>
  <r>
    <s v="ORD1474"/>
    <x v="474"/>
    <n v="2025"/>
    <n v="4"/>
    <n v="19"/>
    <s v="B"/>
    <x v="2"/>
    <x v="1"/>
    <x v="1"/>
    <x v="3"/>
    <n v="80121"/>
    <n v="1"/>
    <s v="Credit Card"/>
    <n v="80121"/>
    <n v="60161"/>
    <n v="19960"/>
    <n v="1.996E+16"/>
    <n v="2491"/>
    <n v="0.56000000000000005"/>
  </r>
  <r>
    <s v="ORD1475"/>
    <x v="475"/>
    <n v="2025"/>
    <n v="4"/>
    <n v="20"/>
    <s v="A"/>
    <x v="2"/>
    <x v="0"/>
    <x v="1"/>
    <x v="0"/>
    <n v="48315"/>
    <n v="4"/>
    <s v="Credit Card"/>
    <n v="19326"/>
    <n v="145114"/>
    <n v="-125788"/>
    <n v="4814599999999998"/>
    <n v="2491"/>
    <n v="0.56999999999999995"/>
  </r>
  <r>
    <s v="ORD1476"/>
    <x v="476"/>
    <n v="2025"/>
    <n v="4"/>
    <n v="21"/>
    <s v="A"/>
    <x v="0"/>
    <x v="0"/>
    <x v="1"/>
    <x v="2"/>
    <n v="141398"/>
    <n v="3"/>
    <s v="Credit Card"/>
    <n v="424194"/>
    <n v="318516"/>
    <n v="105678"/>
    <n v="1.0567799999999996E+16"/>
    <n v="2491"/>
    <n v="0.79"/>
  </r>
  <r>
    <s v="ORD1477"/>
    <x v="477"/>
    <n v="2025"/>
    <n v="4"/>
    <n v="22"/>
    <s v="B"/>
    <x v="0"/>
    <x v="0"/>
    <x v="0"/>
    <x v="1"/>
    <n v="42598"/>
    <n v="3"/>
    <s v="Credit Card"/>
    <n v="127794"/>
    <n v="95957"/>
    <n v="31837"/>
    <n v="31837"/>
    <n v="2491"/>
    <n v="0.98"/>
  </r>
  <r>
    <s v="ORD1478"/>
    <x v="478"/>
    <n v="2025"/>
    <n v="4"/>
    <n v="23"/>
    <s v="A"/>
    <x v="0"/>
    <x v="1"/>
    <x v="0"/>
    <x v="3"/>
    <n v="6730"/>
    <n v="3"/>
    <s v="Cash"/>
    <n v="20190"/>
    <n v="151601"/>
    <n v="-131411"/>
    <n v="50299"/>
    <n v="2491"/>
    <n v="0.76"/>
  </r>
  <r>
    <s v="ORD1479"/>
    <x v="479"/>
    <n v="2025"/>
    <n v="4"/>
    <n v="24"/>
    <s v="C"/>
    <x v="1"/>
    <x v="1"/>
    <x v="0"/>
    <x v="4"/>
    <n v="131546"/>
    <n v="4"/>
    <s v="Ewallet"/>
    <n v="526184"/>
    <n v="395098"/>
    <n v="131086"/>
    <n v="1.31086E+16"/>
    <n v="2491"/>
    <n v="0.45"/>
  </r>
  <r>
    <s v="ORD1480"/>
    <x v="480"/>
    <n v="2025"/>
    <n v="4"/>
    <n v="25"/>
    <s v="A"/>
    <x v="1"/>
    <x v="0"/>
    <x v="1"/>
    <x v="2"/>
    <n v="12708"/>
    <n v="1"/>
    <s v="Ewallet"/>
    <n v="12708"/>
    <n v="95421"/>
    <n v="-82713"/>
    <n v="3165899999999999"/>
    <n v="2491"/>
    <n v="0.45"/>
  </r>
  <r>
    <s v="ORD1481"/>
    <x v="481"/>
    <n v="2025"/>
    <n v="4"/>
    <n v="26"/>
    <s v="B"/>
    <x v="2"/>
    <x v="0"/>
    <x v="1"/>
    <x v="3"/>
    <n v="31985"/>
    <n v="2"/>
    <s v="Credit Card"/>
    <n v="6397"/>
    <n v="48033"/>
    <n v="-41636"/>
    <n v="1.5937000000000006E+16"/>
    <n v="2491"/>
    <n v="0.97"/>
  </r>
  <r>
    <s v="ORD1482"/>
    <x v="482"/>
    <n v="2025"/>
    <n v="4"/>
    <n v="27"/>
    <s v="B"/>
    <x v="0"/>
    <x v="1"/>
    <x v="0"/>
    <x v="0"/>
    <n v="121383"/>
    <n v="1"/>
    <s v="Ewallet"/>
    <n v="121383"/>
    <n v="91143"/>
    <n v="30240"/>
    <n v="3024"/>
    <n v="2491"/>
    <n v="0.57999999999999996"/>
  </r>
  <r>
    <s v="ORD1483"/>
    <x v="483"/>
    <n v="2025"/>
    <n v="4"/>
    <n v="28"/>
    <s v="B"/>
    <x v="2"/>
    <x v="1"/>
    <x v="1"/>
    <x v="0"/>
    <n v="71437"/>
    <n v="4"/>
    <s v="Ewallet"/>
    <n v="285748"/>
    <n v="214561"/>
    <n v="71187"/>
    <n v="7118699999999999"/>
    <n v="2491"/>
    <n v="0.46"/>
  </r>
  <r>
    <s v="ORD1484"/>
    <x v="484"/>
    <n v="2025"/>
    <n v="4"/>
    <n v="29"/>
    <s v="A"/>
    <x v="2"/>
    <x v="1"/>
    <x v="1"/>
    <x v="0"/>
    <n v="7503"/>
    <n v="2"/>
    <s v="Ewallet"/>
    <n v="15006"/>
    <n v="112676"/>
    <n v="-97670"/>
    <n v="3738399999999999"/>
    <n v="2491"/>
    <n v="0.76"/>
  </r>
  <r>
    <s v="ORD1485"/>
    <x v="485"/>
    <n v="2025"/>
    <n v="4"/>
    <n v="30"/>
    <s v="B"/>
    <x v="2"/>
    <x v="0"/>
    <x v="0"/>
    <x v="0"/>
    <n v="24355"/>
    <n v="4"/>
    <s v="Credit Card"/>
    <n v="9742"/>
    <n v="7315"/>
    <n v="2427"/>
    <n v="2.4270000000000004E+16"/>
    <n v="2491"/>
    <n v="0.77"/>
  </r>
  <r>
    <s v="ORD1486"/>
    <x v="486"/>
    <n v="2025"/>
    <n v="5"/>
    <n v="1"/>
    <s v="B"/>
    <x v="2"/>
    <x v="1"/>
    <x v="0"/>
    <x v="4"/>
    <n v="16687"/>
    <n v="3"/>
    <s v="Credit Card"/>
    <n v="50061"/>
    <n v="37589"/>
    <n v="12472"/>
    <n v="1.2472000000000004E+16"/>
    <n v="2491"/>
    <n v="0.79"/>
  </r>
  <r>
    <s v="ORD1487"/>
    <x v="487"/>
    <n v="2025"/>
    <n v="5"/>
    <n v="2"/>
    <s v="A"/>
    <x v="0"/>
    <x v="0"/>
    <x v="0"/>
    <x v="2"/>
    <n v="110551"/>
    <n v="3"/>
    <s v="Ewallet"/>
    <n v="331653"/>
    <n v="249029"/>
    <n v="82624"/>
    <n v="8262400000000002"/>
    <n v="2491"/>
    <n v="0.56000000000000005"/>
  </r>
  <r>
    <s v="ORD1488"/>
    <x v="488"/>
    <n v="2025"/>
    <n v="5"/>
    <n v="3"/>
    <s v="C"/>
    <x v="2"/>
    <x v="1"/>
    <x v="0"/>
    <x v="5"/>
    <n v="76987"/>
    <n v="4"/>
    <s v="Ewallet"/>
    <n v="307948"/>
    <n v="23123"/>
    <n v="284825"/>
    <n v="7671799999999998"/>
    <n v="2491"/>
    <n v="0.41"/>
  </r>
  <r>
    <s v="ORD1489"/>
    <x v="489"/>
    <n v="2025"/>
    <n v="5"/>
    <n v="4"/>
    <s v="A"/>
    <x v="0"/>
    <x v="0"/>
    <x v="1"/>
    <x v="1"/>
    <n v="68343"/>
    <n v="2"/>
    <s v="Credit Card"/>
    <n v="136686"/>
    <n v="102634"/>
    <n v="34052"/>
    <n v="34052"/>
    <n v="2491"/>
    <n v="0.98"/>
  </r>
  <r>
    <s v="ORD1490"/>
    <x v="490"/>
    <n v="2025"/>
    <n v="5"/>
    <n v="5"/>
    <s v="B"/>
    <x v="0"/>
    <x v="1"/>
    <x v="1"/>
    <x v="4"/>
    <n v="110779"/>
    <n v="2"/>
    <s v="Cash"/>
    <n v="221558"/>
    <n v="166362"/>
    <n v="55196"/>
    <n v="55196"/>
    <n v="2491"/>
    <n v="0.55000000000000004"/>
  </r>
  <r>
    <s v="ORD1491"/>
    <x v="491"/>
    <n v="2025"/>
    <n v="5"/>
    <n v="6"/>
    <s v="B"/>
    <x v="1"/>
    <x v="1"/>
    <x v="0"/>
    <x v="4"/>
    <n v="115999"/>
    <n v="1"/>
    <s v="Ewallet"/>
    <n v="115999"/>
    <n v="87101"/>
    <n v="28898"/>
    <n v="28898"/>
    <n v="2491"/>
    <n v="0.81"/>
  </r>
  <r>
    <s v="ORD1492"/>
    <x v="492"/>
    <n v="2025"/>
    <n v="5"/>
    <n v="7"/>
    <s v="A"/>
    <x v="0"/>
    <x v="1"/>
    <x v="1"/>
    <x v="5"/>
    <n v="28042"/>
    <n v="3"/>
    <s v="Cash"/>
    <n v="84126"/>
    <n v="63168"/>
    <n v="20958"/>
    <n v="2.0958000000000004E+16"/>
    <n v="2491"/>
    <n v="0.82"/>
  </r>
  <r>
    <s v="ORD1493"/>
    <x v="493"/>
    <n v="2025"/>
    <n v="5"/>
    <n v="8"/>
    <s v="C"/>
    <x v="1"/>
    <x v="1"/>
    <x v="0"/>
    <x v="5"/>
    <n v="93483"/>
    <n v="1"/>
    <s v="Ewallet"/>
    <n v="93483"/>
    <n v="70194"/>
    <n v="23289"/>
    <n v="23289"/>
    <n v="2491"/>
    <n v="0.77"/>
  </r>
  <r>
    <s v="ORD1494"/>
    <x v="494"/>
    <n v="2025"/>
    <n v="5"/>
    <n v="9"/>
    <s v="B"/>
    <x v="0"/>
    <x v="1"/>
    <x v="0"/>
    <x v="1"/>
    <n v="24626"/>
    <n v="1"/>
    <s v="Cash"/>
    <n v="24626"/>
    <n v="18491"/>
    <n v="6135"/>
    <n v="6.1349999999999992E+16"/>
    <n v="2491"/>
    <n v="0.59"/>
  </r>
  <r>
    <s v="ORD1495"/>
    <x v="495"/>
    <n v="2025"/>
    <n v="5"/>
    <n v="10"/>
    <s v="B"/>
    <x v="0"/>
    <x v="0"/>
    <x v="1"/>
    <x v="1"/>
    <n v="113949"/>
    <n v="4"/>
    <s v="Cash"/>
    <n v="455796"/>
    <n v="342245"/>
    <n v="113551"/>
    <n v="1.1355100000000002E+16"/>
    <n v="2491"/>
    <n v="0.56000000000000005"/>
  </r>
  <r>
    <s v="ORD1496"/>
    <x v="496"/>
    <n v="2025"/>
    <n v="5"/>
    <n v="11"/>
    <s v="B"/>
    <x v="0"/>
    <x v="1"/>
    <x v="0"/>
    <x v="5"/>
    <n v="100258"/>
    <n v="4"/>
    <s v="Cash"/>
    <n v="401032"/>
    <n v="301124"/>
    <n v="99908"/>
    <n v="9990800000000004"/>
    <n v="2491"/>
    <n v="0.76"/>
  </r>
  <r>
    <s v="ORD1497"/>
    <x v="497"/>
    <n v="2025"/>
    <n v="5"/>
    <n v="12"/>
    <s v="A"/>
    <x v="1"/>
    <x v="1"/>
    <x v="1"/>
    <x v="0"/>
    <n v="143709"/>
    <n v="1"/>
    <s v="Credit Card"/>
    <n v="143709"/>
    <n v="107907"/>
    <n v="35802"/>
    <n v="35802"/>
    <n v="2491"/>
    <n v="0.92"/>
  </r>
  <r>
    <s v="ORD1498"/>
    <x v="498"/>
    <n v="2025"/>
    <n v="5"/>
    <n v="13"/>
    <s v="B"/>
    <x v="1"/>
    <x v="1"/>
    <x v="1"/>
    <x v="4"/>
    <n v="14999"/>
    <n v="3"/>
    <s v="Cash"/>
    <n v="44997"/>
    <n v="33787"/>
    <n v="11210"/>
    <n v="1.1210000000000002E+16"/>
    <n v="2491"/>
    <n v="0.97"/>
  </r>
  <r>
    <s v="ORD1499"/>
    <x v="499"/>
    <n v="2025"/>
    <n v="5"/>
    <n v="14"/>
    <s v="C"/>
    <x v="2"/>
    <x v="0"/>
    <x v="1"/>
    <x v="3"/>
    <n v="13273"/>
    <n v="4"/>
    <s v="Cash"/>
    <n v="53092"/>
    <n v="39865"/>
    <n v="13227"/>
    <n v="1.3226999999999998E+16"/>
    <n v="2491"/>
    <n v="0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025D4-38B9-4542-84FC-325BDABBC6D8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3:A14" firstHeaderRow="1" firstDataRow="1" firstDataCol="0"/>
  <pivotFields count="22">
    <pivotField showAll="0"/>
    <pivotField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64" showAll="0"/>
    <pivotField numFmtId="1" showAll="0"/>
    <pivotField showAll="0"/>
    <pivotField numFmtId="164" showAll="0"/>
    <pivotField numFmtId="164" showAll="0"/>
    <pivotField numFmtId="164" showAll="0"/>
    <pivotField numFmtId="44" showAll="0"/>
    <pivotField showAll="0"/>
    <pivotField dataField="1" numFmtId="2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dataFields count="1">
    <dataField name="Promedio de Rating" fld="1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34F24-F6AE-4B07-9B99-5F825C561B3F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A3" firstHeaderRow="1" firstDataRow="1" firstDataCol="0"/>
  <pivotFields count="22">
    <pivotField showAll="0"/>
    <pivotField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64" showAll="0"/>
    <pivotField numFmtId="1" showAll="0"/>
    <pivotField showAll="0"/>
    <pivotField dataField="1" numFmtId="164" showAll="0"/>
    <pivotField numFmtId="164" showAll="0"/>
    <pivotField numFmtId="164" showAll="0"/>
    <pivotField numFmtId="44" showAll="0"/>
    <pivotField showAll="0"/>
    <pivotField numFmtId="2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dataFields count="1">
    <dataField name="Suma de Total" fld="1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88917-CE8B-4682-8BDD-ABA0B3B4C74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50:D54" firstHeaderRow="1" firstDataRow="2" firstDataCol="1"/>
  <pivotFields count="22">
    <pivotField showAll="0"/>
    <pivotField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1" showAll="0"/>
    <pivotField numFmtId="1" showAll="0"/>
    <pivotField numFmtId="1"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64" showAll="0"/>
    <pivotField numFmtId="1" showAll="0"/>
    <pivotField showAll="0"/>
    <pivotField dataField="1" numFmtId="164" showAll="0"/>
    <pivotField numFmtId="164" showAll="0"/>
    <pivotField numFmtId="164" showAll="0"/>
    <pivotField numFmtId="44" showAll="0"/>
    <pivotField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a de Total" fld="13" baseField="0" baseItem="0" numFmtId="164"/>
  </dataField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45BAC-FD35-40D8-BF70-5BF1AD422C11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6:A27" firstHeaderRow="1" firstDataRow="1" firstDataCol="0"/>
  <pivotFields count="22">
    <pivotField showAll="0"/>
    <pivotField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64" showAll="0"/>
    <pivotField numFmtId="1" showAll="0"/>
    <pivotField showAll="0"/>
    <pivotField numFmtId="164" showAll="0"/>
    <pivotField numFmtId="164" showAll="0"/>
    <pivotField dataField="1" numFmtId="164" showAll="0"/>
    <pivotField numFmtId="44" showAll="0"/>
    <pivotField showAll="0"/>
    <pivotField numFmtId="2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dataFields count="1">
    <dataField name="Suma de Revenue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CB649-9CD7-4157-A198-442F9C4E4AD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5:B39" firstHeaderRow="1" firstDataRow="1" firstDataCol="1"/>
  <pivotFields count="22">
    <pivotField showAll="0"/>
    <pivotField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1" showAll="0"/>
    <pivotField numFmtId="1" showAll="0"/>
    <pivotField numFmtId="1"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" showAll="0"/>
    <pivotField showAll="0"/>
    <pivotField dataField="1" numFmtId="164" showAll="0"/>
    <pivotField numFmtId="164" showAll="0"/>
    <pivotField numFmtId="164" showAll="0"/>
    <pivotField numFmtId="44" showAll="0"/>
    <pivotField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Total" fld="13" baseField="0" baseItem="0" numFmtId="164"/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0F8CB-4CCF-448D-95C6-63D6410C545B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64:B71" firstHeaderRow="1" firstDataRow="1" firstDataCol="1"/>
  <pivotFields count="22">
    <pivotField showAll="0"/>
    <pivotField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showAll="0"/>
    <pivotField axis="axisRow" showAll="0" sortType="descending">
      <items count="7">
        <item x="2"/>
        <item x="0"/>
        <item x="3"/>
        <item x="1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" showAll="0"/>
    <pivotField showAll="0"/>
    <pivotField dataField="1" numFmtId="164" showAll="0"/>
    <pivotField numFmtId="164" showAll="0"/>
    <pivotField numFmtId="164" showAll="0"/>
    <pivotField numFmtId="44" showAll="0"/>
    <pivotField showAll="0"/>
    <pivotField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7">
    <i>
      <x/>
    </i>
    <i>
      <x v="3"/>
    </i>
    <i>
      <x v="4"/>
    </i>
    <i>
      <x v="1"/>
    </i>
    <i>
      <x v="5"/>
    </i>
    <i>
      <x v="2"/>
    </i>
    <i t="grand">
      <x/>
    </i>
  </rowItems>
  <colItems count="1">
    <i/>
  </colItems>
  <dataFields count="1">
    <dataField name="Suma de Total" fld="13" baseField="0" baseItem="0" numFmtId="164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5D1DD-4294-4ECF-926E-225D837A6C2D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A21" firstHeaderRow="1" firstDataRow="1" firstDataCol="0"/>
  <pivotFields count="22">
    <pivotField showAll="0"/>
    <pivotField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64" showAll="0"/>
    <pivotField numFmtId="1" showAll="0"/>
    <pivotField showAll="0"/>
    <pivotField numFmtId="164" showAll="0"/>
    <pivotField dataField="1" numFmtId="164" showAll="0"/>
    <pivotField numFmtId="164" showAll="0"/>
    <pivotField numFmtId="44" showAll="0"/>
    <pivotField showAll="0"/>
    <pivotField numFmtId="2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dataFields count="1">
    <dataField name="Suma de COGS" fld="1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826AA-3E52-42E6-BA82-7146CF89EBC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79:B99" firstHeaderRow="1" firstDataRow="1" firstDataCol="1"/>
  <pivotFields count="22">
    <pivotField showAll="0"/>
    <pivotField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" showAll="0"/>
    <pivotField showAll="0"/>
    <pivotField dataField="1" numFmtId="164" showAll="0"/>
    <pivotField numFmtId="164" showAll="0"/>
    <pivotField numFmtId="164" showAll="0"/>
    <pivotField numFmtId="44" showAll="0"/>
    <pivotField showAll="0"/>
    <pivotField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21"/>
    <field x="19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a de Total" fld="13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D3626-7640-4468-BB8D-6D96BC0A3D3D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A9" firstHeaderRow="1" firstDataRow="1" firstDataCol="0"/>
  <pivotFields count="22">
    <pivotField showAll="0"/>
    <pivotField numFmtId="1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64" showAll="0"/>
    <pivotField dataField="1" numFmtId="1" showAll="0"/>
    <pivotField showAll="0"/>
    <pivotField numFmtId="164" showAll="0"/>
    <pivotField numFmtId="164" showAll="0"/>
    <pivotField numFmtId="164" showAll="0"/>
    <pivotField numFmtId="44" showAll="0"/>
    <pivotField showAll="0"/>
    <pivotField numFmtId="2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dataFields count="1">
    <dataField name="Suma de Quantity" fld="1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586B44F-9BE8-425F-8531-3C5D3264927F}" autoFormatId="16" applyNumberFormats="0" applyBorderFormats="0" applyFontFormats="0" applyPatternFormats="0" applyAlignmentFormats="0" applyWidthHeightFormats="0">
  <queryTableRefresh nextId="26">
    <queryTableFields count="19">
      <queryTableField id="1" name="OrderID" tableColumnId="1"/>
      <queryTableField id="2" name="OrderDate" tableColumnId="2"/>
      <queryTableField id="18" dataBound="0" tableColumnId="20"/>
      <queryTableField id="19" dataBound="0" tableColumnId="21"/>
      <queryTableField id="20" dataBound="0" tableColumnId="22"/>
      <queryTableField id="3" name="Branch" tableColumnId="3"/>
      <queryTableField id="4" name="City" tableColumnId="4"/>
      <queryTableField id="5" name="CustomerType" tableColumnId="5"/>
      <queryTableField id="6" name="Gender" tableColumnId="6"/>
      <queryTableField id="7" name="ProductLine" tableColumnId="7"/>
      <queryTableField id="8" name="UnitPrice" tableColumnId="8"/>
      <queryTableField id="9" name="Quantity" tableColumnId="9"/>
      <queryTableField id="10" name="Payment" tableColumnId="10"/>
      <queryTableField id="11" name="Total" tableColumnId="11"/>
      <queryTableField id="12" name="COGS" tableColumnId="12"/>
      <queryTableField id="21" dataBound="0" tableColumnId="14"/>
      <queryTableField id="13" name="GrossIncome" tableColumnId="13"/>
      <queryTableField id="22" name="GrossMargin%" tableColumnId="16"/>
      <queryTableField id="15" name="Rating" tableColumnId="15"/>
    </queryTableFields>
    <queryTableDeletedFields count="1">
      <deletedField name="GrossMargin%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75C1E-0202-4972-94F7-BA3020F92C16}" name="retail_sales_dataset" displayName="retail_sales_dataset" ref="A1:S501" tableType="queryTable" totalsRowShown="0">
  <autoFilter ref="A1:S501" xr:uid="{A0175C1E-0202-4972-94F7-BA3020F92C16}"/>
  <tableColumns count="19">
    <tableColumn id="1" xr3:uid="{AF818AA7-7AB3-44BA-8BB8-439CAB0A13D2}" uniqueName="1" name="OrderID" queryTableFieldId="1" dataDxfId="17"/>
    <tableColumn id="2" xr3:uid="{CAE12477-1240-47C4-B168-CF8F517ADCFC}" uniqueName="2" name="OrderDate" queryTableFieldId="2" dataDxfId="16"/>
    <tableColumn id="20" xr3:uid="{A4696DFC-879D-4FC1-9D72-2C7B3445C50C}" uniqueName="20" name="Year" queryTableFieldId="18" dataDxfId="15">
      <calculatedColumnFormula>YEAR(retail_sales_dataset[[#This Row],[OrderDate]])</calculatedColumnFormula>
    </tableColumn>
    <tableColumn id="21" xr3:uid="{8803C22A-709A-4F20-B75E-8EEB88A7F4E3}" uniqueName="21" name="Month" queryTableFieldId="19" dataDxfId="14">
      <calculatedColumnFormula>MONTH(retail_sales_dataset[[#This Row],[OrderDate]])</calculatedColumnFormula>
    </tableColumn>
    <tableColumn id="22" xr3:uid="{5BB7DE3D-002C-477C-97DB-D3E4555687E2}" uniqueName="22" name="Day" queryTableFieldId="20" dataDxfId="13">
      <calculatedColumnFormula>DAY(retail_sales_dataset[[#This Row],[OrderDate]])</calculatedColumnFormula>
    </tableColumn>
    <tableColumn id="3" xr3:uid="{44368434-E1EA-4226-BAF4-2660757FEA22}" uniqueName="3" name="Branch" queryTableFieldId="3" dataDxfId="12"/>
    <tableColumn id="4" xr3:uid="{8E33F6A2-2473-492C-83AA-C6163BA8F4E5}" uniqueName="4" name="City" queryTableFieldId="4" dataDxfId="11"/>
    <tableColumn id="5" xr3:uid="{FC11C512-417D-49DB-BC10-13FA32D30203}" uniqueName="5" name="CustomerType" queryTableFieldId="5" dataDxfId="10"/>
    <tableColumn id="6" xr3:uid="{3560E161-627D-45FB-AE43-598E3682A7D9}" uniqueName="6" name="Gender" queryTableFieldId="6" dataDxfId="9"/>
    <tableColumn id="7" xr3:uid="{0EF3DA39-4FF1-48F4-AF09-960FBE1A4F0A}" uniqueName="7" name="ProductLine" queryTableFieldId="7" dataDxfId="8"/>
    <tableColumn id="8" xr3:uid="{4812B46D-B4BE-45D3-A818-776277504AE1}" uniqueName="8" name="UnitPrice" queryTableFieldId="8" dataDxfId="7"/>
    <tableColumn id="9" xr3:uid="{77071705-FFFE-4A4C-9E66-1B6763DA1205}" uniqueName="9" name="Quantity" queryTableFieldId="9" dataDxfId="6"/>
    <tableColumn id="10" xr3:uid="{13464745-6648-42C0-AD26-F54E051A14D2}" uniqueName="10" name="Payment" queryTableFieldId="10" dataDxfId="5"/>
    <tableColumn id="11" xr3:uid="{5FD9F5E3-5538-44BC-B311-F2A5699306EC}" uniqueName="11" name="Total" queryTableFieldId="11" dataDxfId="4"/>
    <tableColumn id="12" xr3:uid="{996B62D5-5B50-4261-B16B-4E786E3CDC8A}" uniqueName="12" name="COGS" queryTableFieldId="12" dataDxfId="3"/>
    <tableColumn id="14" xr3:uid="{B9C260F8-623B-4D12-99E5-D593C147A907}" uniqueName="14" name="Revenue" queryTableFieldId="21" dataDxfId="2">
      <calculatedColumnFormula>retail_sales_dataset[[#This Row],[Total]]-retail_sales_dataset[[#This Row],[COGS]]</calculatedColumnFormula>
    </tableColumn>
    <tableColumn id="13" xr3:uid="{73B23B83-27DC-4BC7-8C75-96B6488C15D8}" uniqueName="13" name="GrossIncome" queryTableFieldId="13" dataDxfId="1" dataCellStyle="Moneda"/>
    <tableColumn id="16" xr3:uid="{6F7DB459-DCE7-4250-8786-7311F67359AB}" uniqueName="16" name="GrossMargin%" queryTableFieldId="22" dataCellStyle="Moneda"/>
    <tableColumn id="15" xr3:uid="{C9A05B0C-4B7E-499C-BC33-3599598298EE}" uniqueName="15" name="Rating" queryTableFieldId="15" dataDxfId="0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632B-F19E-4BA3-BF24-A710CDD9214A}">
  <sheetPr>
    <tabColor rgb="FFC00000"/>
  </sheetPr>
  <dimension ref="A1:S501"/>
  <sheetViews>
    <sheetView workbookViewId="0"/>
  </sheetViews>
  <sheetFormatPr baseColWidth="10" defaultRowHeight="15" x14ac:dyDescent="0.25"/>
  <cols>
    <col min="1" max="1" width="10.28515625" bestFit="1" customWidth="1"/>
    <col min="2" max="2" width="12.5703125" style="1" bestFit="1" customWidth="1"/>
    <col min="3" max="3" width="7.28515625" style="5" bestFit="1" customWidth="1"/>
    <col min="4" max="4" width="9.28515625" style="5" bestFit="1" customWidth="1"/>
    <col min="5" max="5" width="6.5703125" style="5" bestFit="1" customWidth="1"/>
    <col min="6" max="6" width="9.28515625" bestFit="1" customWidth="1"/>
    <col min="7" max="7" width="11.42578125" customWidth="1"/>
    <col min="8" max="8" width="16.140625" customWidth="1"/>
    <col min="9" max="9" width="10" customWidth="1"/>
    <col min="10" max="10" width="13.85546875" customWidth="1"/>
    <col min="11" max="11" width="11.5703125" style="2" customWidth="1"/>
    <col min="12" max="12" width="11" style="5" customWidth="1"/>
    <col min="13" max="13" width="11.140625" customWidth="1"/>
    <col min="14" max="14" width="11.5703125" style="2" customWidth="1"/>
    <col min="15" max="15" width="11.5703125" style="2" bestFit="1" customWidth="1"/>
    <col min="16" max="16" width="12.28515625" style="2" bestFit="1" customWidth="1"/>
    <col min="17" max="17" width="26.7109375" style="3" customWidth="1"/>
    <col min="18" max="18" width="16.140625" style="4" bestFit="1" customWidth="1"/>
    <col min="19" max="19" width="10.140625" style="12" bestFit="1" customWidth="1"/>
  </cols>
  <sheetData>
    <row r="1" spans="1:19" x14ac:dyDescent="0.25">
      <c r="A1" t="s">
        <v>0</v>
      </c>
      <c r="B1" s="1" t="s">
        <v>1</v>
      </c>
      <c r="C1" s="5" t="s">
        <v>533</v>
      </c>
      <c r="D1" s="5" t="s">
        <v>535</v>
      </c>
      <c r="E1" s="5" t="s">
        <v>534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2" t="s">
        <v>7</v>
      </c>
      <c r="L1" s="5" t="s">
        <v>8</v>
      </c>
      <c r="M1" t="s">
        <v>9</v>
      </c>
      <c r="N1" s="2" t="s">
        <v>10</v>
      </c>
      <c r="O1" s="2" t="s">
        <v>11</v>
      </c>
      <c r="P1" s="2" t="s">
        <v>564</v>
      </c>
      <c r="Q1" s="3" t="s">
        <v>12</v>
      </c>
      <c r="R1" t="s">
        <v>565</v>
      </c>
      <c r="S1" s="12" t="s">
        <v>13</v>
      </c>
    </row>
    <row r="2" spans="1:19" x14ac:dyDescent="0.25">
      <c r="A2" t="s">
        <v>14</v>
      </c>
      <c r="B2" s="1">
        <v>45292</v>
      </c>
      <c r="C2" s="5">
        <f>YEAR(retail_sales_dataset[[#This Row],[OrderDate]])</f>
        <v>2024</v>
      </c>
      <c r="D2" s="5">
        <f>MONTH(retail_sales_dataset[[#This Row],[OrderDate]])</f>
        <v>1</v>
      </c>
      <c r="E2" s="5">
        <f>DAY(retail_sales_dataset[[#This Row],[OrderDate]])</f>
        <v>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s="2">
        <v>130183</v>
      </c>
      <c r="L2" s="5">
        <v>2</v>
      </c>
      <c r="M2" t="s">
        <v>20</v>
      </c>
      <c r="N2" s="2">
        <v>260366</v>
      </c>
      <c r="O2" s="2">
        <v>195502</v>
      </c>
      <c r="P2" s="2">
        <f>retail_sales_dataset[[#This Row],[Total]]-retail_sales_dataset[[#This Row],[COGS]]</f>
        <v>64864</v>
      </c>
      <c r="Q2" s="3">
        <v>64864</v>
      </c>
      <c r="R2">
        <v>2491</v>
      </c>
      <c r="S2" s="12">
        <v>61</v>
      </c>
    </row>
    <row r="3" spans="1:19" x14ac:dyDescent="0.25">
      <c r="A3" t="s">
        <v>21</v>
      </c>
      <c r="B3" s="1">
        <v>45293</v>
      </c>
      <c r="C3" s="5">
        <f>YEAR(retail_sales_dataset[[#This Row],[OrderDate]])</f>
        <v>2024</v>
      </c>
      <c r="D3" s="5">
        <f>MONTH(retail_sales_dataset[[#This Row],[OrderDate]])</f>
        <v>1</v>
      </c>
      <c r="E3" s="5">
        <f>DAY(retail_sales_dataset[[#This Row],[OrderDate]])</f>
        <v>2</v>
      </c>
      <c r="F3" t="s">
        <v>22</v>
      </c>
      <c r="G3" t="s">
        <v>16</v>
      </c>
      <c r="H3" t="s">
        <v>17</v>
      </c>
      <c r="I3" t="s">
        <v>23</v>
      </c>
      <c r="J3" t="s">
        <v>24</v>
      </c>
      <c r="K3" s="2">
        <v>80267</v>
      </c>
      <c r="L3" s="5">
        <v>2</v>
      </c>
      <c r="M3" t="s">
        <v>20</v>
      </c>
      <c r="N3" s="2">
        <v>160534</v>
      </c>
      <c r="O3" s="2">
        <v>120541</v>
      </c>
      <c r="P3" s="2">
        <f>retail_sales_dataset[[#This Row],[Total]]-retail_sales_dataset[[#This Row],[COGS]]</f>
        <v>39993</v>
      </c>
      <c r="Q3" s="3">
        <v>39993</v>
      </c>
      <c r="R3">
        <v>2491</v>
      </c>
      <c r="S3" s="12">
        <v>79</v>
      </c>
    </row>
    <row r="4" spans="1:19" x14ac:dyDescent="0.25">
      <c r="A4" t="s">
        <v>25</v>
      </c>
      <c r="B4" s="1">
        <v>45294</v>
      </c>
      <c r="C4" s="5">
        <f>YEAR(retail_sales_dataset[[#This Row],[OrderDate]])</f>
        <v>2024</v>
      </c>
      <c r="D4" s="5">
        <f>MONTH(retail_sales_dataset[[#This Row],[OrderDate]])</f>
        <v>1</v>
      </c>
      <c r="E4" s="5">
        <f>DAY(retail_sales_dataset[[#This Row],[OrderDate]])</f>
        <v>3</v>
      </c>
      <c r="F4" t="s">
        <v>15</v>
      </c>
      <c r="G4" t="s">
        <v>26</v>
      </c>
      <c r="H4" t="s">
        <v>17</v>
      </c>
      <c r="I4" t="s">
        <v>18</v>
      </c>
      <c r="J4" t="s">
        <v>27</v>
      </c>
      <c r="K4" s="2">
        <v>74481</v>
      </c>
      <c r="L4" s="5">
        <v>4</v>
      </c>
      <c r="M4" t="s">
        <v>20</v>
      </c>
      <c r="N4" s="2">
        <v>297924</v>
      </c>
      <c r="O4" s="2">
        <v>223703</v>
      </c>
      <c r="P4" s="2">
        <f>retail_sales_dataset[[#This Row],[Total]]-retail_sales_dataset[[#This Row],[COGS]]</f>
        <v>74221</v>
      </c>
      <c r="Q4" s="3">
        <v>74221</v>
      </c>
      <c r="R4">
        <v>2491</v>
      </c>
      <c r="S4" s="12">
        <v>47</v>
      </c>
    </row>
    <row r="5" spans="1:19" x14ac:dyDescent="0.25">
      <c r="A5" t="s">
        <v>28</v>
      </c>
      <c r="B5" s="1">
        <v>45295</v>
      </c>
      <c r="C5" s="5">
        <f>YEAR(retail_sales_dataset[[#This Row],[OrderDate]])</f>
        <v>2024</v>
      </c>
      <c r="D5" s="5">
        <f>MONTH(retail_sales_dataset[[#This Row],[OrderDate]])</f>
        <v>1</v>
      </c>
      <c r="E5" s="5">
        <f>DAY(retail_sales_dataset[[#This Row],[OrderDate]])</f>
        <v>4</v>
      </c>
      <c r="F5" t="s">
        <v>15</v>
      </c>
      <c r="G5" t="s">
        <v>16</v>
      </c>
      <c r="H5" t="s">
        <v>17</v>
      </c>
      <c r="I5" t="s">
        <v>18</v>
      </c>
      <c r="J5" t="s">
        <v>29</v>
      </c>
      <c r="K5" s="2">
        <v>8718</v>
      </c>
      <c r="L5" s="5">
        <v>3</v>
      </c>
      <c r="M5" t="s">
        <v>20</v>
      </c>
      <c r="N5" s="2">
        <v>26154</v>
      </c>
      <c r="O5" s="2">
        <v>19638</v>
      </c>
      <c r="P5" s="2">
        <f>retail_sales_dataset[[#This Row],[Total]]-retail_sales_dataset[[#This Row],[COGS]]</f>
        <v>6516</v>
      </c>
      <c r="Q5" s="3">
        <v>6516</v>
      </c>
      <c r="R5">
        <v>2491</v>
      </c>
      <c r="S5" s="12">
        <v>93</v>
      </c>
    </row>
    <row r="6" spans="1:19" x14ac:dyDescent="0.25">
      <c r="A6" t="s">
        <v>30</v>
      </c>
      <c r="B6" s="1">
        <v>45296</v>
      </c>
      <c r="C6" s="5">
        <f>YEAR(retail_sales_dataset[[#This Row],[OrderDate]])</f>
        <v>2024</v>
      </c>
      <c r="D6" s="5">
        <f>MONTH(retail_sales_dataset[[#This Row],[OrderDate]])</f>
        <v>1</v>
      </c>
      <c r="E6" s="5">
        <f>DAY(retail_sales_dataset[[#This Row],[OrderDate]])</f>
        <v>5</v>
      </c>
      <c r="F6" t="s">
        <v>22</v>
      </c>
      <c r="G6" t="s">
        <v>31</v>
      </c>
      <c r="H6" t="s">
        <v>32</v>
      </c>
      <c r="I6" t="s">
        <v>23</v>
      </c>
      <c r="J6" t="s">
        <v>33</v>
      </c>
      <c r="K6" s="2">
        <v>54481</v>
      </c>
      <c r="L6" s="5">
        <v>3</v>
      </c>
      <c r="M6" t="s">
        <v>20</v>
      </c>
      <c r="N6" s="2">
        <v>163443</v>
      </c>
      <c r="O6" s="2">
        <v>122725</v>
      </c>
      <c r="P6" s="2">
        <f>retail_sales_dataset[[#This Row],[Total]]-retail_sales_dataset[[#This Row],[COGS]]</f>
        <v>40718</v>
      </c>
      <c r="Q6" s="3">
        <v>40718</v>
      </c>
      <c r="R6">
        <v>2491</v>
      </c>
      <c r="S6" s="12">
        <v>70</v>
      </c>
    </row>
    <row r="7" spans="1:19" x14ac:dyDescent="0.25">
      <c r="A7" t="s">
        <v>34</v>
      </c>
      <c r="B7" s="1">
        <v>45297</v>
      </c>
      <c r="C7" s="5">
        <f>YEAR(retail_sales_dataset[[#This Row],[OrderDate]])</f>
        <v>2024</v>
      </c>
      <c r="D7" s="5">
        <f>MONTH(retail_sales_dataset[[#This Row],[OrderDate]])</f>
        <v>1</v>
      </c>
      <c r="E7" s="5">
        <f>DAY(retail_sales_dataset[[#This Row],[OrderDate]])</f>
        <v>6</v>
      </c>
      <c r="F7" t="s">
        <v>22</v>
      </c>
      <c r="G7" t="s">
        <v>31</v>
      </c>
      <c r="H7" t="s">
        <v>17</v>
      </c>
      <c r="I7" t="s">
        <v>18</v>
      </c>
      <c r="J7" t="s">
        <v>35</v>
      </c>
      <c r="K7" s="2">
        <v>60128</v>
      </c>
      <c r="L7" s="5">
        <v>3</v>
      </c>
      <c r="M7" t="s">
        <v>20</v>
      </c>
      <c r="N7" s="2">
        <v>180384</v>
      </c>
      <c r="O7" s="2">
        <v>135446</v>
      </c>
      <c r="P7" s="2">
        <f>retail_sales_dataset[[#This Row],[Total]]-retail_sales_dataset[[#This Row],[COGS]]</f>
        <v>44938</v>
      </c>
      <c r="Q7" s="3">
        <v>44938</v>
      </c>
      <c r="R7">
        <v>2491</v>
      </c>
      <c r="S7" s="12">
        <v>67</v>
      </c>
    </row>
    <row r="8" spans="1:19" x14ac:dyDescent="0.25">
      <c r="A8" t="s">
        <v>36</v>
      </c>
      <c r="B8" s="1">
        <v>45298</v>
      </c>
      <c r="C8" s="5">
        <f>YEAR(retail_sales_dataset[[#This Row],[OrderDate]])</f>
        <v>2024</v>
      </c>
      <c r="D8" s="5">
        <f>MONTH(retail_sales_dataset[[#This Row],[OrderDate]])</f>
        <v>1</v>
      </c>
      <c r="E8" s="5">
        <f>DAY(retail_sales_dataset[[#This Row],[OrderDate]])</f>
        <v>7</v>
      </c>
      <c r="F8" t="s">
        <v>15</v>
      </c>
      <c r="G8" t="s">
        <v>31</v>
      </c>
      <c r="H8" t="s">
        <v>32</v>
      </c>
      <c r="I8" t="s">
        <v>23</v>
      </c>
      <c r="J8" t="s">
        <v>33</v>
      </c>
      <c r="K8" s="2">
        <v>62829</v>
      </c>
      <c r="L8" s="5">
        <v>4</v>
      </c>
      <c r="M8" t="s">
        <v>37</v>
      </c>
      <c r="N8" s="2">
        <v>251316</v>
      </c>
      <c r="O8" s="2">
        <v>188706</v>
      </c>
      <c r="P8" s="2">
        <f>retail_sales_dataset[[#This Row],[Total]]-retail_sales_dataset[[#This Row],[COGS]]</f>
        <v>62610</v>
      </c>
      <c r="Q8" s="3">
        <v>62610</v>
      </c>
      <c r="R8">
        <v>2491</v>
      </c>
      <c r="S8" s="12">
        <v>75</v>
      </c>
    </row>
    <row r="9" spans="1:19" x14ac:dyDescent="0.25">
      <c r="A9" t="s">
        <v>38</v>
      </c>
      <c r="B9" s="1">
        <v>45299</v>
      </c>
      <c r="C9" s="5">
        <f>YEAR(retail_sales_dataset[[#This Row],[OrderDate]])</f>
        <v>2024</v>
      </c>
      <c r="D9" s="5">
        <f>MONTH(retail_sales_dataset[[#This Row],[OrderDate]])</f>
        <v>1</v>
      </c>
      <c r="E9" s="5">
        <f>DAY(retail_sales_dataset[[#This Row],[OrderDate]])</f>
        <v>8</v>
      </c>
      <c r="F9" t="s">
        <v>39</v>
      </c>
      <c r="G9" t="s">
        <v>26</v>
      </c>
      <c r="H9" t="s">
        <v>32</v>
      </c>
      <c r="I9" t="s">
        <v>23</v>
      </c>
      <c r="J9" t="s">
        <v>35</v>
      </c>
      <c r="K9" s="2">
        <v>89125</v>
      </c>
      <c r="L9" s="5">
        <v>2</v>
      </c>
      <c r="M9" t="s">
        <v>20</v>
      </c>
      <c r="N9" s="2">
        <v>17825</v>
      </c>
      <c r="O9" s="2">
        <v>133843</v>
      </c>
      <c r="P9" s="2">
        <f>retail_sales_dataset[[#This Row],[Total]]-retail_sales_dataset[[#This Row],[COGS]]</f>
        <v>-116018</v>
      </c>
      <c r="Q9" s="3">
        <v>-116018</v>
      </c>
      <c r="R9">
        <v>2491</v>
      </c>
      <c r="S9" s="12">
        <v>77</v>
      </c>
    </row>
    <row r="10" spans="1:19" x14ac:dyDescent="0.25">
      <c r="A10" t="s">
        <v>40</v>
      </c>
      <c r="B10" s="1">
        <v>45300</v>
      </c>
      <c r="C10" s="5">
        <f>YEAR(retail_sales_dataset[[#This Row],[OrderDate]])</f>
        <v>2024</v>
      </c>
      <c r="D10" s="5">
        <f>MONTH(retail_sales_dataset[[#This Row],[OrderDate]])</f>
        <v>1</v>
      </c>
      <c r="E10" s="5">
        <f>DAY(retail_sales_dataset[[#This Row],[OrderDate]])</f>
        <v>9</v>
      </c>
      <c r="F10" t="s">
        <v>15</v>
      </c>
      <c r="G10" t="s">
        <v>16</v>
      </c>
      <c r="H10" t="s">
        <v>17</v>
      </c>
      <c r="I10" t="s">
        <v>18</v>
      </c>
      <c r="J10" t="s">
        <v>24</v>
      </c>
      <c r="K10" s="2">
        <v>82372</v>
      </c>
      <c r="L10" s="5">
        <v>4</v>
      </c>
      <c r="M10" t="s">
        <v>41</v>
      </c>
      <c r="N10" s="2">
        <v>329488</v>
      </c>
      <c r="O10" s="2">
        <v>247404</v>
      </c>
      <c r="P10" s="2">
        <f>retail_sales_dataset[[#This Row],[Total]]-retail_sales_dataset[[#This Row],[COGS]]</f>
        <v>82084</v>
      </c>
      <c r="Q10" s="3">
        <v>82084</v>
      </c>
      <c r="R10">
        <v>2491</v>
      </c>
      <c r="S10" s="12">
        <v>44</v>
      </c>
    </row>
    <row r="11" spans="1:19" x14ac:dyDescent="0.25">
      <c r="A11" t="s">
        <v>42</v>
      </c>
      <c r="B11" s="1">
        <v>45301</v>
      </c>
      <c r="C11" s="5">
        <f>YEAR(retail_sales_dataset[[#This Row],[OrderDate]])</f>
        <v>2024</v>
      </c>
      <c r="D11" s="5">
        <f>MONTH(retail_sales_dataset[[#This Row],[OrderDate]])</f>
        <v>1</v>
      </c>
      <c r="E11" s="5">
        <f>DAY(retail_sales_dataset[[#This Row],[OrderDate]])</f>
        <v>10</v>
      </c>
      <c r="F11" t="s">
        <v>15</v>
      </c>
      <c r="G11" t="s">
        <v>31</v>
      </c>
      <c r="H11" t="s">
        <v>32</v>
      </c>
      <c r="I11" t="s">
        <v>23</v>
      </c>
      <c r="J11" t="s">
        <v>19</v>
      </c>
      <c r="K11" s="2">
        <v>93146</v>
      </c>
      <c r="L11" s="5">
        <v>2</v>
      </c>
      <c r="M11" t="s">
        <v>20</v>
      </c>
      <c r="N11" s="2">
        <v>186292</v>
      </c>
      <c r="O11" s="2">
        <v>139882</v>
      </c>
      <c r="P11" s="2">
        <f>retail_sales_dataset[[#This Row],[Total]]-retail_sales_dataset[[#This Row],[COGS]]</f>
        <v>46410</v>
      </c>
      <c r="Q11" s="3">
        <v>46410</v>
      </c>
      <c r="R11">
        <v>2491</v>
      </c>
      <c r="S11" s="12">
        <v>81</v>
      </c>
    </row>
    <row r="12" spans="1:19" x14ac:dyDescent="0.25">
      <c r="A12" t="s">
        <v>43</v>
      </c>
      <c r="B12" s="1">
        <v>45302</v>
      </c>
      <c r="C12" s="5">
        <f>YEAR(retail_sales_dataset[[#This Row],[OrderDate]])</f>
        <v>2024</v>
      </c>
      <c r="D12" s="5">
        <f>MONTH(retail_sales_dataset[[#This Row],[OrderDate]])</f>
        <v>1</v>
      </c>
      <c r="E12" s="5">
        <f>DAY(retail_sales_dataset[[#This Row],[OrderDate]])</f>
        <v>11</v>
      </c>
      <c r="F12" t="s">
        <v>15</v>
      </c>
      <c r="G12" t="s">
        <v>26</v>
      </c>
      <c r="H12" t="s">
        <v>32</v>
      </c>
      <c r="I12" t="s">
        <v>18</v>
      </c>
      <c r="J12" t="s">
        <v>24</v>
      </c>
      <c r="K12" s="2">
        <v>115908</v>
      </c>
      <c r="L12" s="5">
        <v>4</v>
      </c>
      <c r="M12" t="s">
        <v>20</v>
      </c>
      <c r="N12" s="2">
        <v>463632</v>
      </c>
      <c r="O12" s="2">
        <v>348129</v>
      </c>
      <c r="P12" s="2">
        <f>retail_sales_dataset[[#This Row],[Total]]-retail_sales_dataset[[#This Row],[COGS]]</f>
        <v>115503</v>
      </c>
      <c r="Q12" s="3">
        <v>115503</v>
      </c>
      <c r="R12">
        <v>2491</v>
      </c>
      <c r="S12" s="12">
        <v>55</v>
      </c>
    </row>
    <row r="13" spans="1:19" x14ac:dyDescent="0.25">
      <c r="A13" t="s">
        <v>44</v>
      </c>
      <c r="B13" s="1">
        <v>45303</v>
      </c>
      <c r="C13" s="5">
        <f>YEAR(retail_sales_dataset[[#This Row],[OrderDate]])</f>
        <v>2024</v>
      </c>
      <c r="D13" s="5">
        <f>MONTH(retail_sales_dataset[[#This Row],[OrderDate]])</f>
        <v>1</v>
      </c>
      <c r="E13" s="5">
        <f>DAY(retail_sales_dataset[[#This Row],[OrderDate]])</f>
        <v>12</v>
      </c>
      <c r="F13" t="s">
        <v>15</v>
      </c>
      <c r="G13" t="s">
        <v>16</v>
      </c>
      <c r="H13" t="s">
        <v>32</v>
      </c>
      <c r="I13" t="s">
        <v>18</v>
      </c>
      <c r="J13" t="s">
        <v>27</v>
      </c>
      <c r="K13" s="2">
        <v>122883</v>
      </c>
      <c r="L13" s="5">
        <v>4</v>
      </c>
      <c r="M13" t="s">
        <v>37</v>
      </c>
      <c r="N13" s="2">
        <v>491532</v>
      </c>
      <c r="O13" s="2">
        <v>369078</v>
      </c>
      <c r="P13" s="2">
        <f>retail_sales_dataset[[#This Row],[Total]]-retail_sales_dataset[[#This Row],[COGS]]</f>
        <v>122454</v>
      </c>
      <c r="Q13" s="3">
        <v>122454</v>
      </c>
      <c r="R13">
        <v>2491</v>
      </c>
      <c r="S13" s="12">
        <v>83</v>
      </c>
    </row>
    <row r="14" spans="1:19" x14ac:dyDescent="0.25">
      <c r="A14" t="s">
        <v>45</v>
      </c>
      <c r="B14" s="1">
        <v>45304</v>
      </c>
      <c r="C14" s="5">
        <f>YEAR(retail_sales_dataset[[#This Row],[OrderDate]])</f>
        <v>2024</v>
      </c>
      <c r="D14" s="5">
        <f>MONTH(retail_sales_dataset[[#This Row],[OrderDate]])</f>
        <v>1</v>
      </c>
      <c r="E14" s="5">
        <f>DAY(retail_sales_dataset[[#This Row],[OrderDate]])</f>
        <v>13</v>
      </c>
      <c r="F14" t="s">
        <v>22</v>
      </c>
      <c r="G14" t="s">
        <v>26</v>
      </c>
      <c r="H14" t="s">
        <v>32</v>
      </c>
      <c r="I14" t="s">
        <v>23</v>
      </c>
      <c r="J14" t="s">
        <v>27</v>
      </c>
      <c r="K14" s="2">
        <v>109128</v>
      </c>
      <c r="L14" s="5">
        <v>2</v>
      </c>
      <c r="M14" t="s">
        <v>37</v>
      </c>
      <c r="N14" s="2">
        <v>218256</v>
      </c>
      <c r="O14" s="2">
        <v>163883</v>
      </c>
      <c r="P14" s="2">
        <f>retail_sales_dataset[[#This Row],[Total]]-retail_sales_dataset[[#This Row],[COGS]]</f>
        <v>54373</v>
      </c>
      <c r="Q14" s="3">
        <v>54373</v>
      </c>
      <c r="R14">
        <v>2491</v>
      </c>
      <c r="S14" s="12">
        <v>89</v>
      </c>
    </row>
    <row r="15" spans="1:19" x14ac:dyDescent="0.25">
      <c r="A15" t="s">
        <v>46</v>
      </c>
      <c r="B15" s="1">
        <v>45305</v>
      </c>
      <c r="C15" s="5">
        <f>YEAR(retail_sales_dataset[[#This Row],[OrderDate]])</f>
        <v>2024</v>
      </c>
      <c r="D15" s="5">
        <f>MONTH(retail_sales_dataset[[#This Row],[OrderDate]])</f>
        <v>1</v>
      </c>
      <c r="E15" s="5">
        <f>DAY(retail_sales_dataset[[#This Row],[OrderDate]])</f>
        <v>14</v>
      </c>
      <c r="F15" t="s">
        <v>15</v>
      </c>
      <c r="G15" t="s">
        <v>31</v>
      </c>
      <c r="H15" t="s">
        <v>17</v>
      </c>
      <c r="I15" t="s">
        <v>23</v>
      </c>
      <c r="J15" t="s">
        <v>35</v>
      </c>
      <c r="K15" s="2">
        <v>143551</v>
      </c>
      <c r="L15" s="5">
        <v>3</v>
      </c>
      <c r="M15" t="s">
        <v>41</v>
      </c>
      <c r="N15" s="2">
        <v>430653</v>
      </c>
      <c r="O15" s="2">
        <v>323366</v>
      </c>
      <c r="P15" s="2">
        <f>retail_sales_dataset[[#This Row],[Total]]-retail_sales_dataset[[#This Row],[COGS]]</f>
        <v>107287</v>
      </c>
      <c r="Q15" s="3">
        <v>107287</v>
      </c>
      <c r="R15">
        <v>2491</v>
      </c>
      <c r="S15" s="12">
        <v>88</v>
      </c>
    </row>
    <row r="16" spans="1:19" x14ac:dyDescent="0.25">
      <c r="A16" t="s">
        <v>47</v>
      </c>
      <c r="B16" s="1">
        <v>45306</v>
      </c>
      <c r="C16" s="5">
        <f>YEAR(retail_sales_dataset[[#This Row],[OrderDate]])</f>
        <v>2024</v>
      </c>
      <c r="D16" s="5">
        <f>MONTH(retail_sales_dataset[[#This Row],[OrderDate]])</f>
        <v>1</v>
      </c>
      <c r="E16" s="5">
        <f>DAY(retail_sales_dataset[[#This Row],[OrderDate]])</f>
        <v>15</v>
      </c>
      <c r="F16" t="s">
        <v>39</v>
      </c>
      <c r="G16" t="s">
        <v>31</v>
      </c>
      <c r="H16" t="s">
        <v>32</v>
      </c>
      <c r="I16" t="s">
        <v>23</v>
      </c>
      <c r="J16" t="s">
        <v>29</v>
      </c>
      <c r="K16" s="2">
        <v>7644</v>
      </c>
      <c r="L16" s="5">
        <v>2</v>
      </c>
      <c r="M16" t="s">
        <v>41</v>
      </c>
      <c r="N16" s="2">
        <v>15288</v>
      </c>
      <c r="O16" s="2">
        <v>11479</v>
      </c>
      <c r="P16" s="2">
        <f>retail_sales_dataset[[#This Row],[Total]]-retail_sales_dataset[[#This Row],[COGS]]</f>
        <v>3809</v>
      </c>
      <c r="Q16" s="3">
        <v>3809</v>
      </c>
      <c r="R16">
        <v>2491</v>
      </c>
      <c r="S16" s="12">
        <v>73</v>
      </c>
    </row>
    <row r="17" spans="1:19" x14ac:dyDescent="0.25">
      <c r="A17" t="s">
        <v>48</v>
      </c>
      <c r="B17" s="1">
        <v>45307</v>
      </c>
      <c r="C17" s="5">
        <f>YEAR(retail_sales_dataset[[#This Row],[OrderDate]])</f>
        <v>2024</v>
      </c>
      <c r="D17" s="5">
        <f>MONTH(retail_sales_dataset[[#This Row],[OrderDate]])</f>
        <v>1</v>
      </c>
      <c r="E17" s="5">
        <f>DAY(retail_sales_dataset[[#This Row],[OrderDate]])</f>
        <v>16</v>
      </c>
      <c r="F17" t="s">
        <v>22</v>
      </c>
      <c r="G17" t="s">
        <v>31</v>
      </c>
      <c r="H17" t="s">
        <v>17</v>
      </c>
      <c r="I17" t="s">
        <v>23</v>
      </c>
      <c r="J17" t="s">
        <v>29</v>
      </c>
      <c r="K17" s="2">
        <v>33388</v>
      </c>
      <c r="L17" s="5">
        <v>1</v>
      </c>
      <c r="M17" t="s">
        <v>37</v>
      </c>
      <c r="N17" s="2">
        <v>33388</v>
      </c>
      <c r="O17" s="2">
        <v>2507</v>
      </c>
      <c r="P17" s="2">
        <f>retail_sales_dataset[[#This Row],[Total]]-retail_sales_dataset[[#This Row],[COGS]]</f>
        <v>30881</v>
      </c>
      <c r="Q17" s="3">
        <v>30881</v>
      </c>
      <c r="R17">
        <v>2491</v>
      </c>
      <c r="S17" s="12">
        <v>71</v>
      </c>
    </row>
    <row r="18" spans="1:19" x14ac:dyDescent="0.25">
      <c r="A18" t="s">
        <v>49</v>
      </c>
      <c r="B18" s="1">
        <v>45308</v>
      </c>
      <c r="C18" s="5">
        <f>YEAR(retail_sales_dataset[[#This Row],[OrderDate]])</f>
        <v>2024</v>
      </c>
      <c r="D18" s="5">
        <f>MONTH(retail_sales_dataset[[#This Row],[OrderDate]])</f>
        <v>1</v>
      </c>
      <c r="E18" s="5">
        <f>DAY(retail_sales_dataset[[#This Row],[OrderDate]])</f>
        <v>17</v>
      </c>
      <c r="F18" t="s">
        <v>39</v>
      </c>
      <c r="G18" t="s">
        <v>26</v>
      </c>
      <c r="H18" t="s">
        <v>32</v>
      </c>
      <c r="I18" t="s">
        <v>18</v>
      </c>
      <c r="J18" t="s">
        <v>35</v>
      </c>
      <c r="K18" s="2">
        <v>6097</v>
      </c>
      <c r="L18" s="5">
        <v>1</v>
      </c>
      <c r="M18" t="s">
        <v>37</v>
      </c>
      <c r="N18" s="2">
        <v>6097</v>
      </c>
      <c r="O18" s="2">
        <v>4578</v>
      </c>
      <c r="P18" s="2">
        <f>retail_sales_dataset[[#This Row],[Total]]-retail_sales_dataset[[#This Row],[COGS]]</f>
        <v>1519</v>
      </c>
      <c r="Q18" s="3">
        <v>1519</v>
      </c>
      <c r="R18">
        <v>2491</v>
      </c>
      <c r="S18" s="12">
        <v>49</v>
      </c>
    </row>
    <row r="19" spans="1:19" x14ac:dyDescent="0.25">
      <c r="A19" t="s">
        <v>50</v>
      </c>
      <c r="B19" s="1">
        <v>45309</v>
      </c>
      <c r="C19" s="5">
        <f>YEAR(retail_sales_dataset[[#This Row],[OrderDate]])</f>
        <v>2024</v>
      </c>
      <c r="D19" s="5">
        <f>MONTH(retail_sales_dataset[[#This Row],[OrderDate]])</f>
        <v>1</v>
      </c>
      <c r="E19" s="5">
        <f>DAY(retail_sales_dataset[[#This Row],[OrderDate]])</f>
        <v>18</v>
      </c>
      <c r="F19" t="s">
        <v>39</v>
      </c>
      <c r="G19" t="s">
        <v>26</v>
      </c>
      <c r="H19" t="s">
        <v>32</v>
      </c>
      <c r="I19" t="s">
        <v>18</v>
      </c>
      <c r="J19" t="s">
        <v>27</v>
      </c>
      <c r="K19" s="2">
        <v>98884</v>
      </c>
      <c r="L19" s="5">
        <v>2</v>
      </c>
      <c r="M19" t="s">
        <v>20</v>
      </c>
      <c r="N19" s="2">
        <v>197768</v>
      </c>
      <c r="O19" s="2">
        <v>148499</v>
      </c>
      <c r="P19" s="2">
        <f>retail_sales_dataset[[#This Row],[Total]]-retail_sales_dataset[[#This Row],[COGS]]</f>
        <v>49269</v>
      </c>
      <c r="Q19" s="3">
        <v>49269</v>
      </c>
      <c r="R19">
        <v>2491</v>
      </c>
      <c r="S19" s="12">
        <v>87</v>
      </c>
    </row>
    <row r="20" spans="1:19" x14ac:dyDescent="0.25">
      <c r="A20" t="s">
        <v>51</v>
      </c>
      <c r="B20" s="1">
        <v>45310</v>
      </c>
      <c r="C20" s="5">
        <f>YEAR(retail_sales_dataset[[#This Row],[OrderDate]])</f>
        <v>2024</v>
      </c>
      <c r="D20" s="5">
        <f>MONTH(retail_sales_dataset[[#This Row],[OrderDate]])</f>
        <v>1</v>
      </c>
      <c r="E20" s="5">
        <f>DAY(retail_sales_dataset[[#This Row],[OrderDate]])</f>
        <v>19</v>
      </c>
      <c r="F20" t="s">
        <v>39</v>
      </c>
      <c r="G20" t="s">
        <v>31</v>
      </c>
      <c r="H20" t="s">
        <v>17</v>
      </c>
      <c r="I20" t="s">
        <v>23</v>
      </c>
      <c r="J20" t="s">
        <v>27</v>
      </c>
      <c r="K20" s="2">
        <v>135214</v>
      </c>
      <c r="L20" s="5">
        <v>4</v>
      </c>
      <c r="M20" t="s">
        <v>37</v>
      </c>
      <c r="N20" s="2">
        <v>540856</v>
      </c>
      <c r="O20" s="2">
        <v>406114</v>
      </c>
      <c r="P20" s="2">
        <f>retail_sales_dataset[[#This Row],[Total]]-retail_sales_dataset[[#This Row],[COGS]]</f>
        <v>134742</v>
      </c>
      <c r="Q20" s="3">
        <v>134742</v>
      </c>
      <c r="R20">
        <v>2491</v>
      </c>
      <c r="S20" s="12">
        <v>56</v>
      </c>
    </row>
    <row r="21" spans="1:19" x14ac:dyDescent="0.25">
      <c r="A21" t="s">
        <v>52</v>
      </c>
      <c r="B21" s="1">
        <v>45311</v>
      </c>
      <c r="C21" s="5">
        <f>YEAR(retail_sales_dataset[[#This Row],[OrderDate]])</f>
        <v>2024</v>
      </c>
      <c r="D21" s="5">
        <f>MONTH(retail_sales_dataset[[#This Row],[OrderDate]])</f>
        <v>1</v>
      </c>
      <c r="E21" s="5">
        <f>DAY(retail_sales_dataset[[#This Row],[OrderDate]])</f>
        <v>20</v>
      </c>
      <c r="F21" t="s">
        <v>39</v>
      </c>
      <c r="G21" t="s">
        <v>26</v>
      </c>
      <c r="H21" t="s">
        <v>32</v>
      </c>
      <c r="I21" t="s">
        <v>18</v>
      </c>
      <c r="J21" t="s">
        <v>27</v>
      </c>
      <c r="K21" s="2">
        <v>40305</v>
      </c>
      <c r="L21" s="5">
        <v>1</v>
      </c>
      <c r="M21" t="s">
        <v>41</v>
      </c>
      <c r="N21" s="2">
        <v>40305</v>
      </c>
      <c r="O21" s="2">
        <v>30264</v>
      </c>
      <c r="P21" s="2">
        <f>retail_sales_dataset[[#This Row],[Total]]-retail_sales_dataset[[#This Row],[COGS]]</f>
        <v>10041</v>
      </c>
      <c r="Q21" s="3">
        <v>10041</v>
      </c>
      <c r="R21">
        <v>2491</v>
      </c>
      <c r="S21" s="12">
        <v>70</v>
      </c>
    </row>
    <row r="22" spans="1:19" x14ac:dyDescent="0.25">
      <c r="A22" t="s">
        <v>53</v>
      </c>
      <c r="B22" s="1">
        <v>45312</v>
      </c>
      <c r="C22" s="5">
        <f>YEAR(retail_sales_dataset[[#This Row],[OrderDate]])</f>
        <v>2024</v>
      </c>
      <c r="D22" s="5">
        <f>MONTH(retail_sales_dataset[[#This Row],[OrderDate]])</f>
        <v>1</v>
      </c>
      <c r="E22" s="5">
        <f>DAY(retail_sales_dataset[[#This Row],[OrderDate]])</f>
        <v>21</v>
      </c>
      <c r="F22" t="s">
        <v>22</v>
      </c>
      <c r="G22" t="s">
        <v>31</v>
      </c>
      <c r="H22" t="s">
        <v>32</v>
      </c>
      <c r="I22" t="s">
        <v>18</v>
      </c>
      <c r="J22" t="s">
        <v>24</v>
      </c>
      <c r="K22" s="2">
        <v>13942</v>
      </c>
      <c r="L22" s="5">
        <v>1</v>
      </c>
      <c r="M22" t="s">
        <v>20</v>
      </c>
      <c r="N22" s="2">
        <v>13942</v>
      </c>
      <c r="O22" s="2">
        <v>104687</v>
      </c>
      <c r="P22" s="2">
        <f>retail_sales_dataset[[#This Row],[Total]]-retail_sales_dataset[[#This Row],[COGS]]</f>
        <v>-90745</v>
      </c>
      <c r="Q22" s="3">
        <v>-90745</v>
      </c>
      <c r="R22">
        <v>2491</v>
      </c>
      <c r="S22" s="12">
        <v>57</v>
      </c>
    </row>
    <row r="23" spans="1:19" x14ac:dyDescent="0.25">
      <c r="A23" t="s">
        <v>54</v>
      </c>
      <c r="B23" s="1">
        <v>45313</v>
      </c>
      <c r="C23" s="5">
        <f>YEAR(retail_sales_dataset[[#This Row],[OrderDate]])</f>
        <v>2024</v>
      </c>
      <c r="D23" s="5">
        <f>MONTH(retail_sales_dataset[[#This Row],[OrderDate]])</f>
        <v>1</v>
      </c>
      <c r="E23" s="5">
        <f>DAY(retail_sales_dataset[[#This Row],[OrderDate]])</f>
        <v>22</v>
      </c>
      <c r="F23" t="s">
        <v>22</v>
      </c>
      <c r="G23" t="s">
        <v>31</v>
      </c>
      <c r="H23" t="s">
        <v>32</v>
      </c>
      <c r="I23" t="s">
        <v>18</v>
      </c>
      <c r="J23" t="s">
        <v>27</v>
      </c>
      <c r="K23" s="2">
        <v>13739</v>
      </c>
      <c r="L23" s="5">
        <v>4</v>
      </c>
      <c r="M23" t="s">
        <v>41</v>
      </c>
      <c r="N23" s="2">
        <v>54956</v>
      </c>
      <c r="O23" s="2">
        <v>41265</v>
      </c>
      <c r="P23" s="2">
        <f>retail_sales_dataset[[#This Row],[Total]]-retail_sales_dataset[[#This Row],[COGS]]</f>
        <v>13691</v>
      </c>
      <c r="Q23" s="3">
        <v>13691</v>
      </c>
      <c r="R23">
        <v>2491</v>
      </c>
      <c r="S23" s="12">
        <v>48</v>
      </c>
    </row>
    <row r="24" spans="1:19" x14ac:dyDescent="0.25">
      <c r="A24" t="s">
        <v>55</v>
      </c>
      <c r="B24" s="1">
        <v>45314</v>
      </c>
      <c r="C24" s="5">
        <f>YEAR(retail_sales_dataset[[#This Row],[OrderDate]])</f>
        <v>2024</v>
      </c>
      <c r="D24" s="5">
        <f>MONTH(retail_sales_dataset[[#This Row],[OrderDate]])</f>
        <v>1</v>
      </c>
      <c r="E24" s="5">
        <f>DAY(retail_sales_dataset[[#This Row],[OrderDate]])</f>
        <v>23</v>
      </c>
      <c r="F24" t="s">
        <v>39</v>
      </c>
      <c r="G24" t="s">
        <v>16</v>
      </c>
      <c r="H24" t="s">
        <v>17</v>
      </c>
      <c r="I24" t="s">
        <v>18</v>
      </c>
      <c r="J24" t="s">
        <v>33</v>
      </c>
      <c r="K24" s="2">
        <v>140493</v>
      </c>
      <c r="L24" s="5">
        <v>4</v>
      </c>
      <c r="M24" t="s">
        <v>20</v>
      </c>
      <c r="N24" s="2">
        <v>561972</v>
      </c>
      <c r="O24" s="2">
        <v>42197</v>
      </c>
      <c r="P24" s="2">
        <f>retail_sales_dataset[[#This Row],[Total]]-retail_sales_dataset[[#This Row],[COGS]]</f>
        <v>519775</v>
      </c>
      <c r="Q24" s="3">
        <v>519775</v>
      </c>
      <c r="R24">
        <v>2491</v>
      </c>
      <c r="S24" s="12">
        <v>78</v>
      </c>
    </row>
    <row r="25" spans="1:19" x14ac:dyDescent="0.25">
      <c r="A25" t="s">
        <v>56</v>
      </c>
      <c r="B25" s="1">
        <v>45315</v>
      </c>
      <c r="C25" s="5">
        <f>YEAR(retail_sales_dataset[[#This Row],[OrderDate]])</f>
        <v>2024</v>
      </c>
      <c r="D25" s="5">
        <f>MONTH(retail_sales_dataset[[#This Row],[OrderDate]])</f>
        <v>1</v>
      </c>
      <c r="E25" s="5">
        <f>DAY(retail_sales_dataset[[#This Row],[OrderDate]])</f>
        <v>24</v>
      </c>
      <c r="F25" t="s">
        <v>39</v>
      </c>
      <c r="G25" t="s">
        <v>26</v>
      </c>
      <c r="H25" t="s">
        <v>32</v>
      </c>
      <c r="I25" t="s">
        <v>23</v>
      </c>
      <c r="J25" t="s">
        <v>19</v>
      </c>
      <c r="K25" s="2">
        <v>55985</v>
      </c>
      <c r="L25" s="5">
        <v>3</v>
      </c>
      <c r="M25" t="s">
        <v>37</v>
      </c>
      <c r="N25" s="2">
        <v>167955</v>
      </c>
      <c r="O25" s="2">
        <v>126113</v>
      </c>
      <c r="P25" s="2">
        <f>retail_sales_dataset[[#This Row],[Total]]-retail_sales_dataset[[#This Row],[COGS]]</f>
        <v>41842</v>
      </c>
      <c r="Q25" s="3">
        <v>41842</v>
      </c>
      <c r="R25">
        <v>2491</v>
      </c>
      <c r="S25" s="12">
        <v>43</v>
      </c>
    </row>
    <row r="26" spans="1:19" x14ac:dyDescent="0.25">
      <c r="A26" t="s">
        <v>57</v>
      </c>
      <c r="B26" s="1">
        <v>45316</v>
      </c>
      <c r="C26" s="5">
        <f>YEAR(retail_sales_dataset[[#This Row],[OrderDate]])</f>
        <v>2024</v>
      </c>
      <c r="D26" s="5">
        <f>MONTH(retail_sales_dataset[[#This Row],[OrderDate]])</f>
        <v>1</v>
      </c>
      <c r="E26" s="5">
        <f>DAY(retail_sales_dataset[[#This Row],[OrderDate]])</f>
        <v>25</v>
      </c>
      <c r="F26" t="s">
        <v>22</v>
      </c>
      <c r="G26" t="s">
        <v>31</v>
      </c>
      <c r="H26" t="s">
        <v>17</v>
      </c>
      <c r="I26" t="s">
        <v>23</v>
      </c>
      <c r="J26" t="s">
        <v>27</v>
      </c>
      <c r="K26" s="2">
        <v>19706</v>
      </c>
      <c r="L26" s="5">
        <v>4</v>
      </c>
      <c r="M26" t="s">
        <v>41</v>
      </c>
      <c r="N26" s="2">
        <v>78824</v>
      </c>
      <c r="O26" s="2">
        <v>59187</v>
      </c>
      <c r="P26" s="2">
        <f>retail_sales_dataset[[#This Row],[Total]]-retail_sales_dataset[[#This Row],[COGS]]</f>
        <v>19637</v>
      </c>
      <c r="Q26" s="3">
        <v>19637</v>
      </c>
      <c r="R26">
        <v>2491</v>
      </c>
      <c r="S26" s="12">
        <v>85</v>
      </c>
    </row>
    <row r="27" spans="1:19" x14ac:dyDescent="0.25">
      <c r="A27" t="s">
        <v>58</v>
      </c>
      <c r="B27" s="1">
        <v>45317</v>
      </c>
      <c r="C27" s="5">
        <f>YEAR(retail_sales_dataset[[#This Row],[OrderDate]])</f>
        <v>2024</v>
      </c>
      <c r="D27" s="5">
        <f>MONTH(retail_sales_dataset[[#This Row],[OrderDate]])</f>
        <v>1</v>
      </c>
      <c r="E27" s="5">
        <f>DAY(retail_sales_dataset[[#This Row],[OrderDate]])</f>
        <v>26</v>
      </c>
      <c r="F27" t="s">
        <v>22</v>
      </c>
      <c r="G27" t="s">
        <v>31</v>
      </c>
      <c r="H27" t="s">
        <v>32</v>
      </c>
      <c r="I27" t="s">
        <v>18</v>
      </c>
      <c r="J27" t="s">
        <v>35</v>
      </c>
      <c r="K27" s="2">
        <v>75451</v>
      </c>
      <c r="L27" s="5">
        <v>2</v>
      </c>
      <c r="M27" t="s">
        <v>20</v>
      </c>
      <c r="N27" s="2">
        <v>150902</v>
      </c>
      <c r="O27" s="2">
        <v>113308</v>
      </c>
      <c r="P27" s="2">
        <f>retail_sales_dataset[[#This Row],[Total]]-retail_sales_dataset[[#This Row],[COGS]]</f>
        <v>37594</v>
      </c>
      <c r="Q27" s="3">
        <v>37594</v>
      </c>
      <c r="R27">
        <v>2491</v>
      </c>
      <c r="S27" s="12">
        <v>59</v>
      </c>
    </row>
    <row r="28" spans="1:19" x14ac:dyDescent="0.25">
      <c r="A28" t="s">
        <v>59</v>
      </c>
      <c r="B28" s="1">
        <v>45318</v>
      </c>
      <c r="C28" s="5">
        <f>YEAR(retail_sales_dataset[[#This Row],[OrderDate]])</f>
        <v>2024</v>
      </c>
      <c r="D28" s="5">
        <f>MONTH(retail_sales_dataset[[#This Row],[OrderDate]])</f>
        <v>1</v>
      </c>
      <c r="E28" s="5">
        <f>DAY(retail_sales_dataset[[#This Row],[OrderDate]])</f>
        <v>27</v>
      </c>
      <c r="F28" t="s">
        <v>22</v>
      </c>
      <c r="G28" t="s">
        <v>26</v>
      </c>
      <c r="H28" t="s">
        <v>17</v>
      </c>
      <c r="I28" t="s">
        <v>23</v>
      </c>
      <c r="J28" t="s">
        <v>19</v>
      </c>
      <c r="K28" s="2">
        <v>42233</v>
      </c>
      <c r="L28" s="5">
        <v>2</v>
      </c>
      <c r="M28" t="s">
        <v>20</v>
      </c>
      <c r="N28" s="2">
        <v>84466</v>
      </c>
      <c r="O28" s="2">
        <v>63423</v>
      </c>
      <c r="P28" s="2">
        <f>retail_sales_dataset[[#This Row],[Total]]-retail_sales_dataset[[#This Row],[COGS]]</f>
        <v>21043</v>
      </c>
      <c r="Q28" s="3">
        <v>21043</v>
      </c>
      <c r="R28">
        <v>2491</v>
      </c>
      <c r="S28" s="12">
        <v>40</v>
      </c>
    </row>
    <row r="29" spans="1:19" x14ac:dyDescent="0.25">
      <c r="A29" t="s">
        <v>60</v>
      </c>
      <c r="B29" s="1">
        <v>45319</v>
      </c>
      <c r="C29" s="5">
        <f>YEAR(retail_sales_dataset[[#This Row],[OrderDate]])</f>
        <v>2024</v>
      </c>
      <c r="D29" s="5">
        <f>MONTH(retail_sales_dataset[[#This Row],[OrderDate]])</f>
        <v>1</v>
      </c>
      <c r="E29" s="5">
        <f>DAY(retail_sales_dataset[[#This Row],[OrderDate]])</f>
        <v>28</v>
      </c>
      <c r="F29" t="s">
        <v>15</v>
      </c>
      <c r="G29" t="s">
        <v>16</v>
      </c>
      <c r="H29" t="s">
        <v>17</v>
      </c>
      <c r="I29" t="s">
        <v>23</v>
      </c>
      <c r="J29" t="s">
        <v>24</v>
      </c>
      <c r="K29" s="2">
        <v>46307</v>
      </c>
      <c r="L29" s="5">
        <v>3</v>
      </c>
      <c r="M29" t="s">
        <v>37</v>
      </c>
      <c r="N29" s="2">
        <v>138921</v>
      </c>
      <c r="O29" s="2">
        <v>104312</v>
      </c>
      <c r="P29" s="2">
        <f>retail_sales_dataset[[#This Row],[Total]]-retail_sales_dataset[[#This Row],[COGS]]</f>
        <v>34609</v>
      </c>
      <c r="Q29" s="3">
        <v>34609</v>
      </c>
      <c r="R29">
        <v>2491</v>
      </c>
      <c r="S29" s="12">
        <v>71</v>
      </c>
    </row>
    <row r="30" spans="1:19" x14ac:dyDescent="0.25">
      <c r="A30" t="s">
        <v>61</v>
      </c>
      <c r="B30" s="1">
        <v>45320</v>
      </c>
      <c r="C30" s="5">
        <f>YEAR(retail_sales_dataset[[#This Row],[OrderDate]])</f>
        <v>2024</v>
      </c>
      <c r="D30" s="5">
        <f>MONTH(retail_sales_dataset[[#This Row],[OrderDate]])</f>
        <v>1</v>
      </c>
      <c r="E30" s="5">
        <f>DAY(retail_sales_dataset[[#This Row],[OrderDate]])</f>
        <v>29</v>
      </c>
      <c r="F30" t="s">
        <v>15</v>
      </c>
      <c r="G30" t="s">
        <v>16</v>
      </c>
      <c r="H30" t="s">
        <v>32</v>
      </c>
      <c r="I30" t="s">
        <v>23</v>
      </c>
      <c r="J30" t="s">
        <v>35</v>
      </c>
      <c r="K30" s="2">
        <v>49557</v>
      </c>
      <c r="L30" s="5">
        <v>1</v>
      </c>
      <c r="M30" t="s">
        <v>37</v>
      </c>
      <c r="N30" s="2">
        <v>49557</v>
      </c>
      <c r="O30" s="2">
        <v>37211</v>
      </c>
      <c r="P30" s="2">
        <f>retail_sales_dataset[[#This Row],[Total]]-retail_sales_dataset[[#This Row],[COGS]]</f>
        <v>12346</v>
      </c>
      <c r="Q30" s="3">
        <v>12346</v>
      </c>
      <c r="R30">
        <v>2491</v>
      </c>
      <c r="S30" s="12">
        <v>43</v>
      </c>
    </row>
    <row r="31" spans="1:19" x14ac:dyDescent="0.25">
      <c r="A31" t="s">
        <v>62</v>
      </c>
      <c r="B31" s="1">
        <v>45321</v>
      </c>
      <c r="C31" s="5">
        <f>YEAR(retail_sales_dataset[[#This Row],[OrderDate]])</f>
        <v>2024</v>
      </c>
      <c r="D31" s="5">
        <f>MONTH(retail_sales_dataset[[#This Row],[OrderDate]])</f>
        <v>1</v>
      </c>
      <c r="E31" s="5">
        <f>DAY(retail_sales_dataset[[#This Row],[OrderDate]])</f>
        <v>30</v>
      </c>
      <c r="F31" t="s">
        <v>15</v>
      </c>
      <c r="G31" t="s">
        <v>31</v>
      </c>
      <c r="H31" t="s">
        <v>32</v>
      </c>
      <c r="I31" t="s">
        <v>18</v>
      </c>
      <c r="J31" t="s">
        <v>19</v>
      </c>
      <c r="K31" s="2">
        <v>121439</v>
      </c>
      <c r="L31" s="5">
        <v>1</v>
      </c>
      <c r="M31" t="s">
        <v>37</v>
      </c>
      <c r="N31" s="2">
        <v>121439</v>
      </c>
      <c r="O31" s="2">
        <v>91185</v>
      </c>
      <c r="P31" s="2">
        <f>retail_sales_dataset[[#This Row],[Total]]-retail_sales_dataset[[#This Row],[COGS]]</f>
        <v>30254</v>
      </c>
      <c r="Q31" s="3">
        <v>30254</v>
      </c>
      <c r="R31">
        <v>2491</v>
      </c>
      <c r="S31" s="12">
        <v>57</v>
      </c>
    </row>
    <row r="32" spans="1:19" x14ac:dyDescent="0.25">
      <c r="A32" t="s">
        <v>63</v>
      </c>
      <c r="B32" s="1">
        <v>45322</v>
      </c>
      <c r="C32" s="5">
        <f>YEAR(retail_sales_dataset[[#This Row],[OrderDate]])</f>
        <v>2024</v>
      </c>
      <c r="D32" s="5">
        <f>MONTH(retail_sales_dataset[[#This Row],[OrderDate]])</f>
        <v>1</v>
      </c>
      <c r="E32" s="5">
        <f>DAY(retail_sales_dataset[[#This Row],[OrderDate]])</f>
        <v>31</v>
      </c>
      <c r="F32" t="s">
        <v>39</v>
      </c>
      <c r="G32" t="s">
        <v>26</v>
      </c>
      <c r="H32" t="s">
        <v>17</v>
      </c>
      <c r="I32" t="s">
        <v>18</v>
      </c>
      <c r="J32" t="s">
        <v>35</v>
      </c>
      <c r="K32" s="2">
        <v>83178</v>
      </c>
      <c r="L32" s="5">
        <v>4</v>
      </c>
      <c r="M32" t="s">
        <v>41</v>
      </c>
      <c r="N32" s="2">
        <v>332712</v>
      </c>
      <c r="O32" s="2">
        <v>249825</v>
      </c>
      <c r="P32" s="2">
        <f>retail_sales_dataset[[#This Row],[Total]]-retail_sales_dataset[[#This Row],[COGS]]</f>
        <v>82887</v>
      </c>
      <c r="Q32" s="3">
        <v>82887</v>
      </c>
      <c r="R32">
        <v>2491</v>
      </c>
      <c r="S32" s="12">
        <v>82</v>
      </c>
    </row>
    <row r="33" spans="1:19" x14ac:dyDescent="0.25">
      <c r="A33" t="s">
        <v>64</v>
      </c>
      <c r="B33" s="1">
        <v>45323</v>
      </c>
      <c r="C33" s="5">
        <f>YEAR(retail_sales_dataset[[#This Row],[OrderDate]])</f>
        <v>2024</v>
      </c>
      <c r="D33" s="5">
        <f>MONTH(retail_sales_dataset[[#This Row],[OrderDate]])</f>
        <v>2</v>
      </c>
      <c r="E33" s="5">
        <f>DAY(retail_sales_dataset[[#This Row],[OrderDate]])</f>
        <v>1</v>
      </c>
      <c r="F33" t="s">
        <v>15</v>
      </c>
      <c r="G33" t="s">
        <v>16</v>
      </c>
      <c r="H33" t="s">
        <v>17</v>
      </c>
      <c r="I33" t="s">
        <v>18</v>
      </c>
      <c r="J33" t="s">
        <v>24</v>
      </c>
      <c r="K33" s="2">
        <v>5014</v>
      </c>
      <c r="L33" s="5">
        <v>2</v>
      </c>
      <c r="M33" t="s">
        <v>20</v>
      </c>
      <c r="N33" s="2">
        <v>10028</v>
      </c>
      <c r="O33" s="2">
        <v>75298</v>
      </c>
      <c r="P33" s="2">
        <f>retail_sales_dataset[[#This Row],[Total]]-retail_sales_dataset[[#This Row],[COGS]]</f>
        <v>-65270</v>
      </c>
      <c r="Q33" s="3">
        <v>-65270</v>
      </c>
      <c r="R33">
        <v>2491</v>
      </c>
      <c r="S33" s="12">
        <v>44</v>
      </c>
    </row>
    <row r="34" spans="1:19" x14ac:dyDescent="0.25">
      <c r="A34" t="s">
        <v>65</v>
      </c>
      <c r="B34" s="1">
        <v>45324</v>
      </c>
      <c r="C34" s="5">
        <f>YEAR(retail_sales_dataset[[#This Row],[OrderDate]])</f>
        <v>2024</v>
      </c>
      <c r="D34" s="5">
        <f>MONTH(retail_sales_dataset[[#This Row],[OrderDate]])</f>
        <v>2</v>
      </c>
      <c r="E34" s="5">
        <f>DAY(retail_sales_dataset[[#This Row],[OrderDate]])</f>
        <v>2</v>
      </c>
      <c r="F34" t="s">
        <v>39</v>
      </c>
      <c r="G34" t="s">
        <v>26</v>
      </c>
      <c r="H34" t="s">
        <v>32</v>
      </c>
      <c r="I34" t="s">
        <v>23</v>
      </c>
      <c r="J34" t="s">
        <v>33</v>
      </c>
      <c r="K34" s="2">
        <v>93498</v>
      </c>
      <c r="L34" s="5">
        <v>1</v>
      </c>
      <c r="M34" t="s">
        <v>37</v>
      </c>
      <c r="N34" s="2">
        <v>93498</v>
      </c>
      <c r="O34" s="2">
        <v>70205</v>
      </c>
      <c r="P34" s="2">
        <f>retail_sales_dataset[[#This Row],[Total]]-retail_sales_dataset[[#This Row],[COGS]]</f>
        <v>23293</v>
      </c>
      <c r="Q34" s="3">
        <v>23293</v>
      </c>
      <c r="R34">
        <v>2491</v>
      </c>
      <c r="S34" s="12">
        <v>90</v>
      </c>
    </row>
    <row r="35" spans="1:19" x14ac:dyDescent="0.25">
      <c r="A35" t="s">
        <v>66</v>
      </c>
      <c r="B35" s="1">
        <v>45325</v>
      </c>
      <c r="C35" s="5">
        <f>YEAR(retail_sales_dataset[[#This Row],[OrderDate]])</f>
        <v>2024</v>
      </c>
      <c r="D35" s="5">
        <f>MONTH(retail_sales_dataset[[#This Row],[OrderDate]])</f>
        <v>2</v>
      </c>
      <c r="E35" s="5">
        <f>DAY(retail_sales_dataset[[#This Row],[OrderDate]])</f>
        <v>3</v>
      </c>
      <c r="F35" t="s">
        <v>39</v>
      </c>
      <c r="G35" t="s">
        <v>26</v>
      </c>
      <c r="H35" t="s">
        <v>17</v>
      </c>
      <c r="I35" t="s">
        <v>18</v>
      </c>
      <c r="J35" t="s">
        <v>24</v>
      </c>
      <c r="K35" s="2">
        <v>108842</v>
      </c>
      <c r="L35" s="5">
        <v>3</v>
      </c>
      <c r="M35" t="s">
        <v>41</v>
      </c>
      <c r="N35" s="2">
        <v>326526</v>
      </c>
      <c r="O35" s="2">
        <v>24518</v>
      </c>
      <c r="P35" s="2">
        <f>retail_sales_dataset[[#This Row],[Total]]-retail_sales_dataset[[#This Row],[COGS]]</f>
        <v>302008</v>
      </c>
      <c r="Q35" s="3">
        <v>302008</v>
      </c>
      <c r="R35">
        <v>2491</v>
      </c>
      <c r="S35" s="12">
        <v>40</v>
      </c>
    </row>
    <row r="36" spans="1:19" x14ac:dyDescent="0.25">
      <c r="A36" t="s">
        <v>67</v>
      </c>
      <c r="B36" s="1">
        <v>45326</v>
      </c>
      <c r="C36" s="5">
        <f>YEAR(retail_sales_dataset[[#This Row],[OrderDate]])</f>
        <v>2024</v>
      </c>
      <c r="D36" s="5">
        <f>MONTH(retail_sales_dataset[[#This Row],[OrderDate]])</f>
        <v>2</v>
      </c>
      <c r="E36" s="5">
        <f>DAY(retail_sales_dataset[[#This Row],[OrderDate]])</f>
        <v>4</v>
      </c>
      <c r="F36" t="s">
        <v>15</v>
      </c>
      <c r="G36" t="s">
        <v>31</v>
      </c>
      <c r="H36" t="s">
        <v>32</v>
      </c>
      <c r="I36" t="s">
        <v>18</v>
      </c>
      <c r="J36" t="s">
        <v>24</v>
      </c>
      <c r="K36" s="2">
        <v>4453</v>
      </c>
      <c r="L36" s="5">
        <v>3</v>
      </c>
      <c r="M36" t="s">
        <v>41</v>
      </c>
      <c r="N36" s="2">
        <v>13359</v>
      </c>
      <c r="O36" s="2">
        <v>100309</v>
      </c>
      <c r="P36" s="2">
        <f>retail_sales_dataset[[#This Row],[Total]]-retail_sales_dataset[[#This Row],[COGS]]</f>
        <v>-86950</v>
      </c>
      <c r="Q36" s="3">
        <v>-86950</v>
      </c>
      <c r="R36">
        <v>2491</v>
      </c>
      <c r="S36" s="12">
        <v>55</v>
      </c>
    </row>
    <row r="37" spans="1:19" x14ac:dyDescent="0.25">
      <c r="A37" t="s">
        <v>68</v>
      </c>
      <c r="B37" s="1">
        <v>45327</v>
      </c>
      <c r="C37" s="5">
        <f>YEAR(retail_sales_dataset[[#This Row],[OrderDate]])</f>
        <v>2024</v>
      </c>
      <c r="D37" s="5">
        <f>MONTH(retail_sales_dataset[[#This Row],[OrderDate]])</f>
        <v>2</v>
      </c>
      <c r="E37" s="5">
        <f>DAY(retail_sales_dataset[[#This Row],[OrderDate]])</f>
        <v>5</v>
      </c>
      <c r="F37" t="s">
        <v>39</v>
      </c>
      <c r="G37" t="s">
        <v>16</v>
      </c>
      <c r="H37" t="s">
        <v>32</v>
      </c>
      <c r="I37" t="s">
        <v>23</v>
      </c>
      <c r="J37" t="s">
        <v>35</v>
      </c>
      <c r="K37" s="2">
        <v>64965</v>
      </c>
      <c r="L37" s="5">
        <v>2</v>
      </c>
      <c r="M37" t="s">
        <v>41</v>
      </c>
      <c r="N37" s="2">
        <v>12993</v>
      </c>
      <c r="O37" s="2">
        <v>97561</v>
      </c>
      <c r="P37" s="2">
        <f>retail_sales_dataset[[#This Row],[Total]]-retail_sales_dataset[[#This Row],[COGS]]</f>
        <v>-84568</v>
      </c>
      <c r="Q37" s="3">
        <v>-84568</v>
      </c>
      <c r="R37">
        <v>2491</v>
      </c>
      <c r="S37" s="12">
        <v>84</v>
      </c>
    </row>
    <row r="38" spans="1:19" x14ac:dyDescent="0.25">
      <c r="A38" t="s">
        <v>69</v>
      </c>
      <c r="B38" s="1">
        <v>45328</v>
      </c>
      <c r="C38" s="5">
        <f>YEAR(retail_sales_dataset[[#This Row],[OrderDate]])</f>
        <v>2024</v>
      </c>
      <c r="D38" s="5">
        <f>MONTH(retail_sales_dataset[[#This Row],[OrderDate]])</f>
        <v>2</v>
      </c>
      <c r="E38" s="5">
        <f>DAY(retail_sales_dataset[[#This Row],[OrderDate]])</f>
        <v>6</v>
      </c>
      <c r="F38" t="s">
        <v>15</v>
      </c>
      <c r="G38" t="s">
        <v>31</v>
      </c>
      <c r="H38" t="s">
        <v>32</v>
      </c>
      <c r="I38" t="s">
        <v>18</v>
      </c>
      <c r="J38" t="s">
        <v>29</v>
      </c>
      <c r="K38" s="2">
        <v>22673</v>
      </c>
      <c r="L38" s="5">
        <v>3</v>
      </c>
      <c r="M38" t="s">
        <v>37</v>
      </c>
      <c r="N38" s="2">
        <v>68019</v>
      </c>
      <c r="O38" s="2">
        <v>51074</v>
      </c>
      <c r="P38" s="2">
        <f>retail_sales_dataset[[#This Row],[Total]]-retail_sales_dataset[[#This Row],[COGS]]</f>
        <v>16945</v>
      </c>
      <c r="Q38" s="3">
        <v>16945</v>
      </c>
      <c r="R38">
        <v>2491</v>
      </c>
      <c r="S38" s="12">
        <v>59</v>
      </c>
    </row>
    <row r="39" spans="1:19" x14ac:dyDescent="0.25">
      <c r="A39" t="s">
        <v>70</v>
      </c>
      <c r="B39" s="1">
        <v>45329</v>
      </c>
      <c r="C39" s="5">
        <f>YEAR(retail_sales_dataset[[#This Row],[OrderDate]])</f>
        <v>2024</v>
      </c>
      <c r="D39" s="5">
        <f>MONTH(retail_sales_dataset[[#This Row],[OrderDate]])</f>
        <v>2</v>
      </c>
      <c r="E39" s="5">
        <f>DAY(retail_sales_dataset[[#This Row],[OrderDate]])</f>
        <v>7</v>
      </c>
      <c r="F39" t="s">
        <v>15</v>
      </c>
      <c r="G39" t="s">
        <v>16</v>
      </c>
      <c r="H39" t="s">
        <v>32</v>
      </c>
      <c r="I39" t="s">
        <v>18</v>
      </c>
      <c r="J39" t="s">
        <v>27</v>
      </c>
      <c r="K39" s="2">
        <v>31267</v>
      </c>
      <c r="L39" s="5">
        <v>3</v>
      </c>
      <c r="M39" t="s">
        <v>37</v>
      </c>
      <c r="N39" s="2">
        <v>93801</v>
      </c>
      <c r="O39" s="2">
        <v>70433</v>
      </c>
      <c r="P39" s="2">
        <f>retail_sales_dataset[[#This Row],[Total]]-retail_sales_dataset[[#This Row],[COGS]]</f>
        <v>23368</v>
      </c>
      <c r="Q39" s="3">
        <v>23368</v>
      </c>
      <c r="R39">
        <v>2491</v>
      </c>
      <c r="S39" s="12">
        <v>46</v>
      </c>
    </row>
    <row r="40" spans="1:19" x14ac:dyDescent="0.25">
      <c r="A40" t="s">
        <v>71</v>
      </c>
      <c r="B40" s="1">
        <v>45330</v>
      </c>
      <c r="C40" s="5">
        <f>YEAR(retail_sales_dataset[[#This Row],[OrderDate]])</f>
        <v>2024</v>
      </c>
      <c r="D40" s="5">
        <f>MONTH(retail_sales_dataset[[#This Row],[OrderDate]])</f>
        <v>2</v>
      </c>
      <c r="E40" s="5">
        <f>DAY(retail_sales_dataset[[#This Row],[OrderDate]])</f>
        <v>8</v>
      </c>
      <c r="F40" t="s">
        <v>22</v>
      </c>
      <c r="G40" t="s">
        <v>16</v>
      </c>
      <c r="H40" t="s">
        <v>17</v>
      </c>
      <c r="I40" t="s">
        <v>23</v>
      </c>
      <c r="J40" t="s">
        <v>27</v>
      </c>
      <c r="K40" s="2">
        <v>103762</v>
      </c>
      <c r="L40" s="5">
        <v>2</v>
      </c>
      <c r="M40" t="s">
        <v>20</v>
      </c>
      <c r="N40" s="2">
        <v>207524</v>
      </c>
      <c r="O40" s="2">
        <v>155824</v>
      </c>
      <c r="P40" s="2">
        <f>retail_sales_dataset[[#This Row],[Total]]-retail_sales_dataset[[#This Row],[COGS]]</f>
        <v>51700</v>
      </c>
      <c r="Q40" s="3">
        <v>51700</v>
      </c>
      <c r="R40">
        <v>2491</v>
      </c>
      <c r="S40" s="12">
        <v>62</v>
      </c>
    </row>
    <row r="41" spans="1:19" x14ac:dyDescent="0.25">
      <c r="A41" t="s">
        <v>72</v>
      </c>
      <c r="B41" s="1">
        <v>45331</v>
      </c>
      <c r="C41" s="5">
        <f>YEAR(retail_sales_dataset[[#This Row],[OrderDate]])</f>
        <v>2024</v>
      </c>
      <c r="D41" s="5">
        <f>MONTH(retail_sales_dataset[[#This Row],[OrderDate]])</f>
        <v>2</v>
      </c>
      <c r="E41" s="5">
        <f>DAY(retail_sales_dataset[[#This Row],[OrderDate]])</f>
        <v>9</v>
      </c>
      <c r="F41" t="s">
        <v>15</v>
      </c>
      <c r="G41" t="s">
        <v>16</v>
      </c>
      <c r="H41" t="s">
        <v>32</v>
      </c>
      <c r="I41" t="s">
        <v>23</v>
      </c>
      <c r="J41" t="s">
        <v>33</v>
      </c>
      <c r="K41" s="2">
        <v>31309</v>
      </c>
      <c r="L41" s="5">
        <v>4</v>
      </c>
      <c r="M41" t="s">
        <v>20</v>
      </c>
      <c r="N41" s="2">
        <v>125236</v>
      </c>
      <c r="O41" s="2">
        <v>94036</v>
      </c>
      <c r="P41" s="2">
        <f>retail_sales_dataset[[#This Row],[Total]]-retail_sales_dataset[[#This Row],[COGS]]</f>
        <v>31200</v>
      </c>
      <c r="Q41" s="3">
        <v>31200</v>
      </c>
      <c r="R41">
        <v>2491</v>
      </c>
      <c r="S41" s="12">
        <v>56</v>
      </c>
    </row>
    <row r="42" spans="1:19" x14ac:dyDescent="0.25">
      <c r="A42" t="s">
        <v>73</v>
      </c>
      <c r="B42" s="1">
        <v>45332</v>
      </c>
      <c r="C42" s="5">
        <f>YEAR(retail_sales_dataset[[#This Row],[OrderDate]])</f>
        <v>2024</v>
      </c>
      <c r="D42" s="5">
        <f>MONTH(retail_sales_dataset[[#This Row],[OrderDate]])</f>
        <v>2</v>
      </c>
      <c r="E42" s="5">
        <f>DAY(retail_sales_dataset[[#This Row],[OrderDate]])</f>
        <v>10</v>
      </c>
      <c r="F42" t="s">
        <v>22</v>
      </c>
      <c r="G42" t="s">
        <v>16</v>
      </c>
      <c r="H42" t="s">
        <v>17</v>
      </c>
      <c r="I42" t="s">
        <v>23</v>
      </c>
      <c r="J42" t="s">
        <v>33</v>
      </c>
      <c r="K42" s="2">
        <v>81149</v>
      </c>
      <c r="L42" s="5">
        <v>4</v>
      </c>
      <c r="M42" t="s">
        <v>37</v>
      </c>
      <c r="N42" s="2">
        <v>324596</v>
      </c>
      <c r="O42" s="2">
        <v>24373</v>
      </c>
      <c r="P42" s="2">
        <f>retail_sales_dataset[[#This Row],[Total]]-retail_sales_dataset[[#This Row],[COGS]]</f>
        <v>300223</v>
      </c>
      <c r="Q42" s="3">
        <v>300223</v>
      </c>
      <c r="R42">
        <v>2491</v>
      </c>
      <c r="S42" s="12">
        <v>91</v>
      </c>
    </row>
    <row r="43" spans="1:19" x14ac:dyDescent="0.25">
      <c r="A43" t="s">
        <v>74</v>
      </c>
      <c r="B43" s="1">
        <v>45333</v>
      </c>
      <c r="C43" s="5">
        <f>YEAR(retail_sales_dataset[[#This Row],[OrderDate]])</f>
        <v>2024</v>
      </c>
      <c r="D43" s="5">
        <f>MONTH(retail_sales_dataset[[#This Row],[OrderDate]])</f>
        <v>2</v>
      </c>
      <c r="E43" s="5">
        <f>DAY(retail_sales_dataset[[#This Row],[OrderDate]])</f>
        <v>11</v>
      </c>
      <c r="F43" t="s">
        <v>15</v>
      </c>
      <c r="G43" t="s">
        <v>16</v>
      </c>
      <c r="H43" t="s">
        <v>32</v>
      </c>
      <c r="I43" t="s">
        <v>18</v>
      </c>
      <c r="J43" t="s">
        <v>27</v>
      </c>
      <c r="K43" s="2">
        <v>107812</v>
      </c>
      <c r="L43" s="5">
        <v>3</v>
      </c>
      <c r="M43" t="s">
        <v>41</v>
      </c>
      <c r="N43" s="2">
        <v>323436</v>
      </c>
      <c r="O43" s="2">
        <v>242859</v>
      </c>
      <c r="P43" s="2">
        <f>retail_sales_dataset[[#This Row],[Total]]-retail_sales_dataset[[#This Row],[COGS]]</f>
        <v>80577</v>
      </c>
      <c r="Q43" s="3">
        <v>80577</v>
      </c>
      <c r="R43">
        <v>2491</v>
      </c>
      <c r="S43" s="12">
        <v>59</v>
      </c>
    </row>
    <row r="44" spans="1:19" x14ac:dyDescent="0.25">
      <c r="A44" t="s">
        <v>75</v>
      </c>
      <c r="B44" s="1">
        <v>45334</v>
      </c>
      <c r="C44" s="5">
        <f>YEAR(retail_sales_dataset[[#This Row],[OrderDate]])</f>
        <v>2024</v>
      </c>
      <c r="D44" s="5">
        <f>MONTH(retail_sales_dataset[[#This Row],[OrderDate]])</f>
        <v>2</v>
      </c>
      <c r="E44" s="5">
        <f>DAY(retail_sales_dataset[[#This Row],[OrderDate]])</f>
        <v>12</v>
      </c>
      <c r="F44" t="s">
        <v>15</v>
      </c>
      <c r="G44" t="s">
        <v>26</v>
      </c>
      <c r="H44" t="s">
        <v>17</v>
      </c>
      <c r="I44" t="s">
        <v>18</v>
      </c>
      <c r="J44" t="s">
        <v>29</v>
      </c>
      <c r="K44" s="2">
        <v>20497</v>
      </c>
      <c r="L44" s="5">
        <v>4</v>
      </c>
      <c r="M44" t="s">
        <v>41</v>
      </c>
      <c r="N44" s="2">
        <v>81988</v>
      </c>
      <c r="O44" s="2">
        <v>61563</v>
      </c>
      <c r="P44" s="2">
        <f>retail_sales_dataset[[#This Row],[Total]]-retail_sales_dataset[[#This Row],[COGS]]</f>
        <v>20425</v>
      </c>
      <c r="Q44" s="3">
        <v>20425</v>
      </c>
      <c r="R44">
        <v>2491</v>
      </c>
      <c r="S44" s="12">
        <v>87</v>
      </c>
    </row>
    <row r="45" spans="1:19" x14ac:dyDescent="0.25">
      <c r="A45" t="s">
        <v>76</v>
      </c>
      <c r="B45" s="1">
        <v>45335</v>
      </c>
      <c r="C45" s="5">
        <f>YEAR(retail_sales_dataset[[#This Row],[OrderDate]])</f>
        <v>2024</v>
      </c>
      <c r="D45" s="5">
        <f>MONTH(retail_sales_dataset[[#This Row],[OrderDate]])</f>
        <v>2</v>
      </c>
      <c r="E45" s="5">
        <f>DAY(retail_sales_dataset[[#This Row],[OrderDate]])</f>
        <v>13</v>
      </c>
      <c r="F45" t="s">
        <v>22</v>
      </c>
      <c r="G45" t="s">
        <v>31</v>
      </c>
      <c r="H45" t="s">
        <v>32</v>
      </c>
      <c r="I45" t="s">
        <v>18</v>
      </c>
      <c r="J45" t="s">
        <v>27</v>
      </c>
      <c r="K45" s="2">
        <v>8726</v>
      </c>
      <c r="L45" s="5">
        <v>4</v>
      </c>
      <c r="M45" t="s">
        <v>41</v>
      </c>
      <c r="N45" s="2">
        <v>34904</v>
      </c>
      <c r="O45" s="2">
        <v>262085</v>
      </c>
      <c r="P45" s="2">
        <f>retail_sales_dataset[[#This Row],[Total]]-retail_sales_dataset[[#This Row],[COGS]]</f>
        <v>-227181</v>
      </c>
      <c r="Q45" s="3">
        <v>-227181</v>
      </c>
      <c r="R45">
        <v>2491</v>
      </c>
      <c r="S45" s="12">
        <v>94</v>
      </c>
    </row>
    <row r="46" spans="1:19" x14ac:dyDescent="0.25">
      <c r="A46" t="s">
        <v>77</v>
      </c>
      <c r="B46" s="1">
        <v>45336</v>
      </c>
      <c r="C46" s="5">
        <f>YEAR(retail_sales_dataset[[#This Row],[OrderDate]])</f>
        <v>2024</v>
      </c>
      <c r="D46" s="5">
        <f>MONTH(retail_sales_dataset[[#This Row],[OrderDate]])</f>
        <v>2</v>
      </c>
      <c r="E46" s="5">
        <f>DAY(retail_sales_dataset[[#This Row],[OrderDate]])</f>
        <v>14</v>
      </c>
      <c r="F46" t="s">
        <v>22</v>
      </c>
      <c r="G46" t="s">
        <v>26</v>
      </c>
      <c r="H46" t="s">
        <v>17</v>
      </c>
      <c r="I46" t="s">
        <v>23</v>
      </c>
      <c r="J46" t="s">
        <v>29</v>
      </c>
      <c r="K46" s="2">
        <v>42202</v>
      </c>
      <c r="L46" s="5">
        <v>3</v>
      </c>
      <c r="M46" t="s">
        <v>20</v>
      </c>
      <c r="N46" s="2">
        <v>126606</v>
      </c>
      <c r="O46" s="2">
        <v>95065</v>
      </c>
      <c r="P46" s="2">
        <f>retail_sales_dataset[[#This Row],[Total]]-retail_sales_dataset[[#This Row],[COGS]]</f>
        <v>31541</v>
      </c>
      <c r="Q46" s="3">
        <v>31541</v>
      </c>
      <c r="R46">
        <v>2491</v>
      </c>
      <c r="S46" s="12">
        <v>66</v>
      </c>
    </row>
    <row r="47" spans="1:19" x14ac:dyDescent="0.25">
      <c r="A47" t="s">
        <v>78</v>
      </c>
      <c r="B47" s="1">
        <v>45337</v>
      </c>
      <c r="C47" s="5">
        <f>YEAR(retail_sales_dataset[[#This Row],[OrderDate]])</f>
        <v>2024</v>
      </c>
      <c r="D47" s="5">
        <f>MONTH(retail_sales_dataset[[#This Row],[OrderDate]])</f>
        <v>2</v>
      </c>
      <c r="E47" s="5">
        <f>DAY(retail_sales_dataset[[#This Row],[OrderDate]])</f>
        <v>15</v>
      </c>
      <c r="F47" t="s">
        <v>15</v>
      </c>
      <c r="G47" t="s">
        <v>16</v>
      </c>
      <c r="H47" t="s">
        <v>17</v>
      </c>
      <c r="I47" t="s">
        <v>23</v>
      </c>
      <c r="J47" t="s">
        <v>33</v>
      </c>
      <c r="K47" s="2">
        <v>144624</v>
      </c>
      <c r="L47" s="5">
        <v>4</v>
      </c>
      <c r="M47" t="s">
        <v>41</v>
      </c>
      <c r="N47" s="2">
        <v>578496</v>
      </c>
      <c r="O47" s="2">
        <v>434377</v>
      </c>
      <c r="P47" s="2">
        <f>retail_sales_dataset[[#This Row],[Total]]-retail_sales_dataset[[#This Row],[COGS]]</f>
        <v>144119</v>
      </c>
      <c r="Q47" s="3">
        <v>144119</v>
      </c>
      <c r="R47">
        <v>2491</v>
      </c>
      <c r="S47" s="12">
        <v>95</v>
      </c>
    </row>
    <row r="48" spans="1:19" x14ac:dyDescent="0.25">
      <c r="A48" t="s">
        <v>79</v>
      </c>
      <c r="B48" s="1">
        <v>45338</v>
      </c>
      <c r="C48" s="5">
        <f>YEAR(retail_sales_dataset[[#This Row],[OrderDate]])</f>
        <v>2024</v>
      </c>
      <c r="D48" s="5">
        <f>MONTH(retail_sales_dataset[[#This Row],[OrderDate]])</f>
        <v>2</v>
      </c>
      <c r="E48" s="5">
        <f>DAY(retail_sales_dataset[[#This Row],[OrderDate]])</f>
        <v>16</v>
      </c>
      <c r="F48" t="s">
        <v>39</v>
      </c>
      <c r="G48" t="s">
        <v>31</v>
      </c>
      <c r="H48" t="s">
        <v>32</v>
      </c>
      <c r="I48" t="s">
        <v>18</v>
      </c>
      <c r="J48" t="s">
        <v>19</v>
      </c>
      <c r="K48" s="2">
        <v>75114</v>
      </c>
      <c r="L48" s="5">
        <v>3</v>
      </c>
      <c r="M48" t="s">
        <v>20</v>
      </c>
      <c r="N48" s="2">
        <v>225342</v>
      </c>
      <c r="O48" s="2">
        <v>169203</v>
      </c>
      <c r="P48" s="2">
        <f>retail_sales_dataset[[#This Row],[Total]]-retail_sales_dataset[[#This Row],[COGS]]</f>
        <v>56139</v>
      </c>
      <c r="Q48" s="3">
        <v>56139</v>
      </c>
      <c r="R48">
        <v>2491</v>
      </c>
      <c r="S48" s="12">
        <v>63</v>
      </c>
    </row>
    <row r="49" spans="1:19" x14ac:dyDescent="0.25">
      <c r="A49" t="s">
        <v>80</v>
      </c>
      <c r="B49" s="1">
        <v>45339</v>
      </c>
      <c r="C49" s="5">
        <f>YEAR(retail_sales_dataset[[#This Row],[OrderDate]])</f>
        <v>2024</v>
      </c>
      <c r="D49" s="5">
        <f>MONTH(retail_sales_dataset[[#This Row],[OrderDate]])</f>
        <v>2</v>
      </c>
      <c r="E49" s="5">
        <f>DAY(retail_sales_dataset[[#This Row],[OrderDate]])</f>
        <v>17</v>
      </c>
      <c r="F49" t="s">
        <v>22</v>
      </c>
      <c r="G49" t="s">
        <v>16</v>
      </c>
      <c r="H49" t="s">
        <v>32</v>
      </c>
      <c r="I49" t="s">
        <v>18</v>
      </c>
      <c r="J49" t="s">
        <v>35</v>
      </c>
      <c r="K49" s="2">
        <v>121869</v>
      </c>
      <c r="L49" s="5">
        <v>1</v>
      </c>
      <c r="M49" t="s">
        <v>20</v>
      </c>
      <c r="N49" s="2">
        <v>121869</v>
      </c>
      <c r="O49" s="2">
        <v>91508</v>
      </c>
      <c r="P49" s="2">
        <f>retail_sales_dataset[[#This Row],[Total]]-retail_sales_dataset[[#This Row],[COGS]]</f>
        <v>30361</v>
      </c>
      <c r="Q49" s="3">
        <v>30361</v>
      </c>
      <c r="R49">
        <v>2491</v>
      </c>
      <c r="S49" s="12">
        <v>98</v>
      </c>
    </row>
    <row r="50" spans="1:19" x14ac:dyDescent="0.25">
      <c r="A50" t="s">
        <v>81</v>
      </c>
      <c r="B50" s="1">
        <v>45340</v>
      </c>
      <c r="C50" s="5">
        <f>YEAR(retail_sales_dataset[[#This Row],[OrderDate]])</f>
        <v>2024</v>
      </c>
      <c r="D50" s="5">
        <f>MONTH(retail_sales_dataset[[#This Row],[OrderDate]])</f>
        <v>2</v>
      </c>
      <c r="E50" s="5">
        <f>DAY(retail_sales_dataset[[#This Row],[OrderDate]])</f>
        <v>18</v>
      </c>
      <c r="F50" t="s">
        <v>39</v>
      </c>
      <c r="G50" t="s">
        <v>31</v>
      </c>
      <c r="H50" t="s">
        <v>32</v>
      </c>
      <c r="I50" t="s">
        <v>23</v>
      </c>
      <c r="J50" t="s">
        <v>33</v>
      </c>
      <c r="K50" s="2">
        <v>84783</v>
      </c>
      <c r="L50" s="5">
        <v>2</v>
      </c>
      <c r="M50" t="s">
        <v>41</v>
      </c>
      <c r="N50" s="2">
        <v>169566</v>
      </c>
      <c r="O50" s="2">
        <v>127323</v>
      </c>
      <c r="P50" s="2">
        <f>retail_sales_dataset[[#This Row],[Total]]-retail_sales_dataset[[#This Row],[COGS]]</f>
        <v>42243</v>
      </c>
      <c r="Q50" s="3">
        <v>42243</v>
      </c>
      <c r="R50">
        <v>2491</v>
      </c>
      <c r="S50" s="12">
        <v>45</v>
      </c>
    </row>
    <row r="51" spans="1:19" x14ac:dyDescent="0.25">
      <c r="A51" t="s">
        <v>82</v>
      </c>
      <c r="B51" s="1">
        <v>45341</v>
      </c>
      <c r="C51" s="5">
        <f>YEAR(retail_sales_dataset[[#This Row],[OrderDate]])</f>
        <v>2024</v>
      </c>
      <c r="D51" s="5">
        <f>MONTH(retail_sales_dataset[[#This Row],[OrderDate]])</f>
        <v>2</v>
      </c>
      <c r="E51" s="5">
        <f>DAY(retail_sales_dataset[[#This Row],[OrderDate]])</f>
        <v>19</v>
      </c>
      <c r="F51" t="s">
        <v>39</v>
      </c>
      <c r="G51" t="s">
        <v>26</v>
      </c>
      <c r="H51" t="s">
        <v>32</v>
      </c>
      <c r="I51" t="s">
        <v>23</v>
      </c>
      <c r="J51" t="s">
        <v>33</v>
      </c>
      <c r="K51" s="2">
        <v>11295</v>
      </c>
      <c r="L51" s="5">
        <v>2</v>
      </c>
      <c r="M51" t="s">
        <v>41</v>
      </c>
      <c r="N51" s="2">
        <v>2259</v>
      </c>
      <c r="O51" s="2">
        <v>16962</v>
      </c>
      <c r="P51" s="2">
        <f>retail_sales_dataset[[#This Row],[Total]]-retail_sales_dataset[[#This Row],[COGS]]</f>
        <v>-14703</v>
      </c>
      <c r="Q51" s="3">
        <v>-14703</v>
      </c>
      <c r="R51">
        <v>2491</v>
      </c>
      <c r="S51" s="12">
        <v>81</v>
      </c>
    </row>
    <row r="52" spans="1:19" x14ac:dyDescent="0.25">
      <c r="A52" t="s">
        <v>83</v>
      </c>
      <c r="B52" s="1">
        <v>45342</v>
      </c>
      <c r="C52" s="5">
        <f>YEAR(retail_sales_dataset[[#This Row],[OrderDate]])</f>
        <v>2024</v>
      </c>
      <c r="D52" s="5">
        <f>MONTH(retail_sales_dataset[[#This Row],[OrderDate]])</f>
        <v>2</v>
      </c>
      <c r="E52" s="5">
        <f>DAY(retail_sales_dataset[[#This Row],[OrderDate]])</f>
        <v>20</v>
      </c>
      <c r="F52" t="s">
        <v>39</v>
      </c>
      <c r="G52" t="s">
        <v>31</v>
      </c>
      <c r="H52" t="s">
        <v>17</v>
      </c>
      <c r="I52" t="s">
        <v>23</v>
      </c>
      <c r="J52" t="s">
        <v>24</v>
      </c>
      <c r="K52" s="2">
        <v>96807</v>
      </c>
      <c r="L52" s="5">
        <v>4</v>
      </c>
      <c r="M52" t="s">
        <v>37</v>
      </c>
      <c r="N52" s="2">
        <v>387228</v>
      </c>
      <c r="O52" s="2">
        <v>290759</v>
      </c>
      <c r="P52" s="2">
        <f>retail_sales_dataset[[#This Row],[Total]]-retail_sales_dataset[[#This Row],[COGS]]</f>
        <v>96469</v>
      </c>
      <c r="Q52" s="3">
        <v>96469</v>
      </c>
      <c r="R52">
        <v>2491</v>
      </c>
      <c r="S52" s="12">
        <v>70</v>
      </c>
    </row>
    <row r="53" spans="1:19" x14ac:dyDescent="0.25">
      <c r="A53" t="s">
        <v>84</v>
      </c>
      <c r="B53" s="1">
        <v>45343</v>
      </c>
      <c r="C53" s="5">
        <f>YEAR(retail_sales_dataset[[#This Row],[OrderDate]])</f>
        <v>2024</v>
      </c>
      <c r="D53" s="5">
        <f>MONTH(retail_sales_dataset[[#This Row],[OrderDate]])</f>
        <v>2</v>
      </c>
      <c r="E53" s="5">
        <f>DAY(retail_sales_dataset[[#This Row],[OrderDate]])</f>
        <v>21</v>
      </c>
      <c r="F53" t="s">
        <v>22</v>
      </c>
      <c r="G53" t="s">
        <v>31</v>
      </c>
      <c r="H53" t="s">
        <v>32</v>
      </c>
      <c r="I53" t="s">
        <v>23</v>
      </c>
      <c r="J53" t="s">
        <v>24</v>
      </c>
      <c r="K53" s="2">
        <v>142953</v>
      </c>
      <c r="L53" s="5">
        <v>4</v>
      </c>
      <c r="M53" t="s">
        <v>37</v>
      </c>
      <c r="N53" s="2">
        <v>571812</v>
      </c>
      <c r="O53" s="2">
        <v>429358</v>
      </c>
      <c r="P53" s="2">
        <f>retail_sales_dataset[[#This Row],[Total]]-retail_sales_dataset[[#This Row],[COGS]]</f>
        <v>142454</v>
      </c>
      <c r="Q53" s="3">
        <v>142454</v>
      </c>
      <c r="R53">
        <v>2491</v>
      </c>
      <c r="S53" s="12">
        <v>63</v>
      </c>
    </row>
    <row r="54" spans="1:19" x14ac:dyDescent="0.25">
      <c r="A54" t="s">
        <v>85</v>
      </c>
      <c r="B54" s="1">
        <v>45344</v>
      </c>
      <c r="C54" s="5">
        <f>YEAR(retail_sales_dataset[[#This Row],[OrderDate]])</f>
        <v>2024</v>
      </c>
      <c r="D54" s="5">
        <f>MONTH(retail_sales_dataset[[#This Row],[OrderDate]])</f>
        <v>2</v>
      </c>
      <c r="E54" s="5">
        <f>DAY(retail_sales_dataset[[#This Row],[OrderDate]])</f>
        <v>22</v>
      </c>
      <c r="F54" t="s">
        <v>39</v>
      </c>
      <c r="G54" t="s">
        <v>31</v>
      </c>
      <c r="H54" t="s">
        <v>17</v>
      </c>
      <c r="I54" t="s">
        <v>18</v>
      </c>
      <c r="J54" t="s">
        <v>24</v>
      </c>
      <c r="K54" s="2">
        <v>92234</v>
      </c>
      <c r="L54" s="5">
        <v>4</v>
      </c>
      <c r="M54" t="s">
        <v>41</v>
      </c>
      <c r="N54" s="2">
        <v>368936</v>
      </c>
      <c r="O54" s="2">
        <v>277024</v>
      </c>
      <c r="P54" s="2">
        <f>retail_sales_dataset[[#This Row],[Total]]-retail_sales_dataset[[#This Row],[COGS]]</f>
        <v>91912</v>
      </c>
      <c r="Q54" s="3">
        <v>91912</v>
      </c>
      <c r="R54">
        <v>2491</v>
      </c>
      <c r="S54" s="12">
        <v>78</v>
      </c>
    </row>
    <row r="55" spans="1:19" x14ac:dyDescent="0.25">
      <c r="A55" t="s">
        <v>86</v>
      </c>
      <c r="B55" s="1">
        <v>45345</v>
      </c>
      <c r="C55" s="5">
        <f>YEAR(retail_sales_dataset[[#This Row],[OrderDate]])</f>
        <v>2024</v>
      </c>
      <c r="D55" s="5">
        <f>MONTH(retail_sales_dataset[[#This Row],[OrderDate]])</f>
        <v>2</v>
      </c>
      <c r="E55" s="5">
        <f>DAY(retail_sales_dataset[[#This Row],[OrderDate]])</f>
        <v>23</v>
      </c>
      <c r="F55" t="s">
        <v>22</v>
      </c>
      <c r="G55" t="s">
        <v>31</v>
      </c>
      <c r="H55" t="s">
        <v>17</v>
      </c>
      <c r="I55" t="s">
        <v>23</v>
      </c>
      <c r="J55" t="s">
        <v>35</v>
      </c>
      <c r="K55" s="2">
        <v>123782</v>
      </c>
      <c r="L55" s="5">
        <v>2</v>
      </c>
      <c r="M55" t="s">
        <v>20</v>
      </c>
      <c r="N55" s="2">
        <v>247564</v>
      </c>
      <c r="O55" s="2">
        <v>185889</v>
      </c>
      <c r="P55" s="2">
        <f>retail_sales_dataset[[#This Row],[Total]]-retail_sales_dataset[[#This Row],[COGS]]</f>
        <v>61675</v>
      </c>
      <c r="Q55" s="3">
        <v>61675</v>
      </c>
      <c r="R55">
        <v>2491</v>
      </c>
      <c r="S55" s="12">
        <v>82</v>
      </c>
    </row>
    <row r="56" spans="1:19" x14ac:dyDescent="0.25">
      <c r="A56" t="s">
        <v>87</v>
      </c>
      <c r="B56" s="1">
        <v>45346</v>
      </c>
      <c r="C56" s="5">
        <f>YEAR(retail_sales_dataset[[#This Row],[OrderDate]])</f>
        <v>2024</v>
      </c>
      <c r="D56" s="5">
        <f>MONTH(retail_sales_dataset[[#This Row],[OrderDate]])</f>
        <v>2</v>
      </c>
      <c r="E56" s="5">
        <f>DAY(retail_sales_dataset[[#This Row],[OrderDate]])</f>
        <v>24</v>
      </c>
      <c r="F56" t="s">
        <v>39</v>
      </c>
      <c r="G56" t="s">
        <v>31</v>
      </c>
      <c r="H56" t="s">
        <v>32</v>
      </c>
      <c r="I56" t="s">
        <v>18</v>
      </c>
      <c r="J56" t="s">
        <v>24</v>
      </c>
      <c r="K56" s="2">
        <v>13321</v>
      </c>
      <c r="L56" s="5">
        <v>1</v>
      </c>
      <c r="M56" t="s">
        <v>20</v>
      </c>
      <c r="N56" s="2">
        <v>13321</v>
      </c>
      <c r="O56" s="2">
        <v>100024</v>
      </c>
      <c r="P56" s="2">
        <f>retail_sales_dataset[[#This Row],[Total]]-retail_sales_dataset[[#This Row],[COGS]]</f>
        <v>-86703</v>
      </c>
      <c r="Q56" s="3">
        <v>-86703</v>
      </c>
      <c r="R56">
        <v>2491</v>
      </c>
      <c r="S56" s="12">
        <v>40</v>
      </c>
    </row>
    <row r="57" spans="1:19" x14ac:dyDescent="0.25">
      <c r="A57" t="s">
        <v>88</v>
      </c>
      <c r="B57" s="1">
        <v>45347</v>
      </c>
      <c r="C57" s="5">
        <f>YEAR(retail_sales_dataset[[#This Row],[OrderDate]])</f>
        <v>2024</v>
      </c>
      <c r="D57" s="5">
        <f>MONTH(retail_sales_dataset[[#This Row],[OrderDate]])</f>
        <v>2</v>
      </c>
      <c r="E57" s="5">
        <f>DAY(retail_sales_dataset[[#This Row],[OrderDate]])</f>
        <v>25</v>
      </c>
      <c r="F57" t="s">
        <v>15</v>
      </c>
      <c r="G57" t="s">
        <v>16</v>
      </c>
      <c r="H57" t="s">
        <v>17</v>
      </c>
      <c r="I57" t="s">
        <v>18</v>
      </c>
      <c r="J57" t="s">
        <v>29</v>
      </c>
      <c r="K57" s="2">
        <v>38072</v>
      </c>
      <c r="L57" s="5">
        <v>1</v>
      </c>
      <c r="M57" t="s">
        <v>20</v>
      </c>
      <c r="N57" s="2">
        <v>38072</v>
      </c>
      <c r="O57" s="2">
        <v>28587</v>
      </c>
      <c r="P57" s="2">
        <f>retail_sales_dataset[[#This Row],[Total]]-retail_sales_dataset[[#This Row],[COGS]]</f>
        <v>9485</v>
      </c>
      <c r="Q57" s="3">
        <v>9485</v>
      </c>
      <c r="R57">
        <v>2491</v>
      </c>
      <c r="S57" s="12">
        <v>50</v>
      </c>
    </row>
    <row r="58" spans="1:19" x14ac:dyDescent="0.25">
      <c r="A58" t="s">
        <v>89</v>
      </c>
      <c r="B58" s="1">
        <v>45348</v>
      </c>
      <c r="C58" s="5">
        <f>YEAR(retail_sales_dataset[[#This Row],[OrderDate]])</f>
        <v>2024</v>
      </c>
      <c r="D58" s="5">
        <f>MONTH(retail_sales_dataset[[#This Row],[OrderDate]])</f>
        <v>2</v>
      </c>
      <c r="E58" s="5">
        <f>DAY(retail_sales_dataset[[#This Row],[OrderDate]])</f>
        <v>26</v>
      </c>
      <c r="F58" t="s">
        <v>15</v>
      </c>
      <c r="G58" t="s">
        <v>31</v>
      </c>
      <c r="H58" t="s">
        <v>17</v>
      </c>
      <c r="I58" t="s">
        <v>18</v>
      </c>
      <c r="J58" t="s">
        <v>27</v>
      </c>
      <c r="K58" s="2">
        <v>35747</v>
      </c>
      <c r="L58" s="5">
        <v>2</v>
      </c>
      <c r="M58" t="s">
        <v>20</v>
      </c>
      <c r="N58" s="2">
        <v>71494</v>
      </c>
      <c r="O58" s="2">
        <v>53683</v>
      </c>
      <c r="P58" s="2">
        <f>retail_sales_dataset[[#This Row],[Total]]-retail_sales_dataset[[#This Row],[COGS]]</f>
        <v>17811</v>
      </c>
      <c r="Q58" s="3">
        <v>17811</v>
      </c>
      <c r="R58">
        <v>2491</v>
      </c>
      <c r="S58" s="12">
        <v>83</v>
      </c>
    </row>
    <row r="59" spans="1:19" x14ac:dyDescent="0.25">
      <c r="A59" t="s">
        <v>90</v>
      </c>
      <c r="B59" s="1">
        <v>45349</v>
      </c>
      <c r="C59" s="5">
        <f>YEAR(retail_sales_dataset[[#This Row],[OrderDate]])</f>
        <v>2024</v>
      </c>
      <c r="D59" s="5">
        <f>MONTH(retail_sales_dataset[[#This Row],[OrderDate]])</f>
        <v>2</v>
      </c>
      <c r="E59" s="5">
        <f>DAY(retail_sales_dataset[[#This Row],[OrderDate]])</f>
        <v>27</v>
      </c>
      <c r="F59" t="s">
        <v>22</v>
      </c>
      <c r="G59" t="s">
        <v>31</v>
      </c>
      <c r="H59" t="s">
        <v>17</v>
      </c>
      <c r="I59" t="s">
        <v>23</v>
      </c>
      <c r="J59" t="s">
        <v>19</v>
      </c>
      <c r="K59" s="2">
        <v>93592</v>
      </c>
      <c r="L59" s="5">
        <v>1</v>
      </c>
      <c r="M59" t="s">
        <v>20</v>
      </c>
      <c r="N59" s="2">
        <v>93592</v>
      </c>
      <c r="O59" s="2">
        <v>70276</v>
      </c>
      <c r="P59" s="2">
        <f>retail_sales_dataset[[#This Row],[Total]]-retail_sales_dataset[[#This Row],[COGS]]</f>
        <v>23316</v>
      </c>
      <c r="Q59" s="3">
        <v>23316</v>
      </c>
      <c r="R59">
        <v>2491</v>
      </c>
      <c r="S59" s="12">
        <v>80</v>
      </c>
    </row>
    <row r="60" spans="1:19" x14ac:dyDescent="0.25">
      <c r="A60" t="s">
        <v>91</v>
      </c>
      <c r="B60" s="1">
        <v>45350</v>
      </c>
      <c r="C60" s="5">
        <f>YEAR(retail_sales_dataset[[#This Row],[OrderDate]])</f>
        <v>2024</v>
      </c>
      <c r="D60" s="5">
        <f>MONTH(retail_sales_dataset[[#This Row],[OrderDate]])</f>
        <v>2</v>
      </c>
      <c r="E60" s="5">
        <f>DAY(retail_sales_dataset[[#This Row],[OrderDate]])</f>
        <v>28</v>
      </c>
      <c r="F60" t="s">
        <v>15</v>
      </c>
      <c r="G60" t="s">
        <v>26</v>
      </c>
      <c r="H60" t="s">
        <v>17</v>
      </c>
      <c r="I60" t="s">
        <v>23</v>
      </c>
      <c r="J60" t="s">
        <v>33</v>
      </c>
      <c r="K60" s="2">
        <v>64599</v>
      </c>
      <c r="L60" s="5">
        <v>2</v>
      </c>
      <c r="M60" t="s">
        <v>37</v>
      </c>
      <c r="N60" s="2">
        <v>129198</v>
      </c>
      <c r="O60" s="2">
        <v>97011</v>
      </c>
      <c r="P60" s="2">
        <f>retail_sales_dataset[[#This Row],[Total]]-retail_sales_dataset[[#This Row],[COGS]]</f>
        <v>32187</v>
      </c>
      <c r="Q60" s="3">
        <v>32187</v>
      </c>
      <c r="R60">
        <v>2491</v>
      </c>
      <c r="S60" s="12">
        <v>98</v>
      </c>
    </row>
    <row r="61" spans="1:19" x14ac:dyDescent="0.25">
      <c r="A61" t="s">
        <v>92</v>
      </c>
      <c r="B61" s="1">
        <v>45351</v>
      </c>
      <c r="C61" s="5">
        <f>YEAR(retail_sales_dataset[[#This Row],[OrderDate]])</f>
        <v>2024</v>
      </c>
      <c r="D61" s="5">
        <f>MONTH(retail_sales_dataset[[#This Row],[OrderDate]])</f>
        <v>2</v>
      </c>
      <c r="E61" s="5">
        <f>DAY(retail_sales_dataset[[#This Row],[OrderDate]])</f>
        <v>29</v>
      </c>
      <c r="F61" t="s">
        <v>15</v>
      </c>
      <c r="G61" t="s">
        <v>31</v>
      </c>
      <c r="H61" t="s">
        <v>32</v>
      </c>
      <c r="I61" t="s">
        <v>23</v>
      </c>
      <c r="J61" t="s">
        <v>29</v>
      </c>
      <c r="K61" s="2">
        <v>12678</v>
      </c>
      <c r="L61" s="5">
        <v>1</v>
      </c>
      <c r="M61" t="s">
        <v>41</v>
      </c>
      <c r="N61" s="2">
        <v>12678</v>
      </c>
      <c r="O61" s="2">
        <v>95196</v>
      </c>
      <c r="P61" s="2">
        <f>retail_sales_dataset[[#This Row],[Total]]-retail_sales_dataset[[#This Row],[COGS]]</f>
        <v>-82518</v>
      </c>
      <c r="Q61" s="3">
        <v>-82518</v>
      </c>
      <c r="R61">
        <v>2491</v>
      </c>
      <c r="S61" s="12">
        <v>86</v>
      </c>
    </row>
    <row r="62" spans="1:19" x14ac:dyDescent="0.25">
      <c r="A62" t="s">
        <v>93</v>
      </c>
      <c r="B62" s="1">
        <v>45352</v>
      </c>
      <c r="C62" s="5">
        <f>YEAR(retail_sales_dataset[[#This Row],[OrderDate]])</f>
        <v>2024</v>
      </c>
      <c r="D62" s="5">
        <f>MONTH(retail_sales_dataset[[#This Row],[OrderDate]])</f>
        <v>3</v>
      </c>
      <c r="E62" s="5">
        <f>DAY(retail_sales_dataset[[#This Row],[OrderDate]])</f>
        <v>1</v>
      </c>
      <c r="F62" t="s">
        <v>39</v>
      </c>
      <c r="G62" t="s">
        <v>26</v>
      </c>
      <c r="H62" t="s">
        <v>32</v>
      </c>
      <c r="I62" t="s">
        <v>23</v>
      </c>
      <c r="J62" t="s">
        <v>19</v>
      </c>
      <c r="K62" s="2">
        <v>135503</v>
      </c>
      <c r="L62" s="5">
        <v>3</v>
      </c>
      <c r="M62" t="s">
        <v>37</v>
      </c>
      <c r="N62" s="2">
        <v>406509</v>
      </c>
      <c r="O62" s="2">
        <v>305237</v>
      </c>
      <c r="P62" s="2">
        <f>retail_sales_dataset[[#This Row],[Total]]-retail_sales_dataset[[#This Row],[COGS]]</f>
        <v>101272</v>
      </c>
      <c r="Q62" s="3">
        <v>101272</v>
      </c>
      <c r="R62">
        <v>2491</v>
      </c>
      <c r="S62" s="12">
        <v>97</v>
      </c>
    </row>
    <row r="63" spans="1:19" x14ac:dyDescent="0.25">
      <c r="A63" t="s">
        <v>94</v>
      </c>
      <c r="B63" s="1">
        <v>45353</v>
      </c>
      <c r="C63" s="5">
        <f>YEAR(retail_sales_dataset[[#This Row],[OrderDate]])</f>
        <v>2024</v>
      </c>
      <c r="D63" s="5">
        <f>MONTH(retail_sales_dataset[[#This Row],[OrderDate]])</f>
        <v>3</v>
      </c>
      <c r="E63" s="5">
        <f>DAY(retail_sales_dataset[[#This Row],[OrderDate]])</f>
        <v>2</v>
      </c>
      <c r="F63" t="s">
        <v>22</v>
      </c>
      <c r="G63" t="s">
        <v>16</v>
      </c>
      <c r="H63" t="s">
        <v>32</v>
      </c>
      <c r="I63" t="s">
        <v>18</v>
      </c>
      <c r="J63" t="s">
        <v>29</v>
      </c>
      <c r="K63" s="2">
        <v>56246</v>
      </c>
      <c r="L63" s="5">
        <v>3</v>
      </c>
      <c r="M63" t="s">
        <v>20</v>
      </c>
      <c r="N63" s="2">
        <v>168738</v>
      </c>
      <c r="O63" s="2">
        <v>126701</v>
      </c>
      <c r="P63" s="2">
        <f>retail_sales_dataset[[#This Row],[Total]]-retail_sales_dataset[[#This Row],[COGS]]</f>
        <v>42037</v>
      </c>
      <c r="Q63" s="3">
        <v>42037</v>
      </c>
      <c r="R63">
        <v>2491</v>
      </c>
      <c r="S63" s="12">
        <v>82</v>
      </c>
    </row>
    <row r="64" spans="1:19" x14ac:dyDescent="0.25">
      <c r="A64" t="s">
        <v>95</v>
      </c>
      <c r="B64" s="1">
        <v>45354</v>
      </c>
      <c r="C64" s="5">
        <f>YEAR(retail_sales_dataset[[#This Row],[OrderDate]])</f>
        <v>2024</v>
      </c>
      <c r="D64" s="5">
        <f>MONTH(retail_sales_dataset[[#This Row],[OrderDate]])</f>
        <v>3</v>
      </c>
      <c r="E64" s="5">
        <f>DAY(retail_sales_dataset[[#This Row],[OrderDate]])</f>
        <v>3</v>
      </c>
      <c r="F64" t="s">
        <v>39</v>
      </c>
      <c r="G64" t="s">
        <v>31</v>
      </c>
      <c r="H64" t="s">
        <v>32</v>
      </c>
      <c r="I64" t="s">
        <v>23</v>
      </c>
      <c r="J64" t="s">
        <v>29</v>
      </c>
      <c r="K64" s="2">
        <v>39346</v>
      </c>
      <c r="L64" s="5">
        <v>2</v>
      </c>
      <c r="M64" t="s">
        <v>20</v>
      </c>
      <c r="N64" s="2">
        <v>78692</v>
      </c>
      <c r="O64" s="2">
        <v>59088</v>
      </c>
      <c r="P64" s="2">
        <f>retail_sales_dataset[[#This Row],[Total]]-retail_sales_dataset[[#This Row],[COGS]]</f>
        <v>19604</v>
      </c>
      <c r="Q64" s="3">
        <v>19604</v>
      </c>
      <c r="R64">
        <v>2491</v>
      </c>
      <c r="S64" s="12">
        <v>58</v>
      </c>
    </row>
    <row r="65" spans="1:19" x14ac:dyDescent="0.25">
      <c r="A65" t="s">
        <v>96</v>
      </c>
      <c r="B65" s="1">
        <v>45355</v>
      </c>
      <c r="C65" s="5">
        <f>YEAR(retail_sales_dataset[[#This Row],[OrderDate]])</f>
        <v>2024</v>
      </c>
      <c r="D65" s="5">
        <f>MONTH(retail_sales_dataset[[#This Row],[OrderDate]])</f>
        <v>3</v>
      </c>
      <c r="E65" s="5">
        <f>DAY(retail_sales_dataset[[#This Row],[OrderDate]])</f>
        <v>4</v>
      </c>
      <c r="F65" t="s">
        <v>39</v>
      </c>
      <c r="G65" t="s">
        <v>26</v>
      </c>
      <c r="H65" t="s">
        <v>17</v>
      </c>
      <c r="I65" t="s">
        <v>23</v>
      </c>
      <c r="J65" t="s">
        <v>33</v>
      </c>
      <c r="K65" s="2">
        <v>118176</v>
      </c>
      <c r="L65" s="5">
        <v>1</v>
      </c>
      <c r="M65" t="s">
        <v>20</v>
      </c>
      <c r="N65" s="2">
        <v>118176</v>
      </c>
      <c r="O65" s="2">
        <v>88735</v>
      </c>
      <c r="P65" s="2">
        <f>retail_sales_dataset[[#This Row],[Total]]-retail_sales_dataset[[#This Row],[COGS]]</f>
        <v>29441</v>
      </c>
      <c r="Q65" s="3">
        <v>29441</v>
      </c>
      <c r="R65">
        <v>2491</v>
      </c>
      <c r="S65" s="12">
        <v>46</v>
      </c>
    </row>
    <row r="66" spans="1:19" x14ac:dyDescent="0.25">
      <c r="A66" t="s">
        <v>97</v>
      </c>
      <c r="B66" s="1">
        <v>45356</v>
      </c>
      <c r="C66" s="5">
        <f>YEAR(retail_sales_dataset[[#This Row],[OrderDate]])</f>
        <v>2024</v>
      </c>
      <c r="D66" s="5">
        <f>MONTH(retail_sales_dataset[[#This Row],[OrderDate]])</f>
        <v>3</v>
      </c>
      <c r="E66" s="5">
        <f>DAY(retail_sales_dataset[[#This Row],[OrderDate]])</f>
        <v>5</v>
      </c>
      <c r="F66" t="s">
        <v>39</v>
      </c>
      <c r="G66" t="s">
        <v>26</v>
      </c>
      <c r="H66" t="s">
        <v>17</v>
      </c>
      <c r="I66" t="s">
        <v>18</v>
      </c>
      <c r="J66" t="s">
        <v>27</v>
      </c>
      <c r="K66" s="2">
        <v>44847</v>
      </c>
      <c r="L66" s="5">
        <v>4</v>
      </c>
      <c r="M66" t="s">
        <v>20</v>
      </c>
      <c r="N66" s="2">
        <v>179388</v>
      </c>
      <c r="O66" s="2">
        <v>134698</v>
      </c>
      <c r="P66" s="2">
        <f>retail_sales_dataset[[#This Row],[Total]]-retail_sales_dataset[[#This Row],[COGS]]</f>
        <v>44690</v>
      </c>
      <c r="Q66" s="3">
        <v>44690</v>
      </c>
      <c r="R66">
        <v>2491</v>
      </c>
      <c r="S66" s="12">
        <v>87</v>
      </c>
    </row>
    <row r="67" spans="1:19" x14ac:dyDescent="0.25">
      <c r="A67" t="s">
        <v>98</v>
      </c>
      <c r="B67" s="1">
        <v>45357</v>
      </c>
      <c r="C67" s="5">
        <f>YEAR(retail_sales_dataset[[#This Row],[OrderDate]])</f>
        <v>2024</v>
      </c>
      <c r="D67" s="5">
        <f>MONTH(retail_sales_dataset[[#This Row],[OrderDate]])</f>
        <v>3</v>
      </c>
      <c r="E67" s="5">
        <f>DAY(retail_sales_dataset[[#This Row],[OrderDate]])</f>
        <v>6</v>
      </c>
      <c r="F67" t="s">
        <v>39</v>
      </c>
      <c r="G67" t="s">
        <v>16</v>
      </c>
      <c r="H67" t="s">
        <v>32</v>
      </c>
      <c r="I67" t="s">
        <v>23</v>
      </c>
      <c r="J67" t="s">
        <v>24</v>
      </c>
      <c r="K67" s="2">
        <v>124279</v>
      </c>
      <c r="L67" s="5">
        <v>1</v>
      </c>
      <c r="M67" t="s">
        <v>41</v>
      </c>
      <c r="N67" s="2">
        <v>124279</v>
      </c>
      <c r="O67" s="2">
        <v>93318</v>
      </c>
      <c r="P67" s="2">
        <f>retail_sales_dataset[[#This Row],[Total]]-retail_sales_dataset[[#This Row],[COGS]]</f>
        <v>30961</v>
      </c>
      <c r="Q67" s="3">
        <v>30961</v>
      </c>
      <c r="R67">
        <v>2491</v>
      </c>
      <c r="S67" s="12">
        <v>79</v>
      </c>
    </row>
    <row r="68" spans="1:19" x14ac:dyDescent="0.25">
      <c r="A68" t="s">
        <v>99</v>
      </c>
      <c r="B68" s="1">
        <v>45358</v>
      </c>
      <c r="C68" s="5">
        <f>YEAR(retail_sales_dataset[[#This Row],[OrderDate]])</f>
        <v>2024</v>
      </c>
      <c r="D68" s="5">
        <f>MONTH(retail_sales_dataset[[#This Row],[OrderDate]])</f>
        <v>3</v>
      </c>
      <c r="E68" s="5">
        <f>DAY(retail_sales_dataset[[#This Row],[OrderDate]])</f>
        <v>7</v>
      </c>
      <c r="F68" t="s">
        <v>39</v>
      </c>
      <c r="G68" t="s">
        <v>31</v>
      </c>
      <c r="H68" t="s">
        <v>32</v>
      </c>
      <c r="I68" t="s">
        <v>18</v>
      </c>
      <c r="J68" t="s">
        <v>35</v>
      </c>
      <c r="K68" s="2">
        <v>66442</v>
      </c>
      <c r="L68" s="5">
        <v>3</v>
      </c>
      <c r="M68" t="s">
        <v>20</v>
      </c>
      <c r="N68" s="2">
        <v>199326</v>
      </c>
      <c r="O68" s="2">
        <v>149669</v>
      </c>
      <c r="P68" s="2">
        <f>retail_sales_dataset[[#This Row],[Total]]-retail_sales_dataset[[#This Row],[COGS]]</f>
        <v>49657</v>
      </c>
      <c r="Q68" s="3">
        <v>49657</v>
      </c>
      <c r="R68">
        <v>2491</v>
      </c>
      <c r="S68" s="12">
        <v>43</v>
      </c>
    </row>
    <row r="69" spans="1:19" x14ac:dyDescent="0.25">
      <c r="A69" t="s">
        <v>100</v>
      </c>
      <c r="B69" s="1">
        <v>45359</v>
      </c>
      <c r="C69" s="5">
        <f>YEAR(retail_sales_dataset[[#This Row],[OrderDate]])</f>
        <v>2024</v>
      </c>
      <c r="D69" s="5">
        <f>MONTH(retail_sales_dataset[[#This Row],[OrderDate]])</f>
        <v>3</v>
      </c>
      <c r="E69" s="5">
        <f>DAY(retail_sales_dataset[[#This Row],[OrderDate]])</f>
        <v>8</v>
      </c>
      <c r="F69" t="s">
        <v>39</v>
      </c>
      <c r="G69" t="s">
        <v>31</v>
      </c>
      <c r="H69" t="s">
        <v>32</v>
      </c>
      <c r="I69" t="s">
        <v>18</v>
      </c>
      <c r="J69" t="s">
        <v>27</v>
      </c>
      <c r="K69" s="2">
        <v>101795</v>
      </c>
      <c r="L69" s="5">
        <v>3</v>
      </c>
      <c r="M69" t="s">
        <v>41</v>
      </c>
      <c r="N69" s="2">
        <v>305385</v>
      </c>
      <c r="O69" s="2">
        <v>229305</v>
      </c>
      <c r="P69" s="2">
        <f>retail_sales_dataset[[#This Row],[Total]]-retail_sales_dataset[[#This Row],[COGS]]</f>
        <v>76080</v>
      </c>
      <c r="Q69" s="3">
        <v>76080</v>
      </c>
      <c r="R69">
        <v>2491</v>
      </c>
      <c r="S69" s="12">
        <v>62</v>
      </c>
    </row>
    <row r="70" spans="1:19" x14ac:dyDescent="0.25">
      <c r="A70" t="s">
        <v>101</v>
      </c>
      <c r="B70" s="1">
        <v>45360</v>
      </c>
      <c r="C70" s="5">
        <f>YEAR(retail_sales_dataset[[#This Row],[OrderDate]])</f>
        <v>2024</v>
      </c>
      <c r="D70" s="5">
        <f>MONTH(retail_sales_dataset[[#This Row],[OrderDate]])</f>
        <v>3</v>
      </c>
      <c r="E70" s="5">
        <f>DAY(retail_sales_dataset[[#This Row],[OrderDate]])</f>
        <v>9</v>
      </c>
      <c r="F70" t="s">
        <v>39</v>
      </c>
      <c r="G70" t="s">
        <v>26</v>
      </c>
      <c r="H70" t="s">
        <v>17</v>
      </c>
      <c r="I70" t="s">
        <v>18</v>
      </c>
      <c r="J70" t="s">
        <v>35</v>
      </c>
      <c r="K70" s="2">
        <v>18853</v>
      </c>
      <c r="L70" s="5">
        <v>1</v>
      </c>
      <c r="M70" t="s">
        <v>20</v>
      </c>
      <c r="N70" s="2">
        <v>18853</v>
      </c>
      <c r="O70" s="2">
        <v>14156</v>
      </c>
      <c r="P70" s="2">
        <f>retail_sales_dataset[[#This Row],[Total]]-retail_sales_dataset[[#This Row],[COGS]]</f>
        <v>4697</v>
      </c>
      <c r="Q70" s="3">
        <v>4697</v>
      </c>
      <c r="R70">
        <v>2491</v>
      </c>
      <c r="S70" s="12">
        <v>97</v>
      </c>
    </row>
    <row r="71" spans="1:19" x14ac:dyDescent="0.25">
      <c r="A71" t="s">
        <v>102</v>
      </c>
      <c r="B71" s="1">
        <v>45361</v>
      </c>
      <c r="C71" s="5">
        <f>YEAR(retail_sales_dataset[[#This Row],[OrderDate]])</f>
        <v>2024</v>
      </c>
      <c r="D71" s="5">
        <f>MONTH(retail_sales_dataset[[#This Row],[OrderDate]])</f>
        <v>3</v>
      </c>
      <c r="E71" s="5">
        <f>DAY(retail_sales_dataset[[#This Row],[OrderDate]])</f>
        <v>10</v>
      </c>
      <c r="F71" t="s">
        <v>22</v>
      </c>
      <c r="G71" t="s">
        <v>31</v>
      </c>
      <c r="H71" t="s">
        <v>32</v>
      </c>
      <c r="I71" t="s">
        <v>18</v>
      </c>
      <c r="J71" t="s">
        <v>33</v>
      </c>
      <c r="K71" s="2">
        <v>9546</v>
      </c>
      <c r="L71" s="5">
        <v>1</v>
      </c>
      <c r="M71" t="s">
        <v>41</v>
      </c>
      <c r="N71" s="2">
        <v>9546</v>
      </c>
      <c r="O71" s="2">
        <v>71678</v>
      </c>
      <c r="P71" s="2">
        <f>retail_sales_dataset[[#This Row],[Total]]-retail_sales_dataset[[#This Row],[COGS]]</f>
        <v>-62132</v>
      </c>
      <c r="Q71" s="3">
        <v>-62132</v>
      </c>
      <c r="R71">
        <v>2491</v>
      </c>
      <c r="S71" s="12">
        <v>70</v>
      </c>
    </row>
    <row r="72" spans="1:19" x14ac:dyDescent="0.25">
      <c r="A72" t="s">
        <v>103</v>
      </c>
      <c r="B72" s="1">
        <v>45362</v>
      </c>
      <c r="C72" s="5">
        <f>YEAR(retail_sales_dataset[[#This Row],[OrderDate]])</f>
        <v>2024</v>
      </c>
      <c r="D72" s="5">
        <f>MONTH(retail_sales_dataset[[#This Row],[OrderDate]])</f>
        <v>3</v>
      </c>
      <c r="E72" s="5">
        <f>DAY(retail_sales_dataset[[#This Row],[OrderDate]])</f>
        <v>11</v>
      </c>
      <c r="F72" t="s">
        <v>15</v>
      </c>
      <c r="G72" t="s">
        <v>26</v>
      </c>
      <c r="H72" t="s">
        <v>32</v>
      </c>
      <c r="I72" t="s">
        <v>18</v>
      </c>
      <c r="J72" t="s">
        <v>33</v>
      </c>
      <c r="K72" s="2">
        <v>70506</v>
      </c>
      <c r="L72" s="5">
        <v>4</v>
      </c>
      <c r="M72" t="s">
        <v>37</v>
      </c>
      <c r="N72" s="2">
        <v>282024</v>
      </c>
      <c r="O72" s="2">
        <v>211764</v>
      </c>
      <c r="P72" s="2">
        <f>retail_sales_dataset[[#This Row],[Total]]-retail_sales_dataset[[#This Row],[COGS]]</f>
        <v>70260</v>
      </c>
      <c r="Q72" s="3">
        <v>70260</v>
      </c>
      <c r="R72">
        <v>2491</v>
      </c>
      <c r="S72" s="12">
        <v>66</v>
      </c>
    </row>
    <row r="73" spans="1:19" x14ac:dyDescent="0.25">
      <c r="A73" t="s">
        <v>104</v>
      </c>
      <c r="B73" s="1">
        <v>45363</v>
      </c>
      <c r="C73" s="5">
        <f>YEAR(retail_sales_dataset[[#This Row],[OrderDate]])</f>
        <v>2024</v>
      </c>
      <c r="D73" s="5">
        <f>MONTH(retail_sales_dataset[[#This Row],[OrderDate]])</f>
        <v>3</v>
      </c>
      <c r="E73" s="5">
        <f>DAY(retail_sales_dataset[[#This Row],[OrderDate]])</f>
        <v>12</v>
      </c>
      <c r="F73" t="s">
        <v>39</v>
      </c>
      <c r="G73" t="s">
        <v>31</v>
      </c>
      <c r="H73" t="s">
        <v>32</v>
      </c>
      <c r="I73" t="s">
        <v>18</v>
      </c>
      <c r="J73" t="s">
        <v>33</v>
      </c>
      <c r="K73" s="2">
        <v>90058</v>
      </c>
      <c r="L73" s="5">
        <v>4</v>
      </c>
      <c r="M73" t="s">
        <v>20</v>
      </c>
      <c r="N73" s="2">
        <v>360232</v>
      </c>
      <c r="O73" s="2">
        <v>270489</v>
      </c>
      <c r="P73" s="2">
        <f>retail_sales_dataset[[#This Row],[Total]]-retail_sales_dataset[[#This Row],[COGS]]</f>
        <v>89743</v>
      </c>
      <c r="Q73" s="3">
        <v>89743</v>
      </c>
      <c r="R73">
        <v>2491</v>
      </c>
      <c r="S73" s="12">
        <v>67</v>
      </c>
    </row>
    <row r="74" spans="1:19" x14ac:dyDescent="0.25">
      <c r="A74" t="s">
        <v>105</v>
      </c>
      <c r="B74" s="1">
        <v>45364</v>
      </c>
      <c r="C74" s="5">
        <f>YEAR(retail_sales_dataset[[#This Row],[OrderDate]])</f>
        <v>2024</v>
      </c>
      <c r="D74" s="5">
        <f>MONTH(retail_sales_dataset[[#This Row],[OrderDate]])</f>
        <v>3</v>
      </c>
      <c r="E74" s="5">
        <f>DAY(retail_sales_dataset[[#This Row],[OrderDate]])</f>
        <v>13</v>
      </c>
      <c r="F74" t="s">
        <v>39</v>
      </c>
      <c r="G74" t="s">
        <v>26</v>
      </c>
      <c r="H74" t="s">
        <v>17</v>
      </c>
      <c r="I74" t="s">
        <v>18</v>
      </c>
      <c r="J74" t="s">
        <v>19</v>
      </c>
      <c r="K74" s="2">
        <v>29362</v>
      </c>
      <c r="L74" s="5">
        <v>1</v>
      </c>
      <c r="M74" t="s">
        <v>41</v>
      </c>
      <c r="N74" s="2">
        <v>29362</v>
      </c>
      <c r="O74" s="2">
        <v>22047</v>
      </c>
      <c r="P74" s="2">
        <f>retail_sales_dataset[[#This Row],[Total]]-retail_sales_dataset[[#This Row],[COGS]]</f>
        <v>7315</v>
      </c>
      <c r="Q74" s="3">
        <v>7315</v>
      </c>
      <c r="R74">
        <v>2491</v>
      </c>
      <c r="S74" s="12">
        <v>53</v>
      </c>
    </row>
    <row r="75" spans="1:19" x14ac:dyDescent="0.25">
      <c r="A75" t="s">
        <v>106</v>
      </c>
      <c r="B75" s="1">
        <v>45365</v>
      </c>
      <c r="C75" s="5">
        <f>YEAR(retail_sales_dataset[[#This Row],[OrderDate]])</f>
        <v>2024</v>
      </c>
      <c r="D75" s="5">
        <f>MONTH(retail_sales_dataset[[#This Row],[OrderDate]])</f>
        <v>3</v>
      </c>
      <c r="E75" s="5">
        <f>DAY(retail_sales_dataset[[#This Row],[OrderDate]])</f>
        <v>14</v>
      </c>
      <c r="F75" t="s">
        <v>39</v>
      </c>
      <c r="G75" t="s">
        <v>31</v>
      </c>
      <c r="H75" t="s">
        <v>17</v>
      </c>
      <c r="I75" t="s">
        <v>18</v>
      </c>
      <c r="J75" t="s">
        <v>35</v>
      </c>
      <c r="K75" s="2">
        <v>111847</v>
      </c>
      <c r="L75" s="5">
        <v>1</v>
      </c>
      <c r="M75" t="s">
        <v>37</v>
      </c>
      <c r="N75" s="2">
        <v>111847</v>
      </c>
      <c r="O75" s="2">
        <v>83983</v>
      </c>
      <c r="P75" s="2">
        <f>retail_sales_dataset[[#This Row],[Total]]-retail_sales_dataset[[#This Row],[COGS]]</f>
        <v>27864</v>
      </c>
      <c r="Q75" s="3">
        <v>27864</v>
      </c>
      <c r="R75">
        <v>2491</v>
      </c>
      <c r="S75" s="12">
        <v>62</v>
      </c>
    </row>
    <row r="76" spans="1:19" x14ac:dyDescent="0.25">
      <c r="A76" t="s">
        <v>107</v>
      </c>
      <c r="B76" s="1">
        <v>45366</v>
      </c>
      <c r="C76" s="5">
        <f>YEAR(retail_sales_dataset[[#This Row],[OrderDate]])</f>
        <v>2024</v>
      </c>
      <c r="D76" s="5">
        <f>MONTH(retail_sales_dataset[[#This Row],[OrderDate]])</f>
        <v>3</v>
      </c>
      <c r="E76" s="5">
        <f>DAY(retail_sales_dataset[[#This Row],[OrderDate]])</f>
        <v>15</v>
      </c>
      <c r="F76" t="s">
        <v>39</v>
      </c>
      <c r="G76" t="s">
        <v>16</v>
      </c>
      <c r="H76" t="s">
        <v>17</v>
      </c>
      <c r="I76" t="s">
        <v>23</v>
      </c>
      <c r="J76" t="s">
        <v>27</v>
      </c>
      <c r="K76" s="2">
        <v>130106</v>
      </c>
      <c r="L76" s="5">
        <v>1</v>
      </c>
      <c r="M76" t="s">
        <v>20</v>
      </c>
      <c r="N76" s="2">
        <v>130106</v>
      </c>
      <c r="O76" s="2">
        <v>97693</v>
      </c>
      <c r="P76" s="2">
        <f>retail_sales_dataset[[#This Row],[Total]]-retail_sales_dataset[[#This Row],[COGS]]</f>
        <v>32413</v>
      </c>
      <c r="Q76" s="3">
        <v>32413</v>
      </c>
      <c r="R76">
        <v>2491</v>
      </c>
      <c r="S76" s="12">
        <v>62</v>
      </c>
    </row>
    <row r="77" spans="1:19" x14ac:dyDescent="0.25">
      <c r="A77" t="s">
        <v>108</v>
      </c>
      <c r="B77" s="1">
        <v>45367</v>
      </c>
      <c r="C77" s="5">
        <f>YEAR(retail_sales_dataset[[#This Row],[OrderDate]])</f>
        <v>2024</v>
      </c>
      <c r="D77" s="5">
        <f>MONTH(retail_sales_dataset[[#This Row],[OrderDate]])</f>
        <v>3</v>
      </c>
      <c r="E77" s="5">
        <f>DAY(retail_sales_dataset[[#This Row],[OrderDate]])</f>
        <v>16</v>
      </c>
      <c r="F77" t="s">
        <v>39</v>
      </c>
      <c r="G77" t="s">
        <v>31</v>
      </c>
      <c r="H77" t="s">
        <v>17</v>
      </c>
      <c r="I77" t="s">
        <v>23</v>
      </c>
      <c r="J77" t="s">
        <v>27</v>
      </c>
      <c r="K77" s="2">
        <v>36427</v>
      </c>
      <c r="L77" s="5">
        <v>1</v>
      </c>
      <c r="M77" t="s">
        <v>20</v>
      </c>
      <c r="N77" s="2">
        <v>36427</v>
      </c>
      <c r="O77" s="2">
        <v>27352</v>
      </c>
      <c r="P77" s="2">
        <f>retail_sales_dataset[[#This Row],[Total]]-retail_sales_dataset[[#This Row],[COGS]]</f>
        <v>9075</v>
      </c>
      <c r="Q77" s="3">
        <v>9075</v>
      </c>
      <c r="R77">
        <v>2491</v>
      </c>
      <c r="S77" s="12">
        <v>43</v>
      </c>
    </row>
    <row r="78" spans="1:19" x14ac:dyDescent="0.25">
      <c r="A78" t="s">
        <v>109</v>
      </c>
      <c r="B78" s="1">
        <v>45368</v>
      </c>
      <c r="C78" s="5">
        <f>YEAR(retail_sales_dataset[[#This Row],[OrderDate]])</f>
        <v>2024</v>
      </c>
      <c r="D78" s="5">
        <f>MONTH(retail_sales_dataset[[#This Row],[OrderDate]])</f>
        <v>3</v>
      </c>
      <c r="E78" s="5">
        <f>DAY(retail_sales_dataset[[#This Row],[OrderDate]])</f>
        <v>17</v>
      </c>
      <c r="F78" t="s">
        <v>39</v>
      </c>
      <c r="G78" t="s">
        <v>31</v>
      </c>
      <c r="H78" t="s">
        <v>17</v>
      </c>
      <c r="I78" t="s">
        <v>23</v>
      </c>
      <c r="J78" t="s">
        <v>29</v>
      </c>
      <c r="K78" s="2">
        <v>18879</v>
      </c>
      <c r="L78" s="5">
        <v>2</v>
      </c>
      <c r="M78" t="s">
        <v>20</v>
      </c>
      <c r="N78" s="2">
        <v>37758</v>
      </c>
      <c r="O78" s="2">
        <v>28351</v>
      </c>
      <c r="P78" s="2">
        <f>retail_sales_dataset[[#This Row],[Total]]-retail_sales_dataset[[#This Row],[COGS]]</f>
        <v>9407</v>
      </c>
      <c r="Q78" s="3">
        <v>9407</v>
      </c>
      <c r="R78">
        <v>2491</v>
      </c>
      <c r="S78" s="12">
        <v>86</v>
      </c>
    </row>
    <row r="79" spans="1:19" x14ac:dyDescent="0.25">
      <c r="A79" t="s">
        <v>110</v>
      </c>
      <c r="B79" s="1">
        <v>45369</v>
      </c>
      <c r="C79" s="5">
        <f>YEAR(retail_sales_dataset[[#This Row],[OrderDate]])</f>
        <v>2024</v>
      </c>
      <c r="D79" s="5">
        <f>MONTH(retail_sales_dataset[[#This Row],[OrderDate]])</f>
        <v>3</v>
      </c>
      <c r="E79" s="5">
        <f>DAY(retail_sales_dataset[[#This Row],[OrderDate]])</f>
        <v>18</v>
      </c>
      <c r="F79" t="s">
        <v>15</v>
      </c>
      <c r="G79" t="s">
        <v>16</v>
      </c>
      <c r="H79" t="s">
        <v>17</v>
      </c>
      <c r="I79" t="s">
        <v>23</v>
      </c>
      <c r="J79" t="s">
        <v>29</v>
      </c>
      <c r="K79" s="2">
        <v>8428</v>
      </c>
      <c r="L79" s="5">
        <v>1</v>
      </c>
      <c r="M79" t="s">
        <v>41</v>
      </c>
      <c r="N79" s="2">
        <v>8428</v>
      </c>
      <c r="O79" s="2">
        <v>6328</v>
      </c>
      <c r="P79" s="2">
        <f>retail_sales_dataset[[#This Row],[Total]]-retail_sales_dataset[[#This Row],[COGS]]</f>
        <v>2100</v>
      </c>
      <c r="Q79" s="3">
        <v>2100</v>
      </c>
      <c r="R79">
        <v>2492</v>
      </c>
      <c r="S79" s="12">
        <v>65</v>
      </c>
    </row>
    <row r="80" spans="1:19" x14ac:dyDescent="0.25">
      <c r="A80" t="s">
        <v>111</v>
      </c>
      <c r="B80" s="1">
        <v>45370</v>
      </c>
      <c r="C80" s="5">
        <f>YEAR(retail_sales_dataset[[#This Row],[OrderDate]])</f>
        <v>2024</v>
      </c>
      <c r="D80" s="5">
        <f>MONTH(retail_sales_dataset[[#This Row],[OrderDate]])</f>
        <v>3</v>
      </c>
      <c r="E80" s="5">
        <f>DAY(retail_sales_dataset[[#This Row],[OrderDate]])</f>
        <v>19</v>
      </c>
      <c r="F80" t="s">
        <v>15</v>
      </c>
      <c r="G80" t="s">
        <v>31</v>
      </c>
      <c r="H80" t="s">
        <v>17</v>
      </c>
      <c r="I80" t="s">
        <v>18</v>
      </c>
      <c r="J80" t="s">
        <v>29</v>
      </c>
      <c r="K80" s="2">
        <v>98086</v>
      </c>
      <c r="L80" s="5">
        <v>4</v>
      </c>
      <c r="M80" t="s">
        <v>41</v>
      </c>
      <c r="N80" s="2">
        <v>392344</v>
      </c>
      <c r="O80" s="2">
        <v>294601</v>
      </c>
      <c r="P80" s="2">
        <f>retail_sales_dataset[[#This Row],[Total]]-retail_sales_dataset[[#This Row],[COGS]]</f>
        <v>97743</v>
      </c>
      <c r="Q80" s="3">
        <v>97743</v>
      </c>
      <c r="R80">
        <v>2491</v>
      </c>
      <c r="S80" s="12">
        <v>89</v>
      </c>
    </row>
    <row r="81" spans="1:19" x14ac:dyDescent="0.25">
      <c r="A81" t="s">
        <v>112</v>
      </c>
      <c r="B81" s="1">
        <v>45371</v>
      </c>
      <c r="C81" s="5">
        <f>YEAR(retail_sales_dataset[[#This Row],[OrderDate]])</f>
        <v>2024</v>
      </c>
      <c r="D81" s="5">
        <f>MONTH(retail_sales_dataset[[#This Row],[OrderDate]])</f>
        <v>3</v>
      </c>
      <c r="E81" s="5">
        <f>DAY(retail_sales_dataset[[#This Row],[OrderDate]])</f>
        <v>20</v>
      </c>
      <c r="F81" t="s">
        <v>39</v>
      </c>
      <c r="G81" t="s">
        <v>16</v>
      </c>
      <c r="H81" t="s">
        <v>17</v>
      </c>
      <c r="I81" t="s">
        <v>23</v>
      </c>
      <c r="J81" t="s">
        <v>33</v>
      </c>
      <c r="K81" s="2">
        <v>93029</v>
      </c>
      <c r="L81" s="5">
        <v>3</v>
      </c>
      <c r="M81" t="s">
        <v>37</v>
      </c>
      <c r="N81" s="2">
        <v>279087</v>
      </c>
      <c r="O81" s="2">
        <v>209559</v>
      </c>
      <c r="P81" s="2">
        <f>retail_sales_dataset[[#This Row],[Total]]-retail_sales_dataset[[#This Row],[COGS]]</f>
        <v>69528</v>
      </c>
      <c r="Q81" s="3">
        <v>69528</v>
      </c>
      <c r="R81">
        <v>2491</v>
      </c>
      <c r="S81" s="12">
        <v>91</v>
      </c>
    </row>
    <row r="82" spans="1:19" x14ac:dyDescent="0.25">
      <c r="A82" t="s">
        <v>113</v>
      </c>
      <c r="B82" s="1">
        <v>45372</v>
      </c>
      <c r="C82" s="5">
        <f>YEAR(retail_sales_dataset[[#This Row],[OrderDate]])</f>
        <v>2024</v>
      </c>
      <c r="D82" s="5">
        <f>MONTH(retail_sales_dataset[[#This Row],[OrderDate]])</f>
        <v>3</v>
      </c>
      <c r="E82" s="5">
        <f>DAY(retail_sales_dataset[[#This Row],[OrderDate]])</f>
        <v>21</v>
      </c>
      <c r="F82" t="s">
        <v>15</v>
      </c>
      <c r="G82" t="s">
        <v>31</v>
      </c>
      <c r="H82" t="s">
        <v>32</v>
      </c>
      <c r="I82" t="s">
        <v>18</v>
      </c>
      <c r="J82" t="s">
        <v>27</v>
      </c>
      <c r="K82" s="2">
        <v>84271</v>
      </c>
      <c r="L82" s="5">
        <v>2</v>
      </c>
      <c r="M82" t="s">
        <v>41</v>
      </c>
      <c r="N82" s="2">
        <v>168542</v>
      </c>
      <c r="O82" s="2">
        <v>126554</v>
      </c>
      <c r="P82" s="2">
        <f>retail_sales_dataset[[#This Row],[Total]]-retail_sales_dataset[[#This Row],[COGS]]</f>
        <v>41988</v>
      </c>
      <c r="Q82" s="3">
        <v>41988</v>
      </c>
      <c r="R82">
        <v>2491</v>
      </c>
      <c r="S82" s="12">
        <v>53</v>
      </c>
    </row>
    <row r="83" spans="1:19" x14ac:dyDescent="0.25">
      <c r="A83" t="s">
        <v>114</v>
      </c>
      <c r="B83" s="1">
        <v>45373</v>
      </c>
      <c r="C83" s="5">
        <f>YEAR(retail_sales_dataset[[#This Row],[OrderDate]])</f>
        <v>2024</v>
      </c>
      <c r="D83" s="5">
        <f>MONTH(retail_sales_dataset[[#This Row],[OrderDate]])</f>
        <v>3</v>
      </c>
      <c r="E83" s="5">
        <f>DAY(retail_sales_dataset[[#This Row],[OrderDate]])</f>
        <v>22</v>
      </c>
      <c r="F83" t="s">
        <v>22</v>
      </c>
      <c r="G83" t="s">
        <v>26</v>
      </c>
      <c r="H83" t="s">
        <v>32</v>
      </c>
      <c r="I83" t="s">
        <v>23</v>
      </c>
      <c r="J83" t="s">
        <v>35</v>
      </c>
      <c r="K83" s="2">
        <v>38632</v>
      </c>
      <c r="L83" s="5">
        <v>1</v>
      </c>
      <c r="M83" t="s">
        <v>41</v>
      </c>
      <c r="N83" s="2">
        <v>38632</v>
      </c>
      <c r="O83" s="2">
        <v>29008</v>
      </c>
      <c r="P83" s="2">
        <f>retail_sales_dataset[[#This Row],[Total]]-retail_sales_dataset[[#This Row],[COGS]]</f>
        <v>9624</v>
      </c>
      <c r="Q83" s="3">
        <v>9624</v>
      </c>
      <c r="R83">
        <v>2491</v>
      </c>
      <c r="S83" s="12">
        <v>79</v>
      </c>
    </row>
    <row r="84" spans="1:19" x14ac:dyDescent="0.25">
      <c r="A84" t="s">
        <v>115</v>
      </c>
      <c r="B84" s="1">
        <v>45374</v>
      </c>
      <c r="C84" s="5">
        <f>YEAR(retail_sales_dataset[[#This Row],[OrderDate]])</f>
        <v>2024</v>
      </c>
      <c r="D84" s="5">
        <f>MONTH(retail_sales_dataset[[#This Row],[OrderDate]])</f>
        <v>3</v>
      </c>
      <c r="E84" s="5">
        <f>DAY(retail_sales_dataset[[#This Row],[OrderDate]])</f>
        <v>23</v>
      </c>
      <c r="F84" t="s">
        <v>39</v>
      </c>
      <c r="G84" t="s">
        <v>26</v>
      </c>
      <c r="H84" t="s">
        <v>17</v>
      </c>
      <c r="I84" t="s">
        <v>23</v>
      </c>
      <c r="J84" t="s">
        <v>33</v>
      </c>
      <c r="K84" s="2">
        <v>61681</v>
      </c>
      <c r="L84" s="5">
        <v>3</v>
      </c>
      <c r="M84" t="s">
        <v>20</v>
      </c>
      <c r="N84" s="2">
        <v>185043</v>
      </c>
      <c r="O84" s="2">
        <v>138944</v>
      </c>
      <c r="P84" s="2">
        <f>retail_sales_dataset[[#This Row],[Total]]-retail_sales_dataset[[#This Row],[COGS]]</f>
        <v>46099</v>
      </c>
      <c r="Q84" s="3">
        <v>46099</v>
      </c>
      <c r="R84">
        <v>2491</v>
      </c>
      <c r="S84" s="12">
        <v>68</v>
      </c>
    </row>
    <row r="85" spans="1:19" x14ac:dyDescent="0.25">
      <c r="A85" t="s">
        <v>116</v>
      </c>
      <c r="B85" s="1">
        <v>45375</v>
      </c>
      <c r="C85" s="5">
        <f>YEAR(retail_sales_dataset[[#This Row],[OrderDate]])</f>
        <v>2024</v>
      </c>
      <c r="D85" s="5">
        <f>MONTH(retail_sales_dataset[[#This Row],[OrderDate]])</f>
        <v>3</v>
      </c>
      <c r="E85" s="5">
        <f>DAY(retail_sales_dataset[[#This Row],[OrderDate]])</f>
        <v>24</v>
      </c>
      <c r="F85" t="s">
        <v>22</v>
      </c>
      <c r="G85" t="s">
        <v>31</v>
      </c>
      <c r="H85" t="s">
        <v>17</v>
      </c>
      <c r="I85" t="s">
        <v>23</v>
      </c>
      <c r="J85" t="s">
        <v>19</v>
      </c>
      <c r="K85" s="2">
        <v>91199</v>
      </c>
      <c r="L85" s="5">
        <v>2</v>
      </c>
      <c r="M85" t="s">
        <v>20</v>
      </c>
      <c r="N85" s="2">
        <v>182398</v>
      </c>
      <c r="O85" s="2">
        <v>136958</v>
      </c>
      <c r="P85" s="2">
        <f>retail_sales_dataset[[#This Row],[Total]]-retail_sales_dataset[[#This Row],[COGS]]</f>
        <v>45440</v>
      </c>
      <c r="Q85" s="3">
        <v>45440</v>
      </c>
      <c r="R85">
        <v>2491</v>
      </c>
      <c r="S85" s="12">
        <v>93</v>
      </c>
    </row>
    <row r="86" spans="1:19" x14ac:dyDescent="0.25">
      <c r="A86" t="s">
        <v>117</v>
      </c>
      <c r="B86" s="1">
        <v>45376</v>
      </c>
      <c r="C86" s="5">
        <f>YEAR(retail_sales_dataset[[#This Row],[OrderDate]])</f>
        <v>2024</v>
      </c>
      <c r="D86" s="5">
        <f>MONTH(retail_sales_dataset[[#This Row],[OrderDate]])</f>
        <v>3</v>
      </c>
      <c r="E86" s="5">
        <f>DAY(retail_sales_dataset[[#This Row],[OrderDate]])</f>
        <v>25</v>
      </c>
      <c r="F86" t="s">
        <v>22</v>
      </c>
      <c r="G86" t="s">
        <v>31</v>
      </c>
      <c r="H86" t="s">
        <v>32</v>
      </c>
      <c r="I86" t="s">
        <v>18</v>
      </c>
      <c r="J86" t="s">
        <v>29</v>
      </c>
      <c r="K86" s="2">
        <v>77031</v>
      </c>
      <c r="L86" s="5">
        <v>3</v>
      </c>
      <c r="M86" t="s">
        <v>20</v>
      </c>
      <c r="N86" s="2">
        <v>231093</v>
      </c>
      <c r="O86" s="2">
        <v>173522</v>
      </c>
      <c r="P86" s="2">
        <f>retail_sales_dataset[[#This Row],[Total]]-retail_sales_dataset[[#This Row],[COGS]]</f>
        <v>57571</v>
      </c>
      <c r="Q86" s="3">
        <v>57571</v>
      </c>
      <c r="R86">
        <v>2491</v>
      </c>
      <c r="S86" s="12">
        <v>53</v>
      </c>
    </row>
    <row r="87" spans="1:19" x14ac:dyDescent="0.25">
      <c r="A87" t="s">
        <v>118</v>
      </c>
      <c r="B87" s="1">
        <v>45377</v>
      </c>
      <c r="C87" s="5">
        <f>YEAR(retail_sales_dataset[[#This Row],[OrderDate]])</f>
        <v>2024</v>
      </c>
      <c r="D87" s="5">
        <f>MONTH(retail_sales_dataset[[#This Row],[OrderDate]])</f>
        <v>3</v>
      </c>
      <c r="E87" s="5">
        <f>DAY(retail_sales_dataset[[#This Row],[OrderDate]])</f>
        <v>26</v>
      </c>
      <c r="F87" t="s">
        <v>39</v>
      </c>
      <c r="G87" t="s">
        <v>31</v>
      </c>
      <c r="H87" t="s">
        <v>17</v>
      </c>
      <c r="I87" t="s">
        <v>23</v>
      </c>
      <c r="J87" t="s">
        <v>33</v>
      </c>
      <c r="K87" s="2">
        <v>148229</v>
      </c>
      <c r="L87" s="5">
        <v>1</v>
      </c>
      <c r="M87" t="s">
        <v>20</v>
      </c>
      <c r="N87" s="2">
        <v>148229</v>
      </c>
      <c r="O87" s="2">
        <v>111301</v>
      </c>
      <c r="P87" s="2">
        <f>retail_sales_dataset[[#This Row],[Total]]-retail_sales_dataset[[#This Row],[COGS]]</f>
        <v>36928</v>
      </c>
      <c r="Q87" s="3">
        <v>36928</v>
      </c>
      <c r="R87">
        <v>2491</v>
      </c>
      <c r="S87" s="12">
        <v>81</v>
      </c>
    </row>
    <row r="88" spans="1:19" x14ac:dyDescent="0.25">
      <c r="A88" t="s">
        <v>119</v>
      </c>
      <c r="B88" s="1">
        <v>45378</v>
      </c>
      <c r="C88" s="5">
        <f>YEAR(retail_sales_dataset[[#This Row],[OrderDate]])</f>
        <v>2024</v>
      </c>
      <c r="D88" s="5">
        <f>MONTH(retail_sales_dataset[[#This Row],[OrderDate]])</f>
        <v>3</v>
      </c>
      <c r="E88" s="5">
        <f>DAY(retail_sales_dataset[[#This Row],[OrderDate]])</f>
        <v>27</v>
      </c>
      <c r="F88" t="s">
        <v>15</v>
      </c>
      <c r="G88" t="s">
        <v>26</v>
      </c>
      <c r="H88" t="s">
        <v>17</v>
      </c>
      <c r="I88" t="s">
        <v>18</v>
      </c>
      <c r="J88" t="s">
        <v>33</v>
      </c>
      <c r="K88" s="2">
        <v>24784</v>
      </c>
      <c r="L88" s="5">
        <v>1</v>
      </c>
      <c r="M88" t="s">
        <v>20</v>
      </c>
      <c r="N88" s="2">
        <v>24784</v>
      </c>
      <c r="O88" s="2">
        <v>1861</v>
      </c>
      <c r="P88" s="2">
        <f>retail_sales_dataset[[#This Row],[Total]]-retail_sales_dataset[[#This Row],[COGS]]</f>
        <v>22923</v>
      </c>
      <c r="Q88" s="3">
        <v>22923</v>
      </c>
      <c r="R88">
        <v>2491</v>
      </c>
      <c r="S88" s="12">
        <v>76</v>
      </c>
    </row>
    <row r="89" spans="1:19" x14ac:dyDescent="0.25">
      <c r="A89" t="s">
        <v>120</v>
      </c>
      <c r="B89" s="1">
        <v>45379</v>
      </c>
      <c r="C89" s="5">
        <f>YEAR(retail_sales_dataset[[#This Row],[OrderDate]])</f>
        <v>2024</v>
      </c>
      <c r="D89" s="5">
        <f>MONTH(retail_sales_dataset[[#This Row],[OrderDate]])</f>
        <v>3</v>
      </c>
      <c r="E89" s="5">
        <f>DAY(retail_sales_dataset[[#This Row],[OrderDate]])</f>
        <v>28</v>
      </c>
      <c r="F89" t="s">
        <v>22</v>
      </c>
      <c r="G89" t="s">
        <v>31</v>
      </c>
      <c r="H89" t="s">
        <v>17</v>
      </c>
      <c r="I89" t="s">
        <v>18</v>
      </c>
      <c r="J89" t="s">
        <v>19</v>
      </c>
      <c r="K89" s="2">
        <v>105796</v>
      </c>
      <c r="L89" s="5">
        <v>4</v>
      </c>
      <c r="M89" t="s">
        <v>20</v>
      </c>
      <c r="N89" s="2">
        <v>423184</v>
      </c>
      <c r="O89" s="2">
        <v>317758</v>
      </c>
      <c r="P89" s="2">
        <f>retail_sales_dataset[[#This Row],[Total]]-retail_sales_dataset[[#This Row],[COGS]]</f>
        <v>105426</v>
      </c>
      <c r="Q89" s="3">
        <v>105426</v>
      </c>
      <c r="R89">
        <v>2491</v>
      </c>
      <c r="S89" s="12">
        <v>58</v>
      </c>
    </row>
    <row r="90" spans="1:19" x14ac:dyDescent="0.25">
      <c r="A90" t="s">
        <v>121</v>
      </c>
      <c r="B90" s="1">
        <v>45380</v>
      </c>
      <c r="C90" s="5">
        <f>YEAR(retail_sales_dataset[[#This Row],[OrderDate]])</f>
        <v>2024</v>
      </c>
      <c r="D90" s="5">
        <f>MONTH(retail_sales_dataset[[#This Row],[OrderDate]])</f>
        <v>3</v>
      </c>
      <c r="E90" s="5">
        <f>DAY(retail_sales_dataset[[#This Row],[OrderDate]])</f>
        <v>29</v>
      </c>
      <c r="F90" t="s">
        <v>39</v>
      </c>
      <c r="G90" t="s">
        <v>26</v>
      </c>
      <c r="H90" t="s">
        <v>32</v>
      </c>
      <c r="I90" t="s">
        <v>23</v>
      </c>
      <c r="J90" t="s">
        <v>24</v>
      </c>
      <c r="K90" s="2">
        <v>63626</v>
      </c>
      <c r="L90" s="5">
        <v>1</v>
      </c>
      <c r="M90" t="s">
        <v>20</v>
      </c>
      <c r="N90" s="2">
        <v>63626</v>
      </c>
      <c r="O90" s="2">
        <v>47775</v>
      </c>
      <c r="P90" s="2">
        <f>retail_sales_dataset[[#This Row],[Total]]-retail_sales_dataset[[#This Row],[COGS]]</f>
        <v>15851</v>
      </c>
      <c r="Q90" s="3">
        <v>15851</v>
      </c>
      <c r="R90">
        <v>2491</v>
      </c>
      <c r="S90" s="12">
        <v>48</v>
      </c>
    </row>
    <row r="91" spans="1:19" x14ac:dyDescent="0.25">
      <c r="A91" t="s">
        <v>122</v>
      </c>
      <c r="B91" s="1">
        <v>45381</v>
      </c>
      <c r="C91" s="5">
        <f>YEAR(retail_sales_dataset[[#This Row],[OrderDate]])</f>
        <v>2024</v>
      </c>
      <c r="D91" s="5">
        <f>MONTH(retail_sales_dataset[[#This Row],[OrderDate]])</f>
        <v>3</v>
      </c>
      <c r="E91" s="5">
        <f>DAY(retail_sales_dataset[[#This Row],[OrderDate]])</f>
        <v>30</v>
      </c>
      <c r="F91" t="s">
        <v>22</v>
      </c>
      <c r="G91" t="s">
        <v>16</v>
      </c>
      <c r="H91" t="s">
        <v>32</v>
      </c>
      <c r="I91" t="s">
        <v>23</v>
      </c>
      <c r="J91" t="s">
        <v>27</v>
      </c>
      <c r="K91" s="2">
        <v>67089</v>
      </c>
      <c r="L91" s="5">
        <v>1</v>
      </c>
      <c r="M91" t="s">
        <v>37</v>
      </c>
      <c r="N91" s="2">
        <v>67089</v>
      </c>
      <c r="O91" s="2">
        <v>50375</v>
      </c>
      <c r="P91" s="2">
        <f>retail_sales_dataset[[#This Row],[Total]]-retail_sales_dataset[[#This Row],[COGS]]</f>
        <v>16714</v>
      </c>
      <c r="Q91" s="3">
        <v>16714</v>
      </c>
      <c r="R91">
        <v>2491</v>
      </c>
      <c r="S91" s="12">
        <v>79</v>
      </c>
    </row>
    <row r="92" spans="1:19" x14ac:dyDescent="0.25">
      <c r="A92" t="s">
        <v>123</v>
      </c>
      <c r="B92" s="1">
        <v>45382</v>
      </c>
      <c r="C92" s="5">
        <f>YEAR(retail_sales_dataset[[#This Row],[OrderDate]])</f>
        <v>2024</v>
      </c>
      <c r="D92" s="5">
        <f>MONTH(retail_sales_dataset[[#This Row],[OrderDate]])</f>
        <v>3</v>
      </c>
      <c r="E92" s="5">
        <f>DAY(retail_sales_dataset[[#This Row],[OrderDate]])</f>
        <v>31</v>
      </c>
      <c r="F92" t="s">
        <v>22</v>
      </c>
      <c r="G92" t="s">
        <v>26</v>
      </c>
      <c r="H92" t="s">
        <v>32</v>
      </c>
      <c r="I92" t="s">
        <v>23</v>
      </c>
      <c r="J92" t="s">
        <v>35</v>
      </c>
      <c r="K92" s="2">
        <v>109052</v>
      </c>
      <c r="L92" s="5">
        <v>2</v>
      </c>
      <c r="M92" t="s">
        <v>37</v>
      </c>
      <c r="N92" s="2">
        <v>218104</v>
      </c>
      <c r="O92" s="2">
        <v>163768</v>
      </c>
      <c r="P92" s="2">
        <f>retail_sales_dataset[[#This Row],[Total]]-retail_sales_dataset[[#This Row],[COGS]]</f>
        <v>54336</v>
      </c>
      <c r="Q92" s="3">
        <v>54336</v>
      </c>
      <c r="R92">
        <v>2491</v>
      </c>
      <c r="S92" s="12">
        <v>84</v>
      </c>
    </row>
    <row r="93" spans="1:19" x14ac:dyDescent="0.25">
      <c r="A93" t="s">
        <v>124</v>
      </c>
      <c r="B93" s="1">
        <v>45383</v>
      </c>
      <c r="C93" s="5">
        <f>YEAR(retail_sales_dataset[[#This Row],[OrderDate]])</f>
        <v>2024</v>
      </c>
      <c r="D93" s="5">
        <f>MONTH(retail_sales_dataset[[#This Row],[OrderDate]])</f>
        <v>4</v>
      </c>
      <c r="E93" s="5">
        <f>DAY(retail_sales_dataset[[#This Row],[OrderDate]])</f>
        <v>1</v>
      </c>
      <c r="F93" t="s">
        <v>22</v>
      </c>
      <c r="G93" t="s">
        <v>26</v>
      </c>
      <c r="H93" t="s">
        <v>32</v>
      </c>
      <c r="I93" t="s">
        <v>18</v>
      </c>
      <c r="J93" t="s">
        <v>24</v>
      </c>
      <c r="K93" s="2">
        <v>105403</v>
      </c>
      <c r="L93" s="5">
        <v>4</v>
      </c>
      <c r="M93" t="s">
        <v>37</v>
      </c>
      <c r="N93" s="2">
        <v>421612</v>
      </c>
      <c r="O93" s="2">
        <v>316577</v>
      </c>
      <c r="P93" s="2">
        <f>retail_sales_dataset[[#This Row],[Total]]-retail_sales_dataset[[#This Row],[COGS]]</f>
        <v>105035</v>
      </c>
      <c r="Q93" s="3">
        <v>105035</v>
      </c>
      <c r="R93">
        <v>2491</v>
      </c>
      <c r="S93" s="12">
        <v>59</v>
      </c>
    </row>
    <row r="94" spans="1:19" x14ac:dyDescent="0.25">
      <c r="A94" t="s">
        <v>125</v>
      </c>
      <c r="B94" s="1">
        <v>45384</v>
      </c>
      <c r="C94" s="5">
        <f>YEAR(retail_sales_dataset[[#This Row],[OrderDate]])</f>
        <v>2024</v>
      </c>
      <c r="D94" s="5">
        <f>MONTH(retail_sales_dataset[[#This Row],[OrderDate]])</f>
        <v>4</v>
      </c>
      <c r="E94" s="5">
        <f>DAY(retail_sales_dataset[[#This Row],[OrderDate]])</f>
        <v>2</v>
      </c>
      <c r="F94" t="s">
        <v>22</v>
      </c>
      <c r="G94" t="s">
        <v>16</v>
      </c>
      <c r="H94" t="s">
        <v>32</v>
      </c>
      <c r="I94" t="s">
        <v>23</v>
      </c>
      <c r="J94" t="s">
        <v>29</v>
      </c>
      <c r="K94" s="2">
        <v>148732</v>
      </c>
      <c r="L94" s="5">
        <v>2</v>
      </c>
      <c r="M94" t="s">
        <v>37</v>
      </c>
      <c r="N94" s="2">
        <v>297464</v>
      </c>
      <c r="O94" s="2">
        <v>223358</v>
      </c>
      <c r="P94" s="2">
        <f>retail_sales_dataset[[#This Row],[Total]]-retail_sales_dataset[[#This Row],[COGS]]</f>
        <v>74106</v>
      </c>
      <c r="Q94" s="3">
        <v>74106</v>
      </c>
      <c r="R94">
        <v>2491</v>
      </c>
      <c r="S94" s="12">
        <v>79</v>
      </c>
    </row>
    <row r="95" spans="1:19" x14ac:dyDescent="0.25">
      <c r="A95" t="s">
        <v>126</v>
      </c>
      <c r="B95" s="1">
        <v>45385</v>
      </c>
      <c r="C95" s="5">
        <f>YEAR(retail_sales_dataset[[#This Row],[OrderDate]])</f>
        <v>2024</v>
      </c>
      <c r="D95" s="5">
        <f>MONTH(retail_sales_dataset[[#This Row],[OrderDate]])</f>
        <v>4</v>
      </c>
      <c r="E95" s="5">
        <f>DAY(retail_sales_dataset[[#This Row],[OrderDate]])</f>
        <v>3</v>
      </c>
      <c r="F95" t="s">
        <v>15</v>
      </c>
      <c r="G95" t="s">
        <v>26</v>
      </c>
      <c r="H95" t="s">
        <v>17</v>
      </c>
      <c r="I95" t="s">
        <v>18</v>
      </c>
      <c r="J95" t="s">
        <v>33</v>
      </c>
      <c r="K95" s="2">
        <v>23617</v>
      </c>
      <c r="L95" s="5">
        <v>3</v>
      </c>
      <c r="M95" t="s">
        <v>20</v>
      </c>
      <c r="N95" s="2">
        <v>70851</v>
      </c>
      <c r="O95" s="2">
        <v>5320</v>
      </c>
      <c r="P95" s="2">
        <f>retail_sales_dataset[[#This Row],[Total]]-retail_sales_dataset[[#This Row],[COGS]]</f>
        <v>65531</v>
      </c>
      <c r="Q95" s="3">
        <v>65531</v>
      </c>
      <c r="R95">
        <v>2491</v>
      </c>
      <c r="S95" s="12">
        <v>64</v>
      </c>
    </row>
    <row r="96" spans="1:19" x14ac:dyDescent="0.25">
      <c r="A96" t="s">
        <v>127</v>
      </c>
      <c r="B96" s="1">
        <v>45386</v>
      </c>
      <c r="C96" s="5">
        <f>YEAR(retail_sales_dataset[[#This Row],[OrderDate]])</f>
        <v>2024</v>
      </c>
      <c r="D96" s="5">
        <f>MONTH(retail_sales_dataset[[#This Row],[OrderDate]])</f>
        <v>4</v>
      </c>
      <c r="E96" s="5">
        <f>DAY(retail_sales_dataset[[#This Row],[OrderDate]])</f>
        <v>4</v>
      </c>
      <c r="F96" t="s">
        <v>22</v>
      </c>
      <c r="G96" t="s">
        <v>31</v>
      </c>
      <c r="H96" t="s">
        <v>32</v>
      </c>
      <c r="I96" t="s">
        <v>18</v>
      </c>
      <c r="J96" t="s">
        <v>19</v>
      </c>
      <c r="K96" s="2">
        <v>20096</v>
      </c>
      <c r="L96" s="5">
        <v>1</v>
      </c>
      <c r="M96" t="s">
        <v>37</v>
      </c>
      <c r="N96" s="2">
        <v>20096</v>
      </c>
      <c r="O96" s="2">
        <v>1509</v>
      </c>
      <c r="P96" s="2">
        <f>retail_sales_dataset[[#This Row],[Total]]-retail_sales_dataset[[#This Row],[COGS]]</f>
        <v>18587</v>
      </c>
      <c r="Q96" s="3">
        <v>18587</v>
      </c>
      <c r="R96">
        <v>2491</v>
      </c>
      <c r="S96" s="12">
        <v>83</v>
      </c>
    </row>
    <row r="97" spans="1:19" x14ac:dyDescent="0.25">
      <c r="A97" t="s">
        <v>128</v>
      </c>
      <c r="B97" s="1">
        <v>45387</v>
      </c>
      <c r="C97" s="5">
        <f>YEAR(retail_sales_dataset[[#This Row],[OrderDate]])</f>
        <v>2024</v>
      </c>
      <c r="D97" s="5">
        <f>MONTH(retail_sales_dataset[[#This Row],[OrderDate]])</f>
        <v>4</v>
      </c>
      <c r="E97" s="5">
        <f>DAY(retail_sales_dataset[[#This Row],[OrderDate]])</f>
        <v>5</v>
      </c>
      <c r="F97" t="s">
        <v>22</v>
      </c>
      <c r="G97" t="s">
        <v>31</v>
      </c>
      <c r="H97" t="s">
        <v>17</v>
      </c>
      <c r="I97" t="s">
        <v>23</v>
      </c>
      <c r="J97" t="s">
        <v>19</v>
      </c>
      <c r="K97" s="2">
        <v>110029</v>
      </c>
      <c r="L97" s="5">
        <v>3</v>
      </c>
      <c r="M97" t="s">
        <v>20</v>
      </c>
      <c r="N97" s="2">
        <v>330087</v>
      </c>
      <c r="O97" s="2">
        <v>247854</v>
      </c>
      <c r="P97" s="2">
        <f>retail_sales_dataset[[#This Row],[Total]]-retail_sales_dataset[[#This Row],[COGS]]</f>
        <v>82233</v>
      </c>
      <c r="Q97" s="3">
        <v>82233</v>
      </c>
      <c r="R97">
        <v>2491</v>
      </c>
      <c r="S97" s="12">
        <v>52</v>
      </c>
    </row>
    <row r="98" spans="1:19" x14ac:dyDescent="0.25">
      <c r="A98" t="s">
        <v>129</v>
      </c>
      <c r="B98" s="1">
        <v>45388</v>
      </c>
      <c r="C98" s="5">
        <f>YEAR(retail_sales_dataset[[#This Row],[OrderDate]])</f>
        <v>2024</v>
      </c>
      <c r="D98" s="5">
        <f>MONTH(retail_sales_dataset[[#This Row],[OrderDate]])</f>
        <v>4</v>
      </c>
      <c r="E98" s="5">
        <f>DAY(retail_sales_dataset[[#This Row],[OrderDate]])</f>
        <v>6</v>
      </c>
      <c r="F98" t="s">
        <v>22</v>
      </c>
      <c r="G98" t="s">
        <v>26</v>
      </c>
      <c r="H98" t="s">
        <v>17</v>
      </c>
      <c r="I98" t="s">
        <v>23</v>
      </c>
      <c r="J98" t="s">
        <v>27</v>
      </c>
      <c r="K98" s="2">
        <v>88866</v>
      </c>
      <c r="L98" s="5">
        <v>2</v>
      </c>
      <c r="M98" t="s">
        <v>37</v>
      </c>
      <c r="N98" s="2">
        <v>177732</v>
      </c>
      <c r="O98" s="2">
        <v>133454</v>
      </c>
      <c r="P98" s="2">
        <f>retail_sales_dataset[[#This Row],[Total]]-retail_sales_dataset[[#This Row],[COGS]]</f>
        <v>44278</v>
      </c>
      <c r="Q98" s="3">
        <v>44278</v>
      </c>
      <c r="R98">
        <v>2491</v>
      </c>
      <c r="S98" s="12">
        <v>93</v>
      </c>
    </row>
    <row r="99" spans="1:19" x14ac:dyDescent="0.25">
      <c r="A99" t="s">
        <v>130</v>
      </c>
      <c r="B99" s="1">
        <v>45389</v>
      </c>
      <c r="C99" s="5">
        <f>YEAR(retail_sales_dataset[[#This Row],[OrderDate]])</f>
        <v>2024</v>
      </c>
      <c r="D99" s="5">
        <f>MONTH(retail_sales_dataset[[#This Row],[OrderDate]])</f>
        <v>4</v>
      </c>
      <c r="E99" s="5">
        <f>DAY(retail_sales_dataset[[#This Row],[OrderDate]])</f>
        <v>7</v>
      </c>
      <c r="F99" t="s">
        <v>15</v>
      </c>
      <c r="G99" t="s">
        <v>31</v>
      </c>
      <c r="H99" t="s">
        <v>32</v>
      </c>
      <c r="I99" t="s">
        <v>18</v>
      </c>
      <c r="J99" t="s">
        <v>24</v>
      </c>
      <c r="K99" s="2">
        <v>44753</v>
      </c>
      <c r="L99" s="5">
        <v>1</v>
      </c>
      <c r="M99" t="s">
        <v>41</v>
      </c>
      <c r="N99" s="2">
        <v>44753</v>
      </c>
      <c r="O99" s="2">
        <v>33604</v>
      </c>
      <c r="P99" s="2">
        <f>retail_sales_dataset[[#This Row],[Total]]-retail_sales_dataset[[#This Row],[COGS]]</f>
        <v>11149</v>
      </c>
      <c r="Q99" s="3">
        <v>11149</v>
      </c>
      <c r="R99">
        <v>2491</v>
      </c>
      <c r="S99" s="12">
        <v>57</v>
      </c>
    </row>
    <row r="100" spans="1:19" x14ac:dyDescent="0.25">
      <c r="A100" t="s">
        <v>131</v>
      </c>
      <c r="B100" s="1">
        <v>45390</v>
      </c>
      <c r="C100" s="5">
        <f>YEAR(retail_sales_dataset[[#This Row],[OrderDate]])</f>
        <v>2024</v>
      </c>
      <c r="D100" s="5">
        <f>MONTH(retail_sales_dataset[[#This Row],[OrderDate]])</f>
        <v>4</v>
      </c>
      <c r="E100" s="5">
        <f>DAY(retail_sales_dataset[[#This Row],[OrderDate]])</f>
        <v>8</v>
      </c>
      <c r="F100" t="s">
        <v>22</v>
      </c>
      <c r="G100" t="s">
        <v>26</v>
      </c>
      <c r="H100" t="s">
        <v>32</v>
      </c>
      <c r="I100" t="s">
        <v>18</v>
      </c>
      <c r="J100" t="s">
        <v>27</v>
      </c>
      <c r="K100" s="2">
        <v>16516</v>
      </c>
      <c r="L100" s="5">
        <v>1</v>
      </c>
      <c r="M100" t="s">
        <v>37</v>
      </c>
      <c r="N100" s="2">
        <v>16516</v>
      </c>
      <c r="O100" s="2">
        <v>12401</v>
      </c>
      <c r="P100" s="2">
        <f>retail_sales_dataset[[#This Row],[Total]]-retail_sales_dataset[[#This Row],[COGS]]</f>
        <v>4115</v>
      </c>
      <c r="Q100" s="3">
        <v>4115</v>
      </c>
      <c r="R100">
        <v>2492</v>
      </c>
      <c r="S100" s="12">
        <v>62</v>
      </c>
    </row>
    <row r="101" spans="1:19" x14ac:dyDescent="0.25">
      <c r="A101" t="s">
        <v>132</v>
      </c>
      <c r="B101" s="1">
        <v>45391</v>
      </c>
      <c r="C101" s="5">
        <f>YEAR(retail_sales_dataset[[#This Row],[OrderDate]])</f>
        <v>2024</v>
      </c>
      <c r="D101" s="5">
        <f>MONTH(retail_sales_dataset[[#This Row],[OrderDate]])</f>
        <v>4</v>
      </c>
      <c r="E101" s="5">
        <f>DAY(retail_sales_dataset[[#This Row],[OrderDate]])</f>
        <v>9</v>
      </c>
      <c r="F101" t="s">
        <v>22</v>
      </c>
      <c r="G101" t="s">
        <v>31</v>
      </c>
      <c r="H101" t="s">
        <v>17</v>
      </c>
      <c r="I101" t="s">
        <v>18</v>
      </c>
      <c r="J101" t="s">
        <v>33</v>
      </c>
      <c r="K101" s="2">
        <v>1742</v>
      </c>
      <c r="L101" s="5">
        <v>2</v>
      </c>
      <c r="M101" t="s">
        <v>37</v>
      </c>
      <c r="N101" s="2">
        <v>3484</v>
      </c>
      <c r="O101" s="2">
        <v>2616</v>
      </c>
      <c r="P101" s="2">
        <f>retail_sales_dataset[[#This Row],[Total]]-retail_sales_dataset[[#This Row],[COGS]]</f>
        <v>868</v>
      </c>
      <c r="Q101" s="3">
        <v>868</v>
      </c>
      <c r="R101">
        <v>2491</v>
      </c>
      <c r="S101" s="12">
        <v>43</v>
      </c>
    </row>
    <row r="102" spans="1:19" x14ac:dyDescent="0.25">
      <c r="A102" t="s">
        <v>133</v>
      </c>
      <c r="B102" s="1">
        <v>45392</v>
      </c>
      <c r="C102" s="5">
        <f>YEAR(retail_sales_dataset[[#This Row],[OrderDate]])</f>
        <v>2024</v>
      </c>
      <c r="D102" s="5">
        <f>MONTH(retail_sales_dataset[[#This Row],[OrderDate]])</f>
        <v>4</v>
      </c>
      <c r="E102" s="5">
        <f>DAY(retail_sales_dataset[[#This Row],[OrderDate]])</f>
        <v>10</v>
      </c>
      <c r="F102" t="s">
        <v>15</v>
      </c>
      <c r="G102" t="s">
        <v>31</v>
      </c>
      <c r="H102" t="s">
        <v>17</v>
      </c>
      <c r="I102" t="s">
        <v>23</v>
      </c>
      <c r="J102" t="s">
        <v>27</v>
      </c>
      <c r="K102" s="2">
        <v>134658</v>
      </c>
      <c r="L102" s="5">
        <v>2</v>
      </c>
      <c r="M102" t="s">
        <v>20</v>
      </c>
      <c r="N102" s="2">
        <v>269316</v>
      </c>
      <c r="O102" s="2">
        <v>202222</v>
      </c>
      <c r="P102" s="2">
        <f>retail_sales_dataset[[#This Row],[Total]]-retail_sales_dataset[[#This Row],[COGS]]</f>
        <v>67094</v>
      </c>
      <c r="Q102" s="3">
        <v>67094</v>
      </c>
      <c r="R102">
        <v>2491</v>
      </c>
      <c r="S102" s="12">
        <v>47</v>
      </c>
    </row>
    <row r="103" spans="1:19" x14ac:dyDescent="0.25">
      <c r="A103" t="s">
        <v>134</v>
      </c>
      <c r="B103" s="1">
        <v>45393</v>
      </c>
      <c r="C103" s="5">
        <f>YEAR(retail_sales_dataset[[#This Row],[OrderDate]])</f>
        <v>2024</v>
      </c>
      <c r="D103" s="5">
        <f>MONTH(retail_sales_dataset[[#This Row],[OrderDate]])</f>
        <v>4</v>
      </c>
      <c r="E103" s="5">
        <f>DAY(retail_sales_dataset[[#This Row],[OrderDate]])</f>
        <v>11</v>
      </c>
      <c r="F103" t="s">
        <v>15</v>
      </c>
      <c r="G103" t="s">
        <v>26</v>
      </c>
      <c r="H103" t="s">
        <v>17</v>
      </c>
      <c r="I103" t="s">
        <v>18</v>
      </c>
      <c r="J103" t="s">
        <v>35</v>
      </c>
      <c r="K103" s="2">
        <v>32821</v>
      </c>
      <c r="L103" s="5">
        <v>2</v>
      </c>
      <c r="M103" t="s">
        <v>37</v>
      </c>
      <c r="N103" s="2">
        <v>65642</v>
      </c>
      <c r="O103" s="2">
        <v>49289</v>
      </c>
      <c r="P103" s="2">
        <f>retail_sales_dataset[[#This Row],[Total]]-retail_sales_dataset[[#This Row],[COGS]]</f>
        <v>16353</v>
      </c>
      <c r="Q103" s="3">
        <v>16353</v>
      </c>
      <c r="R103">
        <v>2491</v>
      </c>
      <c r="S103" s="12">
        <v>71</v>
      </c>
    </row>
    <row r="104" spans="1:19" x14ac:dyDescent="0.25">
      <c r="A104" t="s">
        <v>135</v>
      </c>
      <c r="B104" s="1">
        <v>45394</v>
      </c>
      <c r="C104" s="5">
        <f>YEAR(retail_sales_dataset[[#This Row],[OrderDate]])</f>
        <v>2024</v>
      </c>
      <c r="D104" s="5">
        <f>MONTH(retail_sales_dataset[[#This Row],[OrderDate]])</f>
        <v>4</v>
      </c>
      <c r="E104" s="5">
        <f>DAY(retail_sales_dataset[[#This Row],[OrderDate]])</f>
        <v>12</v>
      </c>
      <c r="F104" t="s">
        <v>15</v>
      </c>
      <c r="G104" t="s">
        <v>31</v>
      </c>
      <c r="H104" t="s">
        <v>32</v>
      </c>
      <c r="I104" t="s">
        <v>23</v>
      </c>
      <c r="J104" t="s">
        <v>19</v>
      </c>
      <c r="K104" s="2">
        <v>51889</v>
      </c>
      <c r="L104" s="5">
        <v>2</v>
      </c>
      <c r="M104" t="s">
        <v>41</v>
      </c>
      <c r="N104" s="2">
        <v>103778</v>
      </c>
      <c r="O104" s="2">
        <v>77924</v>
      </c>
      <c r="P104" s="2">
        <f>retail_sales_dataset[[#This Row],[Total]]-retail_sales_dataset[[#This Row],[COGS]]</f>
        <v>25854</v>
      </c>
      <c r="Q104" s="3">
        <v>25854</v>
      </c>
      <c r="R104">
        <v>2491</v>
      </c>
      <c r="S104" s="12">
        <v>56</v>
      </c>
    </row>
    <row r="105" spans="1:19" x14ac:dyDescent="0.25">
      <c r="A105" t="s">
        <v>136</v>
      </c>
      <c r="B105" s="1">
        <v>45395</v>
      </c>
      <c r="C105" s="5">
        <f>YEAR(retail_sales_dataset[[#This Row],[OrderDate]])</f>
        <v>2024</v>
      </c>
      <c r="D105" s="5">
        <f>MONTH(retail_sales_dataset[[#This Row],[OrderDate]])</f>
        <v>4</v>
      </c>
      <c r="E105" s="5">
        <f>DAY(retail_sales_dataset[[#This Row],[OrderDate]])</f>
        <v>13</v>
      </c>
      <c r="F105" t="s">
        <v>22</v>
      </c>
      <c r="G105" t="s">
        <v>26</v>
      </c>
      <c r="H105" t="s">
        <v>32</v>
      </c>
      <c r="I105" t="s">
        <v>18</v>
      </c>
      <c r="J105" t="s">
        <v>19</v>
      </c>
      <c r="K105" s="2">
        <v>37865</v>
      </c>
      <c r="L105" s="5">
        <v>2</v>
      </c>
      <c r="M105" t="s">
        <v>20</v>
      </c>
      <c r="N105" s="2">
        <v>7573</v>
      </c>
      <c r="O105" s="2">
        <v>56864</v>
      </c>
      <c r="P105" s="2">
        <f>retail_sales_dataset[[#This Row],[Total]]-retail_sales_dataset[[#This Row],[COGS]]</f>
        <v>-49291</v>
      </c>
      <c r="Q105" s="3">
        <v>-49291</v>
      </c>
      <c r="R105">
        <v>2491</v>
      </c>
      <c r="S105" s="12">
        <v>90</v>
      </c>
    </row>
    <row r="106" spans="1:19" x14ac:dyDescent="0.25">
      <c r="A106" t="s">
        <v>137</v>
      </c>
      <c r="B106" s="1">
        <v>45396</v>
      </c>
      <c r="C106" s="5">
        <f>YEAR(retail_sales_dataset[[#This Row],[OrderDate]])</f>
        <v>2024</v>
      </c>
      <c r="D106" s="5">
        <f>MONTH(retail_sales_dataset[[#This Row],[OrderDate]])</f>
        <v>4</v>
      </c>
      <c r="E106" s="5">
        <f>DAY(retail_sales_dataset[[#This Row],[OrderDate]])</f>
        <v>14</v>
      </c>
      <c r="F106" t="s">
        <v>15</v>
      </c>
      <c r="G106" t="s">
        <v>31</v>
      </c>
      <c r="H106" t="s">
        <v>32</v>
      </c>
      <c r="I106" t="s">
        <v>18</v>
      </c>
      <c r="J106" t="s">
        <v>29</v>
      </c>
      <c r="K106" s="2">
        <v>56474</v>
      </c>
      <c r="L106" s="5">
        <v>1</v>
      </c>
      <c r="M106" t="s">
        <v>20</v>
      </c>
      <c r="N106" s="2">
        <v>56474</v>
      </c>
      <c r="O106" s="2">
        <v>42405</v>
      </c>
      <c r="P106" s="2">
        <f>retail_sales_dataset[[#This Row],[Total]]-retail_sales_dataset[[#This Row],[COGS]]</f>
        <v>14069</v>
      </c>
      <c r="Q106" s="3">
        <v>14069</v>
      </c>
      <c r="R106">
        <v>2491</v>
      </c>
      <c r="S106" s="12">
        <v>41</v>
      </c>
    </row>
    <row r="107" spans="1:19" x14ac:dyDescent="0.25">
      <c r="A107" t="s">
        <v>138</v>
      </c>
      <c r="B107" s="1">
        <v>45397</v>
      </c>
      <c r="C107" s="5">
        <f>YEAR(retail_sales_dataset[[#This Row],[OrderDate]])</f>
        <v>2024</v>
      </c>
      <c r="D107" s="5">
        <f>MONTH(retail_sales_dataset[[#This Row],[OrderDate]])</f>
        <v>4</v>
      </c>
      <c r="E107" s="5">
        <f>DAY(retail_sales_dataset[[#This Row],[OrderDate]])</f>
        <v>15</v>
      </c>
      <c r="F107" t="s">
        <v>15</v>
      </c>
      <c r="G107" t="s">
        <v>31</v>
      </c>
      <c r="H107" t="s">
        <v>32</v>
      </c>
      <c r="I107" t="s">
        <v>23</v>
      </c>
      <c r="J107" t="s">
        <v>29</v>
      </c>
      <c r="K107" s="2">
        <v>15066</v>
      </c>
      <c r="L107" s="5">
        <v>2</v>
      </c>
      <c r="M107" t="s">
        <v>37</v>
      </c>
      <c r="N107" s="2">
        <v>30132</v>
      </c>
      <c r="O107" s="2">
        <v>22625</v>
      </c>
      <c r="P107" s="2">
        <f>retail_sales_dataset[[#This Row],[Total]]-retail_sales_dataset[[#This Row],[COGS]]</f>
        <v>7507</v>
      </c>
      <c r="Q107" s="3">
        <v>7507</v>
      </c>
      <c r="R107">
        <v>2491</v>
      </c>
      <c r="S107" s="12">
        <v>63</v>
      </c>
    </row>
    <row r="108" spans="1:19" x14ac:dyDescent="0.25">
      <c r="A108" t="s">
        <v>139</v>
      </c>
      <c r="B108" s="1">
        <v>45398</v>
      </c>
      <c r="C108" s="5">
        <f>YEAR(retail_sales_dataset[[#This Row],[OrderDate]])</f>
        <v>2024</v>
      </c>
      <c r="D108" s="5">
        <f>MONTH(retail_sales_dataset[[#This Row],[OrderDate]])</f>
        <v>4</v>
      </c>
      <c r="E108" s="5">
        <f>DAY(retail_sales_dataset[[#This Row],[OrderDate]])</f>
        <v>16</v>
      </c>
      <c r="F108" t="s">
        <v>22</v>
      </c>
      <c r="G108" t="s">
        <v>16</v>
      </c>
      <c r="H108" t="s">
        <v>32</v>
      </c>
      <c r="I108" t="s">
        <v>18</v>
      </c>
      <c r="J108" t="s">
        <v>33</v>
      </c>
      <c r="K108" s="2">
        <v>80264</v>
      </c>
      <c r="L108" s="5">
        <v>1</v>
      </c>
      <c r="M108" t="s">
        <v>20</v>
      </c>
      <c r="N108" s="2">
        <v>80264</v>
      </c>
      <c r="O108" s="2">
        <v>60268</v>
      </c>
      <c r="P108" s="2">
        <f>retail_sales_dataset[[#This Row],[Total]]-retail_sales_dataset[[#This Row],[COGS]]</f>
        <v>19996</v>
      </c>
      <c r="Q108" s="3">
        <v>19996</v>
      </c>
      <c r="R108">
        <v>2491</v>
      </c>
      <c r="S108" s="12">
        <v>60</v>
      </c>
    </row>
    <row r="109" spans="1:19" x14ac:dyDescent="0.25">
      <c r="A109" t="s">
        <v>140</v>
      </c>
      <c r="B109" s="1">
        <v>45399</v>
      </c>
      <c r="C109" s="5">
        <f>YEAR(retail_sales_dataset[[#This Row],[OrderDate]])</f>
        <v>2024</v>
      </c>
      <c r="D109" s="5">
        <f>MONTH(retail_sales_dataset[[#This Row],[OrderDate]])</f>
        <v>4</v>
      </c>
      <c r="E109" s="5">
        <f>DAY(retail_sales_dataset[[#This Row],[OrderDate]])</f>
        <v>17</v>
      </c>
      <c r="F109" t="s">
        <v>15</v>
      </c>
      <c r="G109" t="s">
        <v>16</v>
      </c>
      <c r="H109" t="s">
        <v>17</v>
      </c>
      <c r="I109" t="s">
        <v>23</v>
      </c>
      <c r="J109" t="s">
        <v>35</v>
      </c>
      <c r="K109" s="2">
        <v>14804</v>
      </c>
      <c r="L109" s="5">
        <v>1</v>
      </c>
      <c r="M109" t="s">
        <v>20</v>
      </c>
      <c r="N109" s="2">
        <v>14804</v>
      </c>
      <c r="O109" s="2">
        <v>11116</v>
      </c>
      <c r="P109" s="2">
        <f>retail_sales_dataset[[#This Row],[Total]]-retail_sales_dataset[[#This Row],[COGS]]</f>
        <v>3688</v>
      </c>
      <c r="Q109" s="3">
        <v>3688</v>
      </c>
      <c r="R109">
        <v>2491</v>
      </c>
      <c r="S109" s="12">
        <v>41</v>
      </c>
    </row>
    <row r="110" spans="1:19" x14ac:dyDescent="0.25">
      <c r="A110" t="s">
        <v>141</v>
      </c>
      <c r="B110" s="1">
        <v>45400</v>
      </c>
      <c r="C110" s="5">
        <f>YEAR(retail_sales_dataset[[#This Row],[OrderDate]])</f>
        <v>2024</v>
      </c>
      <c r="D110" s="5">
        <f>MONTH(retail_sales_dataset[[#This Row],[OrderDate]])</f>
        <v>4</v>
      </c>
      <c r="E110" s="5">
        <f>DAY(retail_sales_dataset[[#This Row],[OrderDate]])</f>
        <v>18</v>
      </c>
      <c r="F110" t="s">
        <v>22</v>
      </c>
      <c r="G110" t="s">
        <v>26</v>
      </c>
      <c r="H110" t="s">
        <v>32</v>
      </c>
      <c r="I110" t="s">
        <v>23</v>
      </c>
      <c r="J110" t="s">
        <v>24</v>
      </c>
      <c r="K110" s="2">
        <v>121052</v>
      </c>
      <c r="L110" s="5">
        <v>2</v>
      </c>
      <c r="M110" t="s">
        <v>20</v>
      </c>
      <c r="N110" s="2">
        <v>242104</v>
      </c>
      <c r="O110" s="2">
        <v>181789</v>
      </c>
      <c r="P110" s="2">
        <f>retail_sales_dataset[[#This Row],[Total]]-retail_sales_dataset[[#This Row],[COGS]]</f>
        <v>60315</v>
      </c>
      <c r="Q110" s="3">
        <v>60315</v>
      </c>
      <c r="R110">
        <v>2491</v>
      </c>
      <c r="S110" s="12">
        <v>47</v>
      </c>
    </row>
    <row r="111" spans="1:19" x14ac:dyDescent="0.25">
      <c r="A111" t="s">
        <v>142</v>
      </c>
      <c r="B111" s="1">
        <v>45401</v>
      </c>
      <c r="C111" s="5">
        <f>YEAR(retail_sales_dataset[[#This Row],[OrderDate]])</f>
        <v>2024</v>
      </c>
      <c r="D111" s="5">
        <f>MONTH(retail_sales_dataset[[#This Row],[OrderDate]])</f>
        <v>4</v>
      </c>
      <c r="E111" s="5">
        <f>DAY(retail_sales_dataset[[#This Row],[OrderDate]])</f>
        <v>19</v>
      </c>
      <c r="F111" t="s">
        <v>39</v>
      </c>
      <c r="G111" t="s">
        <v>16</v>
      </c>
      <c r="H111" t="s">
        <v>17</v>
      </c>
      <c r="I111" t="s">
        <v>18</v>
      </c>
      <c r="J111" t="s">
        <v>27</v>
      </c>
      <c r="K111" s="2">
        <v>38888</v>
      </c>
      <c r="L111" s="5">
        <v>2</v>
      </c>
      <c r="M111" t="s">
        <v>20</v>
      </c>
      <c r="N111" s="2">
        <v>77776</v>
      </c>
      <c r="O111" s="2">
        <v>5840</v>
      </c>
      <c r="P111" s="2">
        <f>retail_sales_dataset[[#This Row],[Total]]-retail_sales_dataset[[#This Row],[COGS]]</f>
        <v>71936</v>
      </c>
      <c r="Q111" s="3">
        <v>71936</v>
      </c>
      <c r="R111">
        <v>2491</v>
      </c>
      <c r="S111" s="12">
        <v>65</v>
      </c>
    </row>
    <row r="112" spans="1:19" x14ac:dyDescent="0.25">
      <c r="A112" t="s">
        <v>143</v>
      </c>
      <c r="B112" s="1">
        <v>45402</v>
      </c>
      <c r="C112" s="5">
        <f>YEAR(retail_sales_dataset[[#This Row],[OrderDate]])</f>
        <v>2024</v>
      </c>
      <c r="D112" s="5">
        <f>MONTH(retail_sales_dataset[[#This Row],[OrderDate]])</f>
        <v>4</v>
      </c>
      <c r="E112" s="5">
        <f>DAY(retail_sales_dataset[[#This Row],[OrderDate]])</f>
        <v>20</v>
      </c>
      <c r="F112" t="s">
        <v>15</v>
      </c>
      <c r="G112" t="s">
        <v>26</v>
      </c>
      <c r="H112" t="s">
        <v>17</v>
      </c>
      <c r="I112" t="s">
        <v>23</v>
      </c>
      <c r="J112" t="s">
        <v>33</v>
      </c>
      <c r="K112" s="2">
        <v>83302</v>
      </c>
      <c r="L112" s="5">
        <v>4</v>
      </c>
      <c r="M112" t="s">
        <v>20</v>
      </c>
      <c r="N112" s="2">
        <v>333208</v>
      </c>
      <c r="O112" s="2">
        <v>250197</v>
      </c>
      <c r="P112" s="2">
        <f>retail_sales_dataset[[#This Row],[Total]]-retail_sales_dataset[[#This Row],[COGS]]</f>
        <v>83011</v>
      </c>
      <c r="Q112" s="3">
        <v>83011</v>
      </c>
      <c r="R112">
        <v>2491</v>
      </c>
      <c r="S112" s="12">
        <v>70</v>
      </c>
    </row>
    <row r="113" spans="1:19" x14ac:dyDescent="0.25">
      <c r="A113" t="s">
        <v>144</v>
      </c>
      <c r="B113" s="1">
        <v>45403</v>
      </c>
      <c r="C113" s="5">
        <f>YEAR(retail_sales_dataset[[#This Row],[OrderDate]])</f>
        <v>2024</v>
      </c>
      <c r="D113" s="5">
        <f>MONTH(retail_sales_dataset[[#This Row],[OrderDate]])</f>
        <v>4</v>
      </c>
      <c r="E113" s="5">
        <f>DAY(retail_sales_dataset[[#This Row],[OrderDate]])</f>
        <v>21</v>
      </c>
      <c r="F113" t="s">
        <v>39</v>
      </c>
      <c r="G113" t="s">
        <v>16</v>
      </c>
      <c r="H113" t="s">
        <v>17</v>
      </c>
      <c r="I113" t="s">
        <v>23</v>
      </c>
      <c r="J113" t="s">
        <v>29</v>
      </c>
      <c r="K113" s="2">
        <v>132611</v>
      </c>
      <c r="L113" s="5">
        <v>1</v>
      </c>
      <c r="M113" t="s">
        <v>20</v>
      </c>
      <c r="N113" s="2">
        <v>132611</v>
      </c>
      <c r="O113" s="2">
        <v>99574</v>
      </c>
      <c r="P113" s="2">
        <f>retail_sales_dataset[[#This Row],[Total]]-retail_sales_dataset[[#This Row],[COGS]]</f>
        <v>33037</v>
      </c>
      <c r="Q113" s="3">
        <v>33037</v>
      </c>
      <c r="R113">
        <v>2491</v>
      </c>
      <c r="S113" s="12">
        <v>64</v>
      </c>
    </row>
    <row r="114" spans="1:19" x14ac:dyDescent="0.25">
      <c r="A114" t="s">
        <v>145</v>
      </c>
      <c r="B114" s="1">
        <v>45404</v>
      </c>
      <c r="C114" s="5">
        <f>YEAR(retail_sales_dataset[[#This Row],[OrderDate]])</f>
        <v>2024</v>
      </c>
      <c r="D114" s="5">
        <f>MONTH(retail_sales_dataset[[#This Row],[OrderDate]])</f>
        <v>4</v>
      </c>
      <c r="E114" s="5">
        <f>DAY(retail_sales_dataset[[#This Row],[OrderDate]])</f>
        <v>22</v>
      </c>
      <c r="F114" t="s">
        <v>22</v>
      </c>
      <c r="G114" t="s">
        <v>31</v>
      </c>
      <c r="H114" t="s">
        <v>32</v>
      </c>
      <c r="I114" t="s">
        <v>18</v>
      </c>
      <c r="J114" t="s">
        <v>27</v>
      </c>
      <c r="K114" s="2">
        <v>99377</v>
      </c>
      <c r="L114" s="5">
        <v>2</v>
      </c>
      <c r="M114" t="s">
        <v>41</v>
      </c>
      <c r="N114" s="2">
        <v>198754</v>
      </c>
      <c r="O114" s="2">
        <v>149239</v>
      </c>
      <c r="P114" s="2">
        <f>retail_sales_dataset[[#This Row],[Total]]-retail_sales_dataset[[#This Row],[COGS]]</f>
        <v>49515</v>
      </c>
      <c r="Q114" s="3">
        <v>49515</v>
      </c>
      <c r="R114">
        <v>2491</v>
      </c>
      <c r="S114" s="12">
        <v>72</v>
      </c>
    </row>
    <row r="115" spans="1:19" x14ac:dyDescent="0.25">
      <c r="A115" t="s">
        <v>146</v>
      </c>
      <c r="B115" s="1">
        <v>45405</v>
      </c>
      <c r="C115" s="5">
        <f>YEAR(retail_sales_dataset[[#This Row],[OrderDate]])</f>
        <v>2024</v>
      </c>
      <c r="D115" s="5">
        <f>MONTH(retail_sales_dataset[[#This Row],[OrderDate]])</f>
        <v>4</v>
      </c>
      <c r="E115" s="5">
        <f>DAY(retail_sales_dataset[[#This Row],[OrderDate]])</f>
        <v>23</v>
      </c>
      <c r="F115" t="s">
        <v>15</v>
      </c>
      <c r="G115" t="s">
        <v>26</v>
      </c>
      <c r="H115" t="s">
        <v>32</v>
      </c>
      <c r="I115" t="s">
        <v>23</v>
      </c>
      <c r="J115" t="s">
        <v>29</v>
      </c>
      <c r="K115" s="2">
        <v>82279</v>
      </c>
      <c r="L115" s="5">
        <v>2</v>
      </c>
      <c r="M115" t="s">
        <v>37</v>
      </c>
      <c r="N115" s="2">
        <v>164558</v>
      </c>
      <c r="O115" s="2">
        <v>123562</v>
      </c>
      <c r="P115" s="2">
        <f>retail_sales_dataset[[#This Row],[Total]]-retail_sales_dataset[[#This Row],[COGS]]</f>
        <v>40996</v>
      </c>
      <c r="Q115" s="3">
        <v>40996</v>
      </c>
      <c r="R115">
        <v>2491</v>
      </c>
      <c r="S115" s="12">
        <v>76</v>
      </c>
    </row>
    <row r="116" spans="1:19" x14ac:dyDescent="0.25">
      <c r="A116" t="s">
        <v>147</v>
      </c>
      <c r="B116" s="1">
        <v>45406</v>
      </c>
      <c r="C116" s="5">
        <f>YEAR(retail_sales_dataset[[#This Row],[OrderDate]])</f>
        <v>2024</v>
      </c>
      <c r="D116" s="5">
        <f>MONTH(retail_sales_dataset[[#This Row],[OrderDate]])</f>
        <v>4</v>
      </c>
      <c r="E116" s="5">
        <f>DAY(retail_sales_dataset[[#This Row],[OrderDate]])</f>
        <v>24</v>
      </c>
      <c r="F116" t="s">
        <v>22</v>
      </c>
      <c r="G116" t="s">
        <v>26</v>
      </c>
      <c r="H116" t="s">
        <v>32</v>
      </c>
      <c r="I116" t="s">
        <v>23</v>
      </c>
      <c r="J116" t="s">
        <v>27</v>
      </c>
      <c r="K116" s="2">
        <v>52028</v>
      </c>
      <c r="L116" s="5">
        <v>2</v>
      </c>
      <c r="M116" t="s">
        <v>41</v>
      </c>
      <c r="N116" s="2">
        <v>104056</v>
      </c>
      <c r="O116" s="2">
        <v>78133</v>
      </c>
      <c r="P116" s="2">
        <f>retail_sales_dataset[[#This Row],[Total]]-retail_sales_dataset[[#This Row],[COGS]]</f>
        <v>25923</v>
      </c>
      <c r="Q116" s="3">
        <v>25923</v>
      </c>
      <c r="R116">
        <v>2491</v>
      </c>
      <c r="S116" s="12">
        <v>41</v>
      </c>
    </row>
    <row r="117" spans="1:19" x14ac:dyDescent="0.25">
      <c r="A117" t="s">
        <v>148</v>
      </c>
      <c r="B117" s="1">
        <v>45407</v>
      </c>
      <c r="C117" s="5">
        <f>YEAR(retail_sales_dataset[[#This Row],[OrderDate]])</f>
        <v>2024</v>
      </c>
      <c r="D117" s="5">
        <f>MONTH(retail_sales_dataset[[#This Row],[OrderDate]])</f>
        <v>4</v>
      </c>
      <c r="E117" s="5">
        <f>DAY(retail_sales_dataset[[#This Row],[OrderDate]])</f>
        <v>25</v>
      </c>
      <c r="F117" t="s">
        <v>39</v>
      </c>
      <c r="G117" t="s">
        <v>31</v>
      </c>
      <c r="H117" t="s">
        <v>17</v>
      </c>
      <c r="I117" t="s">
        <v>23</v>
      </c>
      <c r="J117" t="s">
        <v>24</v>
      </c>
      <c r="K117" s="2">
        <v>53285</v>
      </c>
      <c r="L117" s="5">
        <v>4</v>
      </c>
      <c r="M117" t="s">
        <v>20</v>
      </c>
      <c r="N117" s="2">
        <v>21314</v>
      </c>
      <c r="O117" s="2">
        <v>160041</v>
      </c>
      <c r="P117" s="2">
        <f>retail_sales_dataset[[#This Row],[Total]]-retail_sales_dataset[[#This Row],[COGS]]</f>
        <v>-138727</v>
      </c>
      <c r="Q117" s="3">
        <v>-138727</v>
      </c>
      <c r="R117">
        <v>2491</v>
      </c>
      <c r="S117" s="12">
        <v>68</v>
      </c>
    </row>
    <row r="118" spans="1:19" x14ac:dyDescent="0.25">
      <c r="A118" t="s">
        <v>149</v>
      </c>
      <c r="B118" s="1">
        <v>45408</v>
      </c>
      <c r="C118" s="5">
        <f>YEAR(retail_sales_dataset[[#This Row],[OrderDate]])</f>
        <v>2024</v>
      </c>
      <c r="D118" s="5">
        <f>MONTH(retail_sales_dataset[[#This Row],[OrderDate]])</f>
        <v>4</v>
      </c>
      <c r="E118" s="5">
        <f>DAY(retail_sales_dataset[[#This Row],[OrderDate]])</f>
        <v>26</v>
      </c>
      <c r="F118" t="s">
        <v>22</v>
      </c>
      <c r="G118" t="s">
        <v>26</v>
      </c>
      <c r="H118" t="s">
        <v>17</v>
      </c>
      <c r="I118" t="s">
        <v>18</v>
      </c>
      <c r="J118" t="s">
        <v>33</v>
      </c>
      <c r="K118" s="2">
        <v>102076</v>
      </c>
      <c r="L118" s="5">
        <v>4</v>
      </c>
      <c r="M118" t="s">
        <v>20</v>
      </c>
      <c r="N118" s="2">
        <v>408304</v>
      </c>
      <c r="O118" s="2">
        <v>306585</v>
      </c>
      <c r="P118" s="2">
        <f>retail_sales_dataset[[#This Row],[Total]]-retail_sales_dataset[[#This Row],[COGS]]</f>
        <v>101719</v>
      </c>
      <c r="Q118" s="3">
        <v>101719</v>
      </c>
      <c r="R118">
        <v>2491</v>
      </c>
      <c r="S118" s="12">
        <v>98</v>
      </c>
    </row>
    <row r="119" spans="1:19" x14ac:dyDescent="0.25">
      <c r="A119" t="s">
        <v>150</v>
      </c>
      <c r="B119" s="1">
        <v>45409</v>
      </c>
      <c r="C119" s="5">
        <f>YEAR(retail_sales_dataset[[#This Row],[OrderDate]])</f>
        <v>2024</v>
      </c>
      <c r="D119" s="5">
        <f>MONTH(retail_sales_dataset[[#This Row],[OrderDate]])</f>
        <v>4</v>
      </c>
      <c r="E119" s="5">
        <f>DAY(retail_sales_dataset[[#This Row],[OrderDate]])</f>
        <v>27</v>
      </c>
      <c r="F119" t="s">
        <v>15</v>
      </c>
      <c r="G119" t="s">
        <v>26</v>
      </c>
      <c r="H119" t="s">
        <v>17</v>
      </c>
      <c r="I119" t="s">
        <v>23</v>
      </c>
      <c r="J119" t="s">
        <v>27</v>
      </c>
      <c r="K119" s="2">
        <v>14915</v>
      </c>
      <c r="L119" s="5">
        <v>3</v>
      </c>
      <c r="M119" t="s">
        <v>37</v>
      </c>
      <c r="N119" s="2">
        <v>44745</v>
      </c>
      <c r="O119" s="2">
        <v>335978</v>
      </c>
      <c r="P119" s="2">
        <f>retail_sales_dataset[[#This Row],[Total]]-retail_sales_dataset[[#This Row],[COGS]]</f>
        <v>-291233</v>
      </c>
      <c r="Q119" s="3">
        <v>-291233</v>
      </c>
      <c r="R119">
        <v>2491</v>
      </c>
      <c r="S119" s="12">
        <v>71</v>
      </c>
    </row>
    <row r="120" spans="1:19" x14ac:dyDescent="0.25">
      <c r="A120" t="s">
        <v>151</v>
      </c>
      <c r="B120" s="1">
        <v>45410</v>
      </c>
      <c r="C120" s="5">
        <f>YEAR(retail_sales_dataset[[#This Row],[OrderDate]])</f>
        <v>2024</v>
      </c>
      <c r="D120" s="5">
        <f>MONTH(retail_sales_dataset[[#This Row],[OrderDate]])</f>
        <v>4</v>
      </c>
      <c r="E120" s="5">
        <f>DAY(retail_sales_dataset[[#This Row],[OrderDate]])</f>
        <v>28</v>
      </c>
      <c r="F120" t="s">
        <v>15</v>
      </c>
      <c r="G120" t="s">
        <v>16</v>
      </c>
      <c r="H120" t="s">
        <v>17</v>
      </c>
      <c r="I120" t="s">
        <v>18</v>
      </c>
      <c r="J120" t="s">
        <v>35</v>
      </c>
      <c r="K120" s="2">
        <v>100967</v>
      </c>
      <c r="L120" s="5">
        <v>1</v>
      </c>
      <c r="M120" t="s">
        <v>41</v>
      </c>
      <c r="N120" s="2">
        <v>100967</v>
      </c>
      <c r="O120" s="2">
        <v>75813</v>
      </c>
      <c r="P120" s="2">
        <f>retail_sales_dataset[[#This Row],[Total]]-retail_sales_dataset[[#This Row],[COGS]]</f>
        <v>25154</v>
      </c>
      <c r="Q120" s="3">
        <v>25154</v>
      </c>
      <c r="R120">
        <v>2491</v>
      </c>
      <c r="S120" s="12">
        <v>81</v>
      </c>
    </row>
    <row r="121" spans="1:19" x14ac:dyDescent="0.25">
      <c r="A121" t="s">
        <v>152</v>
      </c>
      <c r="B121" s="1">
        <v>45411</v>
      </c>
      <c r="C121" s="5">
        <f>YEAR(retail_sales_dataset[[#This Row],[OrderDate]])</f>
        <v>2024</v>
      </c>
      <c r="D121" s="5">
        <f>MONTH(retail_sales_dataset[[#This Row],[OrderDate]])</f>
        <v>4</v>
      </c>
      <c r="E121" s="5">
        <f>DAY(retail_sales_dataset[[#This Row],[OrderDate]])</f>
        <v>29</v>
      </c>
      <c r="F121" t="s">
        <v>39</v>
      </c>
      <c r="G121" t="s">
        <v>26</v>
      </c>
      <c r="H121" t="s">
        <v>17</v>
      </c>
      <c r="I121" t="s">
        <v>18</v>
      </c>
      <c r="J121" t="s">
        <v>19</v>
      </c>
      <c r="K121" s="2">
        <v>85879</v>
      </c>
      <c r="L121" s="5">
        <v>3</v>
      </c>
      <c r="M121" t="s">
        <v>37</v>
      </c>
      <c r="N121" s="2">
        <v>257637</v>
      </c>
      <c r="O121" s="2">
        <v>193453</v>
      </c>
      <c r="P121" s="2">
        <f>retail_sales_dataset[[#This Row],[Total]]-retail_sales_dataset[[#This Row],[COGS]]</f>
        <v>64184</v>
      </c>
      <c r="Q121" s="3">
        <v>64184</v>
      </c>
      <c r="R121">
        <v>2491</v>
      </c>
      <c r="S121" s="12">
        <v>59</v>
      </c>
    </row>
    <row r="122" spans="1:19" x14ac:dyDescent="0.25">
      <c r="A122" t="s">
        <v>153</v>
      </c>
      <c r="B122" s="1">
        <v>45412</v>
      </c>
      <c r="C122" s="5">
        <f>YEAR(retail_sales_dataset[[#This Row],[OrderDate]])</f>
        <v>2024</v>
      </c>
      <c r="D122" s="5">
        <f>MONTH(retail_sales_dataset[[#This Row],[OrderDate]])</f>
        <v>4</v>
      </c>
      <c r="E122" s="5">
        <f>DAY(retail_sales_dataset[[#This Row],[OrderDate]])</f>
        <v>30</v>
      </c>
      <c r="F122" t="s">
        <v>22</v>
      </c>
      <c r="G122" t="s">
        <v>31</v>
      </c>
      <c r="H122" t="s">
        <v>17</v>
      </c>
      <c r="I122" t="s">
        <v>23</v>
      </c>
      <c r="J122" t="s">
        <v>35</v>
      </c>
      <c r="K122" s="2">
        <v>110944</v>
      </c>
      <c r="L122" s="5">
        <v>2</v>
      </c>
      <c r="M122" t="s">
        <v>41</v>
      </c>
      <c r="N122" s="2">
        <v>221888</v>
      </c>
      <c r="O122" s="2">
        <v>16661</v>
      </c>
      <c r="P122" s="2">
        <f>retail_sales_dataset[[#This Row],[Total]]-retail_sales_dataset[[#This Row],[COGS]]</f>
        <v>205227</v>
      </c>
      <c r="Q122" s="3">
        <v>205227</v>
      </c>
      <c r="R122">
        <v>2491</v>
      </c>
      <c r="S122" s="12">
        <v>86</v>
      </c>
    </row>
    <row r="123" spans="1:19" x14ac:dyDescent="0.25">
      <c r="A123" t="s">
        <v>154</v>
      </c>
      <c r="B123" s="1">
        <v>45413</v>
      </c>
      <c r="C123" s="5">
        <f>YEAR(retail_sales_dataset[[#This Row],[OrderDate]])</f>
        <v>2024</v>
      </c>
      <c r="D123" s="5">
        <f>MONTH(retail_sales_dataset[[#This Row],[OrderDate]])</f>
        <v>5</v>
      </c>
      <c r="E123" s="5">
        <f>DAY(retail_sales_dataset[[#This Row],[OrderDate]])</f>
        <v>1</v>
      </c>
      <c r="F123" t="s">
        <v>15</v>
      </c>
      <c r="G123" t="s">
        <v>16</v>
      </c>
      <c r="H123" t="s">
        <v>32</v>
      </c>
      <c r="I123" t="s">
        <v>23</v>
      </c>
      <c r="J123" t="s">
        <v>35</v>
      </c>
      <c r="K123" s="2">
        <v>72455</v>
      </c>
      <c r="L123" s="5">
        <v>4</v>
      </c>
      <c r="M123" t="s">
        <v>20</v>
      </c>
      <c r="N123" s="2">
        <v>28982</v>
      </c>
      <c r="O123" s="2">
        <v>217618</v>
      </c>
      <c r="P123" s="2">
        <f>retail_sales_dataset[[#This Row],[Total]]-retail_sales_dataset[[#This Row],[COGS]]</f>
        <v>-188636</v>
      </c>
      <c r="Q123" s="3">
        <v>-188636</v>
      </c>
      <c r="R123">
        <v>2491</v>
      </c>
      <c r="S123" s="12">
        <v>86</v>
      </c>
    </row>
    <row r="124" spans="1:19" x14ac:dyDescent="0.25">
      <c r="A124" t="s">
        <v>155</v>
      </c>
      <c r="B124" s="1">
        <v>45414</v>
      </c>
      <c r="C124" s="5">
        <f>YEAR(retail_sales_dataset[[#This Row],[OrderDate]])</f>
        <v>2024</v>
      </c>
      <c r="D124" s="5">
        <f>MONTH(retail_sales_dataset[[#This Row],[OrderDate]])</f>
        <v>5</v>
      </c>
      <c r="E124" s="5">
        <f>DAY(retail_sales_dataset[[#This Row],[OrderDate]])</f>
        <v>2</v>
      </c>
      <c r="F124" t="s">
        <v>39</v>
      </c>
      <c r="G124" t="s">
        <v>16</v>
      </c>
      <c r="H124" t="s">
        <v>32</v>
      </c>
      <c r="I124" t="s">
        <v>23</v>
      </c>
      <c r="J124" t="s">
        <v>19</v>
      </c>
      <c r="K124" s="2">
        <v>13721</v>
      </c>
      <c r="L124" s="5">
        <v>4</v>
      </c>
      <c r="M124" t="s">
        <v>37</v>
      </c>
      <c r="N124" s="2">
        <v>54884</v>
      </c>
      <c r="O124" s="2">
        <v>41211</v>
      </c>
      <c r="P124" s="2">
        <f>retail_sales_dataset[[#This Row],[Total]]-retail_sales_dataset[[#This Row],[COGS]]</f>
        <v>13673</v>
      </c>
      <c r="Q124" s="3">
        <v>13673</v>
      </c>
      <c r="R124">
        <v>2491</v>
      </c>
      <c r="S124" s="12">
        <v>71</v>
      </c>
    </row>
    <row r="125" spans="1:19" x14ac:dyDescent="0.25">
      <c r="A125" t="s">
        <v>156</v>
      </c>
      <c r="B125" s="1">
        <v>45415</v>
      </c>
      <c r="C125" s="5">
        <f>YEAR(retail_sales_dataset[[#This Row],[OrderDate]])</f>
        <v>2024</v>
      </c>
      <c r="D125" s="5">
        <f>MONTH(retail_sales_dataset[[#This Row],[OrderDate]])</f>
        <v>5</v>
      </c>
      <c r="E125" s="5">
        <f>DAY(retail_sales_dataset[[#This Row],[OrderDate]])</f>
        <v>3</v>
      </c>
      <c r="F125" t="s">
        <v>15</v>
      </c>
      <c r="G125" t="s">
        <v>31</v>
      </c>
      <c r="H125" t="s">
        <v>32</v>
      </c>
      <c r="I125" t="s">
        <v>18</v>
      </c>
      <c r="J125" t="s">
        <v>35</v>
      </c>
      <c r="K125" s="2">
        <v>86533</v>
      </c>
      <c r="L125" s="5">
        <v>3</v>
      </c>
      <c r="M125" t="s">
        <v>37</v>
      </c>
      <c r="N125" s="2">
        <v>259599</v>
      </c>
      <c r="O125" s="2">
        <v>194926</v>
      </c>
      <c r="P125" s="2">
        <f>retail_sales_dataset[[#This Row],[Total]]-retail_sales_dataset[[#This Row],[COGS]]</f>
        <v>64673</v>
      </c>
      <c r="Q125" s="3">
        <v>64673</v>
      </c>
      <c r="R125">
        <v>2491</v>
      </c>
      <c r="S125" s="12">
        <v>99</v>
      </c>
    </row>
    <row r="126" spans="1:19" x14ac:dyDescent="0.25">
      <c r="A126" t="s">
        <v>157</v>
      </c>
      <c r="B126" s="1">
        <v>45416</v>
      </c>
      <c r="C126" s="5">
        <f>YEAR(retail_sales_dataset[[#This Row],[OrderDate]])</f>
        <v>2024</v>
      </c>
      <c r="D126" s="5">
        <f>MONTH(retail_sales_dataset[[#This Row],[OrderDate]])</f>
        <v>5</v>
      </c>
      <c r="E126" s="5">
        <f>DAY(retail_sales_dataset[[#This Row],[OrderDate]])</f>
        <v>4</v>
      </c>
      <c r="F126" t="s">
        <v>15</v>
      </c>
      <c r="G126" t="s">
        <v>31</v>
      </c>
      <c r="H126" t="s">
        <v>32</v>
      </c>
      <c r="I126" t="s">
        <v>23</v>
      </c>
      <c r="J126" t="s">
        <v>27</v>
      </c>
      <c r="K126" s="2">
        <v>143856</v>
      </c>
      <c r="L126" s="5">
        <v>4</v>
      </c>
      <c r="M126" t="s">
        <v>20</v>
      </c>
      <c r="N126" s="2">
        <v>575424</v>
      </c>
      <c r="O126" s="2">
        <v>432071</v>
      </c>
      <c r="P126" s="2">
        <f>retail_sales_dataset[[#This Row],[Total]]-retail_sales_dataset[[#This Row],[COGS]]</f>
        <v>143353</v>
      </c>
      <c r="Q126" s="3">
        <v>143353</v>
      </c>
      <c r="R126">
        <v>2491</v>
      </c>
      <c r="S126" s="12">
        <v>48</v>
      </c>
    </row>
    <row r="127" spans="1:19" x14ac:dyDescent="0.25">
      <c r="A127" t="s">
        <v>158</v>
      </c>
      <c r="B127" s="1">
        <v>45417</v>
      </c>
      <c r="C127" s="5">
        <f>YEAR(retail_sales_dataset[[#This Row],[OrderDate]])</f>
        <v>2024</v>
      </c>
      <c r="D127" s="5">
        <f>MONTH(retail_sales_dataset[[#This Row],[OrderDate]])</f>
        <v>5</v>
      </c>
      <c r="E127" s="5">
        <f>DAY(retail_sales_dataset[[#This Row],[OrderDate]])</f>
        <v>5</v>
      </c>
      <c r="F127" t="s">
        <v>22</v>
      </c>
      <c r="G127" t="s">
        <v>16</v>
      </c>
      <c r="H127" t="s">
        <v>17</v>
      </c>
      <c r="I127" t="s">
        <v>23</v>
      </c>
      <c r="J127" t="s">
        <v>27</v>
      </c>
      <c r="K127" s="2">
        <v>30419</v>
      </c>
      <c r="L127" s="5">
        <v>2</v>
      </c>
      <c r="M127" t="s">
        <v>37</v>
      </c>
      <c r="N127" s="2">
        <v>60838</v>
      </c>
      <c r="O127" s="2">
        <v>45682</v>
      </c>
      <c r="P127" s="2">
        <f>retail_sales_dataset[[#This Row],[Total]]-retail_sales_dataset[[#This Row],[COGS]]</f>
        <v>15156</v>
      </c>
      <c r="Q127" s="3">
        <v>15156</v>
      </c>
      <c r="R127">
        <v>2491</v>
      </c>
      <c r="S127" s="12">
        <v>41</v>
      </c>
    </row>
    <row r="128" spans="1:19" x14ac:dyDescent="0.25">
      <c r="A128" t="s">
        <v>159</v>
      </c>
      <c r="B128" s="1">
        <v>45418</v>
      </c>
      <c r="C128" s="5">
        <f>YEAR(retail_sales_dataset[[#This Row],[OrderDate]])</f>
        <v>2024</v>
      </c>
      <c r="D128" s="5">
        <f>MONTH(retail_sales_dataset[[#This Row],[OrderDate]])</f>
        <v>5</v>
      </c>
      <c r="E128" s="5">
        <f>DAY(retail_sales_dataset[[#This Row],[OrderDate]])</f>
        <v>6</v>
      </c>
      <c r="F128" t="s">
        <v>15</v>
      </c>
      <c r="G128" t="s">
        <v>26</v>
      </c>
      <c r="H128" t="s">
        <v>17</v>
      </c>
      <c r="I128" t="s">
        <v>23</v>
      </c>
      <c r="J128" t="s">
        <v>27</v>
      </c>
      <c r="K128" s="2">
        <v>105051</v>
      </c>
      <c r="L128" s="5">
        <v>4</v>
      </c>
      <c r="M128" t="s">
        <v>41</v>
      </c>
      <c r="N128" s="2">
        <v>420204</v>
      </c>
      <c r="O128" s="2">
        <v>31552</v>
      </c>
      <c r="P128" s="2">
        <f>retail_sales_dataset[[#This Row],[Total]]-retail_sales_dataset[[#This Row],[COGS]]</f>
        <v>388652</v>
      </c>
      <c r="Q128" s="3">
        <v>388652</v>
      </c>
      <c r="R128">
        <v>2491</v>
      </c>
      <c r="S128" s="12">
        <v>86</v>
      </c>
    </row>
    <row r="129" spans="1:19" x14ac:dyDescent="0.25">
      <c r="A129" t="s">
        <v>160</v>
      </c>
      <c r="B129" s="1">
        <v>45419</v>
      </c>
      <c r="C129" s="5">
        <f>YEAR(retail_sales_dataset[[#This Row],[OrderDate]])</f>
        <v>2024</v>
      </c>
      <c r="D129" s="5">
        <f>MONTH(retail_sales_dataset[[#This Row],[OrderDate]])</f>
        <v>5</v>
      </c>
      <c r="E129" s="5">
        <f>DAY(retail_sales_dataset[[#This Row],[OrderDate]])</f>
        <v>7</v>
      </c>
      <c r="F129" t="s">
        <v>22</v>
      </c>
      <c r="G129" t="s">
        <v>16</v>
      </c>
      <c r="H129" t="s">
        <v>32</v>
      </c>
      <c r="I129" t="s">
        <v>23</v>
      </c>
      <c r="J129" t="s">
        <v>19</v>
      </c>
      <c r="K129" s="2">
        <v>34135</v>
      </c>
      <c r="L129" s="5">
        <v>3</v>
      </c>
      <c r="M129" t="s">
        <v>41</v>
      </c>
      <c r="N129" s="2">
        <v>102405</v>
      </c>
      <c r="O129" s="2">
        <v>76893</v>
      </c>
      <c r="P129" s="2">
        <f>retail_sales_dataset[[#This Row],[Total]]-retail_sales_dataset[[#This Row],[COGS]]</f>
        <v>25512</v>
      </c>
      <c r="Q129" s="3">
        <v>25512</v>
      </c>
      <c r="R129">
        <v>2491</v>
      </c>
      <c r="S129" s="12">
        <v>88</v>
      </c>
    </row>
    <row r="130" spans="1:19" x14ac:dyDescent="0.25">
      <c r="A130" t="s">
        <v>161</v>
      </c>
      <c r="B130" s="1">
        <v>45420</v>
      </c>
      <c r="C130" s="5">
        <f>YEAR(retail_sales_dataset[[#This Row],[OrderDate]])</f>
        <v>2024</v>
      </c>
      <c r="D130" s="5">
        <f>MONTH(retail_sales_dataset[[#This Row],[OrderDate]])</f>
        <v>5</v>
      </c>
      <c r="E130" s="5">
        <f>DAY(retail_sales_dataset[[#This Row],[OrderDate]])</f>
        <v>8</v>
      </c>
      <c r="F130" t="s">
        <v>15</v>
      </c>
      <c r="G130" t="s">
        <v>31</v>
      </c>
      <c r="H130" t="s">
        <v>17</v>
      </c>
      <c r="I130" t="s">
        <v>23</v>
      </c>
      <c r="J130" t="s">
        <v>35</v>
      </c>
      <c r="K130" s="2">
        <v>82695</v>
      </c>
      <c r="L130" s="5">
        <v>2</v>
      </c>
      <c r="M130" t="s">
        <v>41</v>
      </c>
      <c r="N130" s="2">
        <v>16539</v>
      </c>
      <c r="O130" s="2">
        <v>124187</v>
      </c>
      <c r="P130" s="2">
        <f>retail_sales_dataset[[#This Row],[Total]]-retail_sales_dataset[[#This Row],[COGS]]</f>
        <v>-107648</v>
      </c>
      <c r="Q130" s="3">
        <v>-107648</v>
      </c>
      <c r="R130">
        <v>2491</v>
      </c>
      <c r="S130" s="12">
        <v>47</v>
      </c>
    </row>
    <row r="131" spans="1:19" x14ac:dyDescent="0.25">
      <c r="A131" t="s">
        <v>162</v>
      </c>
      <c r="B131" s="1">
        <v>45421</v>
      </c>
      <c r="C131" s="5">
        <f>YEAR(retail_sales_dataset[[#This Row],[OrderDate]])</f>
        <v>2024</v>
      </c>
      <c r="D131" s="5">
        <f>MONTH(retail_sales_dataset[[#This Row],[OrderDate]])</f>
        <v>5</v>
      </c>
      <c r="E131" s="5">
        <f>DAY(retail_sales_dataset[[#This Row],[OrderDate]])</f>
        <v>9</v>
      </c>
      <c r="F131" t="s">
        <v>39</v>
      </c>
      <c r="G131" t="s">
        <v>16</v>
      </c>
      <c r="H131" t="s">
        <v>32</v>
      </c>
      <c r="I131" t="s">
        <v>18</v>
      </c>
      <c r="J131" t="s">
        <v>19</v>
      </c>
      <c r="K131" s="2">
        <v>19018</v>
      </c>
      <c r="L131" s="5">
        <v>3</v>
      </c>
      <c r="M131" t="s">
        <v>41</v>
      </c>
      <c r="N131" s="2">
        <v>57054</v>
      </c>
      <c r="O131" s="2">
        <v>4284</v>
      </c>
      <c r="P131" s="2">
        <f>retail_sales_dataset[[#This Row],[Total]]-retail_sales_dataset[[#This Row],[COGS]]</f>
        <v>52770</v>
      </c>
      <c r="Q131" s="3">
        <v>52770</v>
      </c>
      <c r="R131">
        <v>2491</v>
      </c>
      <c r="S131" s="12">
        <v>56</v>
      </c>
    </row>
    <row r="132" spans="1:19" x14ac:dyDescent="0.25">
      <c r="A132" t="s">
        <v>163</v>
      </c>
      <c r="B132" s="1">
        <v>45422</v>
      </c>
      <c r="C132" s="5">
        <f>YEAR(retail_sales_dataset[[#This Row],[OrderDate]])</f>
        <v>2024</v>
      </c>
      <c r="D132" s="5">
        <f>MONTH(retail_sales_dataset[[#This Row],[OrderDate]])</f>
        <v>5</v>
      </c>
      <c r="E132" s="5">
        <f>DAY(retail_sales_dataset[[#This Row],[OrderDate]])</f>
        <v>10</v>
      </c>
      <c r="F132" t="s">
        <v>15</v>
      </c>
      <c r="G132" t="s">
        <v>31</v>
      </c>
      <c r="H132" t="s">
        <v>32</v>
      </c>
      <c r="I132" t="s">
        <v>18</v>
      </c>
      <c r="J132" t="s">
        <v>27</v>
      </c>
      <c r="K132" s="2">
        <v>70304</v>
      </c>
      <c r="L132" s="5">
        <v>4</v>
      </c>
      <c r="M132" t="s">
        <v>20</v>
      </c>
      <c r="N132" s="2">
        <v>281216</v>
      </c>
      <c r="O132" s="2">
        <v>211158</v>
      </c>
      <c r="P132" s="2">
        <f>retail_sales_dataset[[#This Row],[Total]]-retail_sales_dataset[[#This Row],[COGS]]</f>
        <v>70058</v>
      </c>
      <c r="Q132" s="3">
        <v>70058</v>
      </c>
      <c r="R132">
        <v>2491</v>
      </c>
      <c r="S132" s="12">
        <v>41</v>
      </c>
    </row>
    <row r="133" spans="1:19" x14ac:dyDescent="0.25">
      <c r="A133" t="s">
        <v>164</v>
      </c>
      <c r="B133" s="1">
        <v>45423</v>
      </c>
      <c r="C133" s="5">
        <f>YEAR(retail_sales_dataset[[#This Row],[OrderDate]])</f>
        <v>2024</v>
      </c>
      <c r="D133" s="5">
        <f>MONTH(retail_sales_dataset[[#This Row],[OrderDate]])</f>
        <v>5</v>
      </c>
      <c r="E133" s="5">
        <f>DAY(retail_sales_dataset[[#This Row],[OrderDate]])</f>
        <v>11</v>
      </c>
      <c r="F133" t="s">
        <v>22</v>
      </c>
      <c r="G133" t="s">
        <v>16</v>
      </c>
      <c r="H133" t="s">
        <v>32</v>
      </c>
      <c r="I133" t="s">
        <v>23</v>
      </c>
      <c r="J133" t="s">
        <v>35</v>
      </c>
      <c r="K133" s="2">
        <v>114644</v>
      </c>
      <c r="L133" s="5">
        <v>3</v>
      </c>
      <c r="M133" t="s">
        <v>37</v>
      </c>
      <c r="N133" s="2">
        <v>343932</v>
      </c>
      <c r="O133" s="2">
        <v>258249</v>
      </c>
      <c r="P133" s="2">
        <f>retail_sales_dataset[[#This Row],[Total]]-retail_sales_dataset[[#This Row],[COGS]]</f>
        <v>85683</v>
      </c>
      <c r="Q133" s="3">
        <v>85683</v>
      </c>
      <c r="R133">
        <v>2491</v>
      </c>
      <c r="S133" s="12">
        <v>58</v>
      </c>
    </row>
    <row r="134" spans="1:19" x14ac:dyDescent="0.25">
      <c r="A134" t="s">
        <v>165</v>
      </c>
      <c r="B134" s="1">
        <v>45424</v>
      </c>
      <c r="C134" s="5">
        <f>YEAR(retail_sales_dataset[[#This Row],[OrderDate]])</f>
        <v>2024</v>
      </c>
      <c r="D134" s="5">
        <f>MONTH(retail_sales_dataset[[#This Row],[OrderDate]])</f>
        <v>5</v>
      </c>
      <c r="E134" s="5">
        <f>DAY(retail_sales_dataset[[#This Row],[OrderDate]])</f>
        <v>12</v>
      </c>
      <c r="F134" t="s">
        <v>22</v>
      </c>
      <c r="G134" t="s">
        <v>26</v>
      </c>
      <c r="H134" t="s">
        <v>17</v>
      </c>
      <c r="I134" t="s">
        <v>23</v>
      </c>
      <c r="J134" t="s">
        <v>35</v>
      </c>
      <c r="K134" s="2">
        <v>55398</v>
      </c>
      <c r="L134" s="5">
        <v>3</v>
      </c>
      <c r="M134" t="s">
        <v>41</v>
      </c>
      <c r="N134" s="2">
        <v>166194</v>
      </c>
      <c r="O134" s="2">
        <v>124791</v>
      </c>
      <c r="P134" s="2">
        <f>retail_sales_dataset[[#This Row],[Total]]-retail_sales_dataset[[#This Row],[COGS]]</f>
        <v>41403</v>
      </c>
      <c r="Q134" s="3">
        <v>41403</v>
      </c>
      <c r="R134">
        <v>2491</v>
      </c>
      <c r="S134" s="12">
        <v>86</v>
      </c>
    </row>
    <row r="135" spans="1:19" x14ac:dyDescent="0.25">
      <c r="A135" t="s">
        <v>166</v>
      </c>
      <c r="B135" s="1">
        <v>45425</v>
      </c>
      <c r="C135" s="5">
        <f>YEAR(retail_sales_dataset[[#This Row],[OrderDate]])</f>
        <v>2024</v>
      </c>
      <c r="D135" s="5">
        <f>MONTH(retail_sales_dataset[[#This Row],[OrderDate]])</f>
        <v>5</v>
      </c>
      <c r="E135" s="5">
        <f>DAY(retail_sales_dataset[[#This Row],[OrderDate]])</f>
        <v>13</v>
      </c>
      <c r="F135" t="s">
        <v>39</v>
      </c>
      <c r="G135" t="s">
        <v>16</v>
      </c>
      <c r="H135" t="s">
        <v>32</v>
      </c>
      <c r="I135" t="s">
        <v>23</v>
      </c>
      <c r="J135" t="s">
        <v>29</v>
      </c>
      <c r="K135" s="2">
        <v>101412</v>
      </c>
      <c r="L135" s="5">
        <v>1</v>
      </c>
      <c r="M135" t="s">
        <v>20</v>
      </c>
      <c r="N135" s="2">
        <v>101412</v>
      </c>
      <c r="O135" s="2">
        <v>76148</v>
      </c>
      <c r="P135" s="2">
        <f>retail_sales_dataset[[#This Row],[Total]]-retail_sales_dataset[[#This Row],[COGS]]</f>
        <v>25264</v>
      </c>
      <c r="Q135" s="3">
        <v>25264</v>
      </c>
      <c r="R135">
        <v>2491</v>
      </c>
      <c r="S135" s="12">
        <v>71</v>
      </c>
    </row>
    <row r="136" spans="1:19" x14ac:dyDescent="0.25">
      <c r="A136" t="s">
        <v>167</v>
      </c>
      <c r="B136" s="1">
        <v>45426</v>
      </c>
      <c r="C136" s="5">
        <f>YEAR(retail_sales_dataset[[#This Row],[OrderDate]])</f>
        <v>2024</v>
      </c>
      <c r="D136" s="5">
        <f>MONTH(retail_sales_dataset[[#This Row],[OrderDate]])</f>
        <v>5</v>
      </c>
      <c r="E136" s="5">
        <f>DAY(retail_sales_dataset[[#This Row],[OrderDate]])</f>
        <v>14</v>
      </c>
      <c r="F136" t="s">
        <v>15</v>
      </c>
      <c r="G136" t="s">
        <v>16</v>
      </c>
      <c r="H136" t="s">
        <v>32</v>
      </c>
      <c r="I136" t="s">
        <v>23</v>
      </c>
      <c r="J136" t="s">
        <v>29</v>
      </c>
      <c r="K136" s="2">
        <v>12034</v>
      </c>
      <c r="L136" s="5">
        <v>4</v>
      </c>
      <c r="M136" t="s">
        <v>37</v>
      </c>
      <c r="N136" s="2">
        <v>48136</v>
      </c>
      <c r="O136" s="2">
        <v>36144</v>
      </c>
      <c r="P136" s="2">
        <f>retail_sales_dataset[[#This Row],[Total]]-retail_sales_dataset[[#This Row],[COGS]]</f>
        <v>11992</v>
      </c>
      <c r="Q136" s="3">
        <v>11992</v>
      </c>
      <c r="R136">
        <v>2491</v>
      </c>
      <c r="S136" s="12">
        <v>61</v>
      </c>
    </row>
    <row r="137" spans="1:19" x14ac:dyDescent="0.25">
      <c r="A137" t="s">
        <v>168</v>
      </c>
      <c r="B137" s="1">
        <v>45427</v>
      </c>
      <c r="C137" s="5">
        <f>YEAR(retail_sales_dataset[[#This Row],[OrderDate]])</f>
        <v>2024</v>
      </c>
      <c r="D137" s="5">
        <f>MONTH(retail_sales_dataset[[#This Row],[OrderDate]])</f>
        <v>5</v>
      </c>
      <c r="E137" s="5">
        <f>DAY(retail_sales_dataset[[#This Row],[OrderDate]])</f>
        <v>15</v>
      </c>
      <c r="F137" t="s">
        <v>15</v>
      </c>
      <c r="G137" t="s">
        <v>31</v>
      </c>
      <c r="H137" t="s">
        <v>32</v>
      </c>
      <c r="I137" t="s">
        <v>18</v>
      </c>
      <c r="J137" t="s">
        <v>24</v>
      </c>
      <c r="K137" s="2">
        <v>139441</v>
      </c>
      <c r="L137" s="5">
        <v>4</v>
      </c>
      <c r="M137" t="s">
        <v>37</v>
      </c>
      <c r="N137" s="2">
        <v>557764</v>
      </c>
      <c r="O137" s="2">
        <v>41881</v>
      </c>
      <c r="P137" s="2">
        <f>retail_sales_dataset[[#This Row],[Total]]-retail_sales_dataset[[#This Row],[COGS]]</f>
        <v>515883</v>
      </c>
      <c r="Q137" s="3">
        <v>515883</v>
      </c>
      <c r="R137">
        <v>2491</v>
      </c>
      <c r="S137" s="12">
        <v>62</v>
      </c>
    </row>
    <row r="138" spans="1:19" x14ac:dyDescent="0.25">
      <c r="A138" t="s">
        <v>169</v>
      </c>
      <c r="B138" s="1">
        <v>45428</v>
      </c>
      <c r="C138" s="5">
        <f>YEAR(retail_sales_dataset[[#This Row],[OrderDate]])</f>
        <v>2024</v>
      </c>
      <c r="D138" s="5">
        <f>MONTH(retail_sales_dataset[[#This Row],[OrderDate]])</f>
        <v>5</v>
      </c>
      <c r="E138" s="5">
        <f>DAY(retail_sales_dataset[[#This Row],[OrderDate]])</f>
        <v>16</v>
      </c>
      <c r="F138" t="s">
        <v>39</v>
      </c>
      <c r="G138" t="s">
        <v>31</v>
      </c>
      <c r="H138" t="s">
        <v>17</v>
      </c>
      <c r="I138" t="s">
        <v>23</v>
      </c>
      <c r="J138" t="s">
        <v>33</v>
      </c>
      <c r="K138" s="2">
        <v>39023</v>
      </c>
      <c r="L138" s="5">
        <v>3</v>
      </c>
      <c r="M138" t="s">
        <v>20</v>
      </c>
      <c r="N138" s="2">
        <v>117069</v>
      </c>
      <c r="O138" s="2">
        <v>87904</v>
      </c>
      <c r="P138" s="2">
        <f>retail_sales_dataset[[#This Row],[Total]]-retail_sales_dataset[[#This Row],[COGS]]</f>
        <v>29165</v>
      </c>
      <c r="Q138" s="3">
        <v>29165</v>
      </c>
      <c r="R138">
        <v>2491</v>
      </c>
      <c r="S138" s="12">
        <v>40</v>
      </c>
    </row>
    <row r="139" spans="1:19" x14ac:dyDescent="0.25">
      <c r="A139" t="s">
        <v>170</v>
      </c>
      <c r="B139" s="1">
        <v>45429</v>
      </c>
      <c r="C139" s="5">
        <f>YEAR(retail_sales_dataset[[#This Row],[OrderDate]])</f>
        <v>2024</v>
      </c>
      <c r="D139" s="5">
        <f>MONTH(retail_sales_dataset[[#This Row],[OrderDate]])</f>
        <v>5</v>
      </c>
      <c r="E139" s="5">
        <f>DAY(retail_sales_dataset[[#This Row],[OrderDate]])</f>
        <v>17</v>
      </c>
      <c r="F139" t="s">
        <v>15</v>
      </c>
      <c r="G139" t="s">
        <v>31</v>
      </c>
      <c r="H139" t="s">
        <v>17</v>
      </c>
      <c r="I139" t="s">
        <v>18</v>
      </c>
      <c r="J139" t="s">
        <v>29</v>
      </c>
      <c r="K139" s="2">
        <v>62901</v>
      </c>
      <c r="L139" s="5">
        <v>1</v>
      </c>
      <c r="M139" t="s">
        <v>20</v>
      </c>
      <c r="N139" s="2">
        <v>62901</v>
      </c>
      <c r="O139" s="2">
        <v>47231</v>
      </c>
      <c r="P139" s="2">
        <f>retail_sales_dataset[[#This Row],[Total]]-retail_sales_dataset[[#This Row],[COGS]]</f>
        <v>15670</v>
      </c>
      <c r="Q139" s="3">
        <v>15670</v>
      </c>
      <c r="R139">
        <v>2491</v>
      </c>
      <c r="S139" s="12">
        <v>58</v>
      </c>
    </row>
    <row r="140" spans="1:19" x14ac:dyDescent="0.25">
      <c r="A140" t="s">
        <v>171</v>
      </c>
      <c r="B140" s="1">
        <v>45430</v>
      </c>
      <c r="C140" s="5">
        <f>YEAR(retail_sales_dataset[[#This Row],[OrderDate]])</f>
        <v>2024</v>
      </c>
      <c r="D140" s="5">
        <f>MONTH(retail_sales_dataset[[#This Row],[OrderDate]])</f>
        <v>5</v>
      </c>
      <c r="E140" s="5">
        <f>DAY(retail_sales_dataset[[#This Row],[OrderDate]])</f>
        <v>18</v>
      </c>
      <c r="F140" t="s">
        <v>15</v>
      </c>
      <c r="G140" t="s">
        <v>16</v>
      </c>
      <c r="H140" t="s">
        <v>32</v>
      </c>
      <c r="I140" t="s">
        <v>18</v>
      </c>
      <c r="J140" t="s">
        <v>19</v>
      </c>
      <c r="K140" s="2">
        <v>2710</v>
      </c>
      <c r="L140" s="5">
        <v>4</v>
      </c>
      <c r="M140" t="s">
        <v>41</v>
      </c>
      <c r="N140" s="2">
        <v>10840</v>
      </c>
      <c r="O140" s="2">
        <v>81395</v>
      </c>
      <c r="P140" s="2">
        <f>retail_sales_dataset[[#This Row],[Total]]-retail_sales_dataset[[#This Row],[COGS]]</f>
        <v>-70555</v>
      </c>
      <c r="Q140" s="3">
        <v>-70555</v>
      </c>
      <c r="R140">
        <v>2491</v>
      </c>
      <c r="S140" s="12">
        <v>79</v>
      </c>
    </row>
    <row r="141" spans="1:19" x14ac:dyDescent="0.25">
      <c r="A141" t="s">
        <v>172</v>
      </c>
      <c r="B141" s="1">
        <v>45431</v>
      </c>
      <c r="C141" s="5">
        <f>YEAR(retail_sales_dataset[[#This Row],[OrderDate]])</f>
        <v>2024</v>
      </c>
      <c r="D141" s="5">
        <f>MONTH(retail_sales_dataset[[#This Row],[OrderDate]])</f>
        <v>5</v>
      </c>
      <c r="E141" s="5">
        <f>DAY(retail_sales_dataset[[#This Row],[OrderDate]])</f>
        <v>19</v>
      </c>
      <c r="F141" t="s">
        <v>22</v>
      </c>
      <c r="G141" t="s">
        <v>26</v>
      </c>
      <c r="H141" t="s">
        <v>17</v>
      </c>
      <c r="I141" t="s">
        <v>23</v>
      </c>
      <c r="J141" t="s">
        <v>29</v>
      </c>
      <c r="K141" s="2">
        <v>14891</v>
      </c>
      <c r="L141" s="5">
        <v>2</v>
      </c>
      <c r="M141" t="s">
        <v>37</v>
      </c>
      <c r="N141" s="2">
        <v>29782</v>
      </c>
      <c r="O141" s="2">
        <v>223625</v>
      </c>
      <c r="P141" s="2">
        <f>retail_sales_dataset[[#This Row],[Total]]-retail_sales_dataset[[#This Row],[COGS]]</f>
        <v>-193843</v>
      </c>
      <c r="Q141" s="3">
        <v>-193843</v>
      </c>
      <c r="R141">
        <v>2491</v>
      </c>
      <c r="S141" s="12">
        <v>98</v>
      </c>
    </row>
    <row r="142" spans="1:19" x14ac:dyDescent="0.25">
      <c r="A142" t="s">
        <v>173</v>
      </c>
      <c r="B142" s="1">
        <v>45432</v>
      </c>
      <c r="C142" s="5">
        <f>YEAR(retail_sales_dataset[[#This Row],[OrderDate]])</f>
        <v>2024</v>
      </c>
      <c r="D142" s="5">
        <f>MONTH(retail_sales_dataset[[#This Row],[OrderDate]])</f>
        <v>5</v>
      </c>
      <c r="E142" s="5">
        <f>DAY(retail_sales_dataset[[#This Row],[OrderDate]])</f>
        <v>20</v>
      </c>
      <c r="F142" t="s">
        <v>15</v>
      </c>
      <c r="G142" t="s">
        <v>31</v>
      </c>
      <c r="H142" t="s">
        <v>17</v>
      </c>
      <c r="I142" t="s">
        <v>18</v>
      </c>
      <c r="J142" t="s">
        <v>24</v>
      </c>
      <c r="K142" s="2">
        <v>139415</v>
      </c>
      <c r="L142" s="5">
        <v>3</v>
      </c>
      <c r="M142" t="s">
        <v>37</v>
      </c>
      <c r="N142" s="2">
        <v>418245</v>
      </c>
      <c r="O142" s="2">
        <v>314049</v>
      </c>
      <c r="P142" s="2">
        <f>retail_sales_dataset[[#This Row],[Total]]-retail_sales_dataset[[#This Row],[COGS]]</f>
        <v>104196</v>
      </c>
      <c r="Q142" s="3">
        <v>104196</v>
      </c>
      <c r="R142">
        <v>2491</v>
      </c>
      <c r="S142" s="12">
        <v>91</v>
      </c>
    </row>
    <row r="143" spans="1:19" x14ac:dyDescent="0.25">
      <c r="A143" t="s">
        <v>174</v>
      </c>
      <c r="B143" s="1">
        <v>45433</v>
      </c>
      <c r="C143" s="5">
        <f>YEAR(retail_sales_dataset[[#This Row],[OrderDate]])</f>
        <v>2024</v>
      </c>
      <c r="D143" s="5">
        <f>MONTH(retail_sales_dataset[[#This Row],[OrderDate]])</f>
        <v>5</v>
      </c>
      <c r="E143" s="5">
        <f>DAY(retail_sales_dataset[[#This Row],[OrderDate]])</f>
        <v>21</v>
      </c>
      <c r="F143" t="s">
        <v>15</v>
      </c>
      <c r="G143" t="s">
        <v>31</v>
      </c>
      <c r="H143" t="s">
        <v>17</v>
      </c>
      <c r="I143" t="s">
        <v>18</v>
      </c>
      <c r="J143" t="s">
        <v>35</v>
      </c>
      <c r="K143" s="2">
        <v>83294</v>
      </c>
      <c r="L143" s="5">
        <v>4</v>
      </c>
      <c r="M143" t="s">
        <v>20</v>
      </c>
      <c r="N143" s="2">
        <v>333176</v>
      </c>
      <c r="O143" s="2">
        <v>250173</v>
      </c>
      <c r="P143" s="2">
        <f>retail_sales_dataset[[#This Row],[Total]]-retail_sales_dataset[[#This Row],[COGS]]</f>
        <v>83003</v>
      </c>
      <c r="Q143" s="3">
        <v>83003</v>
      </c>
      <c r="R143">
        <v>2491</v>
      </c>
      <c r="S143" s="12">
        <v>41</v>
      </c>
    </row>
    <row r="144" spans="1:19" x14ac:dyDescent="0.25">
      <c r="A144" t="s">
        <v>175</v>
      </c>
      <c r="B144" s="1">
        <v>45434</v>
      </c>
      <c r="C144" s="5">
        <f>YEAR(retail_sales_dataset[[#This Row],[OrderDate]])</f>
        <v>2024</v>
      </c>
      <c r="D144" s="5">
        <f>MONTH(retail_sales_dataset[[#This Row],[OrderDate]])</f>
        <v>5</v>
      </c>
      <c r="E144" s="5">
        <f>DAY(retail_sales_dataset[[#This Row],[OrderDate]])</f>
        <v>22</v>
      </c>
      <c r="F144" t="s">
        <v>39</v>
      </c>
      <c r="G144" t="s">
        <v>16</v>
      </c>
      <c r="H144" t="s">
        <v>17</v>
      </c>
      <c r="I144" t="s">
        <v>18</v>
      </c>
      <c r="J144" t="s">
        <v>24</v>
      </c>
      <c r="K144" s="2">
        <v>127095</v>
      </c>
      <c r="L144" s="5">
        <v>2</v>
      </c>
      <c r="M144" t="s">
        <v>37</v>
      </c>
      <c r="N144" s="2">
        <v>25419</v>
      </c>
      <c r="O144" s="2">
        <v>190864</v>
      </c>
      <c r="P144" s="2">
        <f>retail_sales_dataset[[#This Row],[Total]]-retail_sales_dataset[[#This Row],[COGS]]</f>
        <v>-165445</v>
      </c>
      <c r="Q144" s="3">
        <v>-165445</v>
      </c>
      <c r="R144">
        <v>2491</v>
      </c>
      <c r="S144" s="12">
        <v>94</v>
      </c>
    </row>
    <row r="145" spans="1:19" x14ac:dyDescent="0.25">
      <c r="A145" t="s">
        <v>176</v>
      </c>
      <c r="B145" s="1">
        <v>45435</v>
      </c>
      <c r="C145" s="5">
        <f>YEAR(retail_sales_dataset[[#This Row],[OrderDate]])</f>
        <v>2024</v>
      </c>
      <c r="D145" s="5">
        <f>MONTH(retail_sales_dataset[[#This Row],[OrderDate]])</f>
        <v>5</v>
      </c>
      <c r="E145" s="5">
        <f>DAY(retail_sales_dataset[[#This Row],[OrderDate]])</f>
        <v>23</v>
      </c>
      <c r="F145" t="s">
        <v>39</v>
      </c>
      <c r="G145" t="s">
        <v>31</v>
      </c>
      <c r="H145" t="s">
        <v>17</v>
      </c>
      <c r="I145" t="s">
        <v>18</v>
      </c>
      <c r="J145" t="s">
        <v>35</v>
      </c>
      <c r="K145" s="2">
        <v>80539</v>
      </c>
      <c r="L145" s="5">
        <v>4</v>
      </c>
      <c r="M145" t="s">
        <v>41</v>
      </c>
      <c r="N145" s="2">
        <v>322156</v>
      </c>
      <c r="O145" s="2">
        <v>241898</v>
      </c>
      <c r="P145" s="2">
        <f>retail_sales_dataset[[#This Row],[Total]]-retail_sales_dataset[[#This Row],[COGS]]</f>
        <v>80258</v>
      </c>
      <c r="Q145" s="3">
        <v>80258</v>
      </c>
      <c r="R145">
        <v>2491</v>
      </c>
      <c r="S145" s="12">
        <v>87</v>
      </c>
    </row>
    <row r="146" spans="1:19" x14ac:dyDescent="0.25">
      <c r="A146" t="s">
        <v>177</v>
      </c>
      <c r="B146" s="1">
        <v>45436</v>
      </c>
      <c r="C146" s="5">
        <f>YEAR(retail_sales_dataset[[#This Row],[OrderDate]])</f>
        <v>2024</v>
      </c>
      <c r="D146" s="5">
        <f>MONTH(retail_sales_dataset[[#This Row],[OrderDate]])</f>
        <v>5</v>
      </c>
      <c r="E146" s="5">
        <f>DAY(retail_sales_dataset[[#This Row],[OrderDate]])</f>
        <v>24</v>
      </c>
      <c r="F146" t="s">
        <v>22</v>
      </c>
      <c r="G146" t="s">
        <v>26</v>
      </c>
      <c r="H146" t="s">
        <v>17</v>
      </c>
      <c r="I146" t="s">
        <v>23</v>
      </c>
      <c r="J146" t="s">
        <v>35</v>
      </c>
      <c r="K146" s="2">
        <v>9542</v>
      </c>
      <c r="L146" s="5">
        <v>2</v>
      </c>
      <c r="M146" t="s">
        <v>37</v>
      </c>
      <c r="N146" s="2">
        <v>19084</v>
      </c>
      <c r="O146" s="2">
        <v>143297</v>
      </c>
      <c r="P146" s="2">
        <f>retail_sales_dataset[[#This Row],[Total]]-retail_sales_dataset[[#This Row],[COGS]]</f>
        <v>-124213</v>
      </c>
      <c r="Q146" s="3">
        <v>-124213</v>
      </c>
      <c r="R146">
        <v>2491</v>
      </c>
      <c r="S146" s="12">
        <v>87</v>
      </c>
    </row>
    <row r="147" spans="1:19" x14ac:dyDescent="0.25">
      <c r="A147" t="s">
        <v>178</v>
      </c>
      <c r="B147" s="1">
        <v>45437</v>
      </c>
      <c r="C147" s="5">
        <f>YEAR(retail_sales_dataset[[#This Row],[OrderDate]])</f>
        <v>2024</v>
      </c>
      <c r="D147" s="5">
        <f>MONTH(retail_sales_dataset[[#This Row],[OrderDate]])</f>
        <v>5</v>
      </c>
      <c r="E147" s="5">
        <f>DAY(retail_sales_dataset[[#This Row],[OrderDate]])</f>
        <v>25</v>
      </c>
      <c r="F147" t="s">
        <v>15</v>
      </c>
      <c r="G147" t="s">
        <v>26</v>
      </c>
      <c r="H147" t="s">
        <v>17</v>
      </c>
      <c r="I147" t="s">
        <v>23</v>
      </c>
      <c r="J147" t="s">
        <v>33</v>
      </c>
      <c r="K147" s="2">
        <v>17923</v>
      </c>
      <c r="L147" s="5">
        <v>3</v>
      </c>
      <c r="M147" t="s">
        <v>20</v>
      </c>
      <c r="N147" s="2">
        <v>53769</v>
      </c>
      <c r="O147" s="2">
        <v>40374</v>
      </c>
      <c r="P147" s="2">
        <f>retail_sales_dataset[[#This Row],[Total]]-retail_sales_dataset[[#This Row],[COGS]]</f>
        <v>13395</v>
      </c>
      <c r="Q147" s="3">
        <v>13395</v>
      </c>
      <c r="R147">
        <v>2491</v>
      </c>
      <c r="S147" s="12">
        <v>67</v>
      </c>
    </row>
    <row r="148" spans="1:19" x14ac:dyDescent="0.25">
      <c r="A148" t="s">
        <v>179</v>
      </c>
      <c r="B148" s="1">
        <v>45438</v>
      </c>
      <c r="C148" s="5">
        <f>YEAR(retail_sales_dataset[[#This Row],[OrderDate]])</f>
        <v>2024</v>
      </c>
      <c r="D148" s="5">
        <f>MONTH(retail_sales_dataset[[#This Row],[OrderDate]])</f>
        <v>5</v>
      </c>
      <c r="E148" s="5">
        <f>DAY(retail_sales_dataset[[#This Row],[OrderDate]])</f>
        <v>26</v>
      </c>
      <c r="F148" t="s">
        <v>15</v>
      </c>
      <c r="G148" t="s">
        <v>31</v>
      </c>
      <c r="H148" t="s">
        <v>17</v>
      </c>
      <c r="I148" t="s">
        <v>18</v>
      </c>
      <c r="J148" t="s">
        <v>29</v>
      </c>
      <c r="K148" s="2">
        <v>114514</v>
      </c>
      <c r="L148" s="5">
        <v>4</v>
      </c>
      <c r="M148" t="s">
        <v>20</v>
      </c>
      <c r="N148" s="2">
        <v>458056</v>
      </c>
      <c r="O148" s="2">
        <v>343942</v>
      </c>
      <c r="P148" s="2">
        <f>retail_sales_dataset[[#This Row],[Total]]-retail_sales_dataset[[#This Row],[COGS]]</f>
        <v>114114</v>
      </c>
      <c r="Q148" s="3">
        <v>114114</v>
      </c>
      <c r="R148">
        <v>2491</v>
      </c>
      <c r="S148" s="12">
        <v>64</v>
      </c>
    </row>
    <row r="149" spans="1:19" x14ac:dyDescent="0.25">
      <c r="A149" t="s">
        <v>180</v>
      </c>
      <c r="B149" s="1">
        <v>45439</v>
      </c>
      <c r="C149" s="5">
        <f>YEAR(retail_sales_dataset[[#This Row],[OrderDate]])</f>
        <v>2024</v>
      </c>
      <c r="D149" s="5">
        <f>MONTH(retail_sales_dataset[[#This Row],[OrderDate]])</f>
        <v>5</v>
      </c>
      <c r="E149" s="5">
        <f>DAY(retail_sales_dataset[[#This Row],[OrderDate]])</f>
        <v>27</v>
      </c>
      <c r="F149" t="s">
        <v>15</v>
      </c>
      <c r="G149" t="s">
        <v>31</v>
      </c>
      <c r="H149" t="s">
        <v>17</v>
      </c>
      <c r="I149" t="s">
        <v>23</v>
      </c>
      <c r="J149" t="s">
        <v>19</v>
      </c>
      <c r="K149" s="2">
        <v>23518</v>
      </c>
      <c r="L149" s="5">
        <v>4</v>
      </c>
      <c r="M149" t="s">
        <v>41</v>
      </c>
      <c r="N149" s="2">
        <v>94072</v>
      </c>
      <c r="O149" s="2">
        <v>70636</v>
      </c>
      <c r="P149" s="2">
        <f>retail_sales_dataset[[#This Row],[Total]]-retail_sales_dataset[[#This Row],[COGS]]</f>
        <v>23436</v>
      </c>
      <c r="Q149" s="3">
        <v>23436</v>
      </c>
      <c r="R149">
        <v>2491</v>
      </c>
      <c r="S149" s="12">
        <v>58</v>
      </c>
    </row>
    <row r="150" spans="1:19" x14ac:dyDescent="0.25">
      <c r="A150" t="s">
        <v>181</v>
      </c>
      <c r="B150" s="1">
        <v>45440</v>
      </c>
      <c r="C150" s="5">
        <f>YEAR(retail_sales_dataset[[#This Row],[OrderDate]])</f>
        <v>2024</v>
      </c>
      <c r="D150" s="5">
        <f>MONTH(retail_sales_dataset[[#This Row],[OrderDate]])</f>
        <v>5</v>
      </c>
      <c r="E150" s="5">
        <f>DAY(retail_sales_dataset[[#This Row],[OrderDate]])</f>
        <v>28</v>
      </c>
      <c r="F150" t="s">
        <v>22</v>
      </c>
      <c r="G150" t="s">
        <v>16</v>
      </c>
      <c r="H150" t="s">
        <v>17</v>
      </c>
      <c r="I150" t="s">
        <v>23</v>
      </c>
      <c r="J150" t="s">
        <v>19</v>
      </c>
      <c r="K150" s="2">
        <v>12478</v>
      </c>
      <c r="L150" s="5">
        <v>1</v>
      </c>
      <c r="M150" t="s">
        <v>41</v>
      </c>
      <c r="N150" s="2">
        <v>12478</v>
      </c>
      <c r="O150" s="2">
        <v>93694</v>
      </c>
      <c r="P150" s="2">
        <f>retail_sales_dataset[[#This Row],[Total]]-retail_sales_dataset[[#This Row],[COGS]]</f>
        <v>-81216</v>
      </c>
      <c r="Q150" s="3">
        <v>-81216</v>
      </c>
      <c r="R150">
        <v>2491</v>
      </c>
      <c r="S150" s="12">
        <v>44</v>
      </c>
    </row>
    <row r="151" spans="1:19" x14ac:dyDescent="0.25">
      <c r="A151" t="s">
        <v>182</v>
      </c>
      <c r="B151" s="1">
        <v>45441</v>
      </c>
      <c r="C151" s="5">
        <f>YEAR(retail_sales_dataset[[#This Row],[OrderDate]])</f>
        <v>2024</v>
      </c>
      <c r="D151" s="5">
        <f>MONTH(retail_sales_dataset[[#This Row],[OrderDate]])</f>
        <v>5</v>
      </c>
      <c r="E151" s="5">
        <f>DAY(retail_sales_dataset[[#This Row],[OrderDate]])</f>
        <v>29</v>
      </c>
      <c r="F151" t="s">
        <v>22</v>
      </c>
      <c r="G151" t="s">
        <v>26</v>
      </c>
      <c r="H151" t="s">
        <v>32</v>
      </c>
      <c r="I151" t="s">
        <v>23</v>
      </c>
      <c r="J151" t="s">
        <v>27</v>
      </c>
      <c r="K151" s="2">
        <v>118394</v>
      </c>
      <c r="L151" s="5">
        <v>3</v>
      </c>
      <c r="M151" t="s">
        <v>37</v>
      </c>
      <c r="N151" s="2">
        <v>355182</v>
      </c>
      <c r="O151" s="2">
        <v>266697</v>
      </c>
      <c r="P151" s="2">
        <f>retail_sales_dataset[[#This Row],[Total]]-retail_sales_dataset[[#This Row],[COGS]]</f>
        <v>88485</v>
      </c>
      <c r="Q151" s="3">
        <v>88485</v>
      </c>
      <c r="R151">
        <v>2491</v>
      </c>
      <c r="S151" s="12">
        <v>54</v>
      </c>
    </row>
    <row r="152" spans="1:19" x14ac:dyDescent="0.25">
      <c r="A152" t="s">
        <v>183</v>
      </c>
      <c r="B152" s="1">
        <v>45442</v>
      </c>
      <c r="C152" s="5">
        <f>YEAR(retail_sales_dataset[[#This Row],[OrderDate]])</f>
        <v>2024</v>
      </c>
      <c r="D152" s="5">
        <f>MONTH(retail_sales_dataset[[#This Row],[OrderDate]])</f>
        <v>5</v>
      </c>
      <c r="E152" s="5">
        <f>DAY(retail_sales_dataset[[#This Row],[OrderDate]])</f>
        <v>30</v>
      </c>
      <c r="F152" t="s">
        <v>39</v>
      </c>
      <c r="G152" t="s">
        <v>26</v>
      </c>
      <c r="H152" t="s">
        <v>32</v>
      </c>
      <c r="I152" t="s">
        <v>23</v>
      </c>
      <c r="J152" t="s">
        <v>35</v>
      </c>
      <c r="K152" s="2">
        <v>107768</v>
      </c>
      <c r="L152" s="5">
        <v>2</v>
      </c>
      <c r="M152" t="s">
        <v>37</v>
      </c>
      <c r="N152" s="2">
        <v>215536</v>
      </c>
      <c r="O152" s="2">
        <v>16184</v>
      </c>
      <c r="P152" s="2">
        <f>retail_sales_dataset[[#This Row],[Total]]-retail_sales_dataset[[#This Row],[COGS]]</f>
        <v>199352</v>
      </c>
      <c r="Q152" s="3">
        <v>199352</v>
      </c>
      <c r="R152">
        <v>2491</v>
      </c>
      <c r="S152" s="12">
        <v>55</v>
      </c>
    </row>
    <row r="153" spans="1:19" x14ac:dyDescent="0.25">
      <c r="A153" t="s">
        <v>184</v>
      </c>
      <c r="B153" s="1">
        <v>45443</v>
      </c>
      <c r="C153" s="5">
        <f>YEAR(retail_sales_dataset[[#This Row],[OrderDate]])</f>
        <v>2024</v>
      </c>
      <c r="D153" s="5">
        <f>MONTH(retail_sales_dataset[[#This Row],[OrderDate]])</f>
        <v>5</v>
      </c>
      <c r="E153" s="5">
        <f>DAY(retail_sales_dataset[[#This Row],[OrderDate]])</f>
        <v>31</v>
      </c>
      <c r="F153" t="s">
        <v>22</v>
      </c>
      <c r="G153" t="s">
        <v>31</v>
      </c>
      <c r="H153" t="s">
        <v>17</v>
      </c>
      <c r="I153" t="s">
        <v>23</v>
      </c>
      <c r="J153" t="s">
        <v>19</v>
      </c>
      <c r="K153" s="2">
        <v>10243</v>
      </c>
      <c r="L153" s="5">
        <v>4</v>
      </c>
      <c r="M153" t="s">
        <v>20</v>
      </c>
      <c r="N153" s="2">
        <v>40972</v>
      </c>
      <c r="O153" s="2">
        <v>30765</v>
      </c>
      <c r="P153" s="2">
        <f>retail_sales_dataset[[#This Row],[Total]]-retail_sales_dataset[[#This Row],[COGS]]</f>
        <v>10207</v>
      </c>
      <c r="Q153" s="3">
        <v>10207</v>
      </c>
      <c r="R153">
        <v>2491</v>
      </c>
      <c r="S153" s="12">
        <v>69</v>
      </c>
    </row>
    <row r="154" spans="1:19" x14ac:dyDescent="0.25">
      <c r="A154" t="s">
        <v>185</v>
      </c>
      <c r="B154" s="1">
        <v>45444</v>
      </c>
      <c r="C154" s="5">
        <f>YEAR(retail_sales_dataset[[#This Row],[OrderDate]])</f>
        <v>2024</v>
      </c>
      <c r="D154" s="5">
        <f>MONTH(retail_sales_dataset[[#This Row],[OrderDate]])</f>
        <v>6</v>
      </c>
      <c r="E154" s="5">
        <f>DAY(retail_sales_dataset[[#This Row],[OrderDate]])</f>
        <v>1</v>
      </c>
      <c r="F154" t="s">
        <v>15</v>
      </c>
      <c r="G154" t="s">
        <v>16</v>
      </c>
      <c r="H154" t="s">
        <v>32</v>
      </c>
      <c r="I154" t="s">
        <v>18</v>
      </c>
      <c r="J154" t="s">
        <v>33</v>
      </c>
      <c r="K154" s="2">
        <v>48954</v>
      </c>
      <c r="L154" s="5">
        <v>4</v>
      </c>
      <c r="M154" t="s">
        <v>41</v>
      </c>
      <c r="N154" s="2">
        <v>195816</v>
      </c>
      <c r="O154" s="2">
        <v>147033</v>
      </c>
      <c r="P154" s="2">
        <f>retail_sales_dataset[[#This Row],[Total]]-retail_sales_dataset[[#This Row],[COGS]]</f>
        <v>48783</v>
      </c>
      <c r="Q154" s="3">
        <v>48783</v>
      </c>
      <c r="R154">
        <v>2491</v>
      </c>
      <c r="S154" s="12">
        <v>85</v>
      </c>
    </row>
    <row r="155" spans="1:19" x14ac:dyDescent="0.25">
      <c r="A155" t="s">
        <v>186</v>
      </c>
      <c r="B155" s="1">
        <v>45445</v>
      </c>
      <c r="C155" s="5">
        <f>YEAR(retail_sales_dataset[[#This Row],[OrderDate]])</f>
        <v>2024</v>
      </c>
      <c r="D155" s="5">
        <f>MONTH(retail_sales_dataset[[#This Row],[OrderDate]])</f>
        <v>6</v>
      </c>
      <c r="E155" s="5">
        <f>DAY(retail_sales_dataset[[#This Row],[OrderDate]])</f>
        <v>2</v>
      </c>
      <c r="F155" t="s">
        <v>15</v>
      </c>
      <c r="G155" t="s">
        <v>26</v>
      </c>
      <c r="H155" t="s">
        <v>32</v>
      </c>
      <c r="I155" t="s">
        <v>23</v>
      </c>
      <c r="J155" t="s">
        <v>35</v>
      </c>
      <c r="K155" s="2">
        <v>43151</v>
      </c>
      <c r="L155" s="5">
        <v>2</v>
      </c>
      <c r="M155" t="s">
        <v>41</v>
      </c>
      <c r="N155" s="2">
        <v>86302</v>
      </c>
      <c r="O155" s="2">
        <v>64802</v>
      </c>
      <c r="P155" s="2">
        <f>retail_sales_dataset[[#This Row],[Total]]-retail_sales_dataset[[#This Row],[COGS]]</f>
        <v>21500</v>
      </c>
      <c r="Q155" s="3">
        <v>21500</v>
      </c>
      <c r="R155">
        <v>2491</v>
      </c>
      <c r="S155" s="12">
        <v>68</v>
      </c>
    </row>
    <row r="156" spans="1:19" x14ac:dyDescent="0.25">
      <c r="A156" t="s">
        <v>187</v>
      </c>
      <c r="B156" s="1">
        <v>45446</v>
      </c>
      <c r="C156" s="5">
        <f>YEAR(retail_sales_dataset[[#This Row],[OrderDate]])</f>
        <v>2024</v>
      </c>
      <c r="D156" s="5">
        <f>MONTH(retail_sales_dataset[[#This Row],[OrderDate]])</f>
        <v>6</v>
      </c>
      <c r="E156" s="5">
        <f>DAY(retail_sales_dataset[[#This Row],[OrderDate]])</f>
        <v>3</v>
      </c>
      <c r="F156" t="s">
        <v>22</v>
      </c>
      <c r="G156" t="s">
        <v>26</v>
      </c>
      <c r="H156" t="s">
        <v>17</v>
      </c>
      <c r="I156" t="s">
        <v>23</v>
      </c>
      <c r="J156" t="s">
        <v>33</v>
      </c>
      <c r="K156" s="2">
        <v>5722</v>
      </c>
      <c r="L156" s="5">
        <v>3</v>
      </c>
      <c r="M156" t="s">
        <v>41</v>
      </c>
      <c r="N156" s="2">
        <v>17166</v>
      </c>
      <c r="O156" s="2">
        <v>128895</v>
      </c>
      <c r="P156" s="2">
        <f>retail_sales_dataset[[#This Row],[Total]]-retail_sales_dataset[[#This Row],[COGS]]</f>
        <v>-111729</v>
      </c>
      <c r="Q156" s="3">
        <v>-111729</v>
      </c>
      <c r="R156">
        <v>2491</v>
      </c>
      <c r="S156" s="12">
        <v>43</v>
      </c>
    </row>
    <row r="157" spans="1:19" x14ac:dyDescent="0.25">
      <c r="A157" t="s">
        <v>188</v>
      </c>
      <c r="B157" s="1">
        <v>45447</v>
      </c>
      <c r="C157" s="5">
        <f>YEAR(retail_sales_dataset[[#This Row],[OrderDate]])</f>
        <v>2024</v>
      </c>
      <c r="D157" s="5">
        <f>MONTH(retail_sales_dataset[[#This Row],[OrderDate]])</f>
        <v>6</v>
      </c>
      <c r="E157" s="5">
        <f>DAY(retail_sales_dataset[[#This Row],[OrderDate]])</f>
        <v>4</v>
      </c>
      <c r="F157" t="s">
        <v>15</v>
      </c>
      <c r="G157" t="s">
        <v>16</v>
      </c>
      <c r="H157" t="s">
        <v>17</v>
      </c>
      <c r="I157" t="s">
        <v>23</v>
      </c>
      <c r="J157" t="s">
        <v>19</v>
      </c>
      <c r="K157" s="2">
        <v>17708</v>
      </c>
      <c r="L157" s="5">
        <v>1</v>
      </c>
      <c r="M157" t="s">
        <v>37</v>
      </c>
      <c r="N157" s="2">
        <v>17708</v>
      </c>
      <c r="O157" s="2">
        <v>13296</v>
      </c>
      <c r="P157" s="2">
        <f>retail_sales_dataset[[#This Row],[Total]]-retail_sales_dataset[[#This Row],[COGS]]</f>
        <v>4412</v>
      </c>
      <c r="Q157" s="3">
        <v>4412</v>
      </c>
      <c r="R157">
        <v>2492</v>
      </c>
      <c r="S157" s="12">
        <v>97</v>
      </c>
    </row>
    <row r="158" spans="1:19" x14ac:dyDescent="0.25">
      <c r="A158" t="s">
        <v>189</v>
      </c>
      <c r="B158" s="1">
        <v>45448</v>
      </c>
      <c r="C158" s="5">
        <f>YEAR(retail_sales_dataset[[#This Row],[OrderDate]])</f>
        <v>2024</v>
      </c>
      <c r="D158" s="5">
        <f>MONTH(retail_sales_dataset[[#This Row],[OrderDate]])</f>
        <v>6</v>
      </c>
      <c r="E158" s="5">
        <f>DAY(retail_sales_dataset[[#This Row],[OrderDate]])</f>
        <v>5</v>
      </c>
      <c r="F158" t="s">
        <v>15</v>
      </c>
      <c r="G158" t="s">
        <v>16</v>
      </c>
      <c r="H158" t="s">
        <v>17</v>
      </c>
      <c r="I158" t="s">
        <v>23</v>
      </c>
      <c r="J158" t="s">
        <v>19</v>
      </c>
      <c r="K158" s="2">
        <v>140859</v>
      </c>
      <c r="L158" s="5">
        <v>1</v>
      </c>
      <c r="M158" t="s">
        <v>41</v>
      </c>
      <c r="N158" s="2">
        <v>140859</v>
      </c>
      <c r="O158" s="2">
        <v>105767</v>
      </c>
      <c r="P158" s="2">
        <f>retail_sales_dataset[[#This Row],[Total]]-retail_sales_dataset[[#This Row],[COGS]]</f>
        <v>35092</v>
      </c>
      <c r="Q158" s="3">
        <v>35092</v>
      </c>
      <c r="R158">
        <v>2491</v>
      </c>
      <c r="S158" s="12">
        <v>97</v>
      </c>
    </row>
    <row r="159" spans="1:19" x14ac:dyDescent="0.25">
      <c r="A159" t="s">
        <v>190</v>
      </c>
      <c r="B159" s="1">
        <v>45449</v>
      </c>
      <c r="C159" s="5">
        <f>YEAR(retail_sales_dataset[[#This Row],[OrderDate]])</f>
        <v>2024</v>
      </c>
      <c r="D159" s="5">
        <f>MONTH(retail_sales_dataset[[#This Row],[OrderDate]])</f>
        <v>6</v>
      </c>
      <c r="E159" s="5">
        <f>DAY(retail_sales_dataset[[#This Row],[OrderDate]])</f>
        <v>6</v>
      </c>
      <c r="F159" t="s">
        <v>22</v>
      </c>
      <c r="G159" t="s">
        <v>26</v>
      </c>
      <c r="H159" t="s">
        <v>32</v>
      </c>
      <c r="I159" t="s">
        <v>18</v>
      </c>
      <c r="J159" t="s">
        <v>27</v>
      </c>
      <c r="K159" s="2">
        <v>85301</v>
      </c>
      <c r="L159" s="5">
        <v>4</v>
      </c>
      <c r="M159" t="s">
        <v>20</v>
      </c>
      <c r="N159" s="2">
        <v>341204</v>
      </c>
      <c r="O159" s="2">
        <v>256201</v>
      </c>
      <c r="P159" s="2">
        <f>retail_sales_dataset[[#This Row],[Total]]-retail_sales_dataset[[#This Row],[COGS]]</f>
        <v>85003</v>
      </c>
      <c r="Q159" s="3">
        <v>85003</v>
      </c>
      <c r="R159">
        <v>2491</v>
      </c>
      <c r="S159" s="12">
        <v>87</v>
      </c>
    </row>
    <row r="160" spans="1:19" x14ac:dyDescent="0.25">
      <c r="A160" t="s">
        <v>191</v>
      </c>
      <c r="B160" s="1">
        <v>45450</v>
      </c>
      <c r="C160" s="5">
        <f>YEAR(retail_sales_dataset[[#This Row],[OrderDate]])</f>
        <v>2024</v>
      </c>
      <c r="D160" s="5">
        <f>MONTH(retail_sales_dataset[[#This Row],[OrderDate]])</f>
        <v>6</v>
      </c>
      <c r="E160" s="5">
        <f>DAY(retail_sales_dataset[[#This Row],[OrderDate]])</f>
        <v>7</v>
      </c>
      <c r="F160" t="s">
        <v>22</v>
      </c>
      <c r="G160" t="s">
        <v>26</v>
      </c>
      <c r="H160" t="s">
        <v>32</v>
      </c>
      <c r="I160" t="s">
        <v>18</v>
      </c>
      <c r="J160" t="s">
        <v>19</v>
      </c>
      <c r="K160" s="2">
        <v>49301</v>
      </c>
      <c r="L160" s="5">
        <v>2</v>
      </c>
      <c r="M160" t="s">
        <v>20</v>
      </c>
      <c r="N160" s="2">
        <v>98602</v>
      </c>
      <c r="O160" s="2">
        <v>74038</v>
      </c>
      <c r="P160" s="2">
        <f>retail_sales_dataset[[#This Row],[Total]]-retail_sales_dataset[[#This Row],[COGS]]</f>
        <v>24564</v>
      </c>
      <c r="Q160" s="3">
        <v>24564</v>
      </c>
      <c r="R160">
        <v>2491</v>
      </c>
      <c r="S160" s="12">
        <v>99</v>
      </c>
    </row>
    <row r="161" spans="1:19" x14ac:dyDescent="0.25">
      <c r="A161" t="s">
        <v>192</v>
      </c>
      <c r="B161" s="1">
        <v>45451</v>
      </c>
      <c r="C161" s="5">
        <f>YEAR(retail_sales_dataset[[#This Row],[OrderDate]])</f>
        <v>2024</v>
      </c>
      <c r="D161" s="5">
        <f>MONTH(retail_sales_dataset[[#This Row],[OrderDate]])</f>
        <v>6</v>
      </c>
      <c r="E161" s="5">
        <f>DAY(retail_sales_dataset[[#This Row],[OrderDate]])</f>
        <v>8</v>
      </c>
      <c r="F161" t="s">
        <v>15</v>
      </c>
      <c r="G161" t="s">
        <v>16</v>
      </c>
      <c r="H161" t="s">
        <v>17</v>
      </c>
      <c r="I161" t="s">
        <v>18</v>
      </c>
      <c r="J161" t="s">
        <v>35</v>
      </c>
      <c r="K161" s="2">
        <v>62562</v>
      </c>
      <c r="L161" s="5">
        <v>4</v>
      </c>
      <c r="M161" t="s">
        <v>37</v>
      </c>
      <c r="N161" s="2">
        <v>250248</v>
      </c>
      <c r="O161" s="2">
        <v>187905</v>
      </c>
      <c r="P161" s="2">
        <f>retail_sales_dataset[[#This Row],[Total]]-retail_sales_dataset[[#This Row],[COGS]]</f>
        <v>62343</v>
      </c>
      <c r="Q161" s="3">
        <v>62343</v>
      </c>
      <c r="R161">
        <v>2491</v>
      </c>
      <c r="S161" s="12">
        <v>73</v>
      </c>
    </row>
    <row r="162" spans="1:19" x14ac:dyDescent="0.25">
      <c r="A162" t="s">
        <v>193</v>
      </c>
      <c r="B162" s="1">
        <v>45452</v>
      </c>
      <c r="C162" s="5">
        <f>YEAR(retail_sales_dataset[[#This Row],[OrderDate]])</f>
        <v>2024</v>
      </c>
      <c r="D162" s="5">
        <f>MONTH(retail_sales_dataset[[#This Row],[OrderDate]])</f>
        <v>6</v>
      </c>
      <c r="E162" s="5">
        <f>DAY(retail_sales_dataset[[#This Row],[OrderDate]])</f>
        <v>9</v>
      </c>
      <c r="F162" t="s">
        <v>15</v>
      </c>
      <c r="G162" t="s">
        <v>26</v>
      </c>
      <c r="H162" t="s">
        <v>17</v>
      </c>
      <c r="I162" t="s">
        <v>18</v>
      </c>
      <c r="J162" t="s">
        <v>35</v>
      </c>
      <c r="K162" s="2">
        <v>69844</v>
      </c>
      <c r="L162" s="5">
        <v>2</v>
      </c>
      <c r="M162" t="s">
        <v>37</v>
      </c>
      <c r="N162" s="2">
        <v>139688</v>
      </c>
      <c r="O162" s="2">
        <v>104888</v>
      </c>
      <c r="P162" s="2">
        <f>retail_sales_dataset[[#This Row],[Total]]-retail_sales_dataset[[#This Row],[COGS]]</f>
        <v>34800</v>
      </c>
      <c r="Q162" s="3">
        <v>34800</v>
      </c>
      <c r="R162">
        <v>2491</v>
      </c>
      <c r="S162" s="12">
        <v>98</v>
      </c>
    </row>
    <row r="163" spans="1:19" x14ac:dyDescent="0.25">
      <c r="A163" t="s">
        <v>194</v>
      </c>
      <c r="B163" s="1">
        <v>45453</v>
      </c>
      <c r="C163" s="5">
        <f>YEAR(retail_sales_dataset[[#This Row],[OrderDate]])</f>
        <v>2024</v>
      </c>
      <c r="D163" s="5">
        <f>MONTH(retail_sales_dataset[[#This Row],[OrderDate]])</f>
        <v>6</v>
      </c>
      <c r="E163" s="5">
        <f>DAY(retail_sales_dataset[[#This Row],[OrderDate]])</f>
        <v>10</v>
      </c>
      <c r="F163" t="s">
        <v>15</v>
      </c>
      <c r="G163" t="s">
        <v>31</v>
      </c>
      <c r="H163" t="s">
        <v>17</v>
      </c>
      <c r="I163" t="s">
        <v>23</v>
      </c>
      <c r="J163" t="s">
        <v>35</v>
      </c>
      <c r="K163" s="2">
        <v>92086</v>
      </c>
      <c r="L163" s="5">
        <v>1</v>
      </c>
      <c r="M163" t="s">
        <v>41</v>
      </c>
      <c r="N163" s="2">
        <v>92086</v>
      </c>
      <c r="O163" s="2">
        <v>69145</v>
      </c>
      <c r="P163" s="2">
        <f>retail_sales_dataset[[#This Row],[Total]]-retail_sales_dataset[[#This Row],[COGS]]</f>
        <v>22941</v>
      </c>
      <c r="Q163" s="3">
        <v>22941</v>
      </c>
      <c r="R163">
        <v>2491</v>
      </c>
      <c r="S163" s="12">
        <v>45</v>
      </c>
    </row>
    <row r="164" spans="1:19" x14ac:dyDescent="0.25">
      <c r="A164" t="s">
        <v>195</v>
      </c>
      <c r="B164" s="1">
        <v>45454</v>
      </c>
      <c r="C164" s="5">
        <f>YEAR(retail_sales_dataset[[#This Row],[OrderDate]])</f>
        <v>2024</v>
      </c>
      <c r="D164" s="5">
        <f>MONTH(retail_sales_dataset[[#This Row],[OrderDate]])</f>
        <v>6</v>
      </c>
      <c r="E164" s="5">
        <f>DAY(retail_sales_dataset[[#This Row],[OrderDate]])</f>
        <v>11</v>
      </c>
      <c r="F164" t="s">
        <v>39</v>
      </c>
      <c r="G164" t="s">
        <v>31</v>
      </c>
      <c r="H164" t="s">
        <v>32</v>
      </c>
      <c r="I164" t="s">
        <v>18</v>
      </c>
      <c r="J164" t="s">
        <v>27</v>
      </c>
      <c r="K164" s="2">
        <v>79774</v>
      </c>
      <c r="L164" s="5">
        <v>3</v>
      </c>
      <c r="M164" t="s">
        <v>37</v>
      </c>
      <c r="N164" s="2">
        <v>239322</v>
      </c>
      <c r="O164" s="2">
        <v>17970</v>
      </c>
      <c r="P164" s="2">
        <f>retail_sales_dataset[[#This Row],[Total]]-retail_sales_dataset[[#This Row],[COGS]]</f>
        <v>221352</v>
      </c>
      <c r="Q164" s="3">
        <v>221352</v>
      </c>
      <c r="R164">
        <v>2491</v>
      </c>
      <c r="S164" s="12">
        <v>62</v>
      </c>
    </row>
    <row r="165" spans="1:19" x14ac:dyDescent="0.25">
      <c r="A165" t="s">
        <v>196</v>
      </c>
      <c r="B165" s="1">
        <v>45455</v>
      </c>
      <c r="C165" s="5">
        <f>YEAR(retail_sales_dataset[[#This Row],[OrderDate]])</f>
        <v>2024</v>
      </c>
      <c r="D165" s="5">
        <f>MONTH(retail_sales_dataset[[#This Row],[OrderDate]])</f>
        <v>6</v>
      </c>
      <c r="E165" s="5">
        <f>DAY(retail_sales_dataset[[#This Row],[OrderDate]])</f>
        <v>12</v>
      </c>
      <c r="F165" t="s">
        <v>39</v>
      </c>
      <c r="G165" t="s">
        <v>16</v>
      </c>
      <c r="H165" t="s">
        <v>32</v>
      </c>
      <c r="I165" t="s">
        <v>23</v>
      </c>
      <c r="J165" t="s">
        <v>27</v>
      </c>
      <c r="K165" s="2">
        <v>138312</v>
      </c>
      <c r="L165" s="5">
        <v>2</v>
      </c>
      <c r="M165" t="s">
        <v>20</v>
      </c>
      <c r="N165" s="2">
        <v>276624</v>
      </c>
      <c r="O165" s="2">
        <v>20771</v>
      </c>
      <c r="P165" s="2">
        <f>retail_sales_dataset[[#This Row],[Total]]-retail_sales_dataset[[#This Row],[COGS]]</f>
        <v>255853</v>
      </c>
      <c r="Q165" s="3">
        <v>255853</v>
      </c>
      <c r="R165">
        <v>2491</v>
      </c>
      <c r="S165" s="12">
        <v>54</v>
      </c>
    </row>
    <row r="166" spans="1:19" x14ac:dyDescent="0.25">
      <c r="A166" t="s">
        <v>197</v>
      </c>
      <c r="B166" s="1">
        <v>45456</v>
      </c>
      <c r="C166" s="5">
        <f>YEAR(retail_sales_dataset[[#This Row],[OrderDate]])</f>
        <v>2024</v>
      </c>
      <c r="D166" s="5">
        <f>MONTH(retail_sales_dataset[[#This Row],[OrderDate]])</f>
        <v>6</v>
      </c>
      <c r="E166" s="5">
        <f>DAY(retail_sales_dataset[[#This Row],[OrderDate]])</f>
        <v>13</v>
      </c>
      <c r="F166" t="s">
        <v>39</v>
      </c>
      <c r="G166" t="s">
        <v>16</v>
      </c>
      <c r="H166" t="s">
        <v>32</v>
      </c>
      <c r="I166" t="s">
        <v>23</v>
      </c>
      <c r="J166" t="s">
        <v>19</v>
      </c>
      <c r="K166" s="2">
        <v>7706</v>
      </c>
      <c r="L166" s="5">
        <v>1</v>
      </c>
      <c r="M166" t="s">
        <v>41</v>
      </c>
      <c r="N166" s="2">
        <v>7706</v>
      </c>
      <c r="O166" s="2">
        <v>57862</v>
      </c>
      <c r="P166" s="2">
        <f>retail_sales_dataset[[#This Row],[Total]]-retail_sales_dataset[[#This Row],[COGS]]</f>
        <v>-50156</v>
      </c>
      <c r="Q166" s="3">
        <v>-50156</v>
      </c>
      <c r="R166">
        <v>2491</v>
      </c>
      <c r="S166" s="12">
        <v>52</v>
      </c>
    </row>
    <row r="167" spans="1:19" x14ac:dyDescent="0.25">
      <c r="A167" t="s">
        <v>198</v>
      </c>
      <c r="B167" s="1">
        <v>45457</v>
      </c>
      <c r="C167" s="5">
        <f>YEAR(retail_sales_dataset[[#This Row],[OrderDate]])</f>
        <v>2024</v>
      </c>
      <c r="D167" s="5">
        <f>MONTH(retail_sales_dataset[[#This Row],[OrderDate]])</f>
        <v>6</v>
      </c>
      <c r="E167" s="5">
        <f>DAY(retail_sales_dataset[[#This Row],[OrderDate]])</f>
        <v>14</v>
      </c>
      <c r="F167" t="s">
        <v>22</v>
      </c>
      <c r="G167" t="s">
        <v>16</v>
      </c>
      <c r="H167" t="s">
        <v>32</v>
      </c>
      <c r="I167" t="s">
        <v>23</v>
      </c>
      <c r="J167" t="s">
        <v>24</v>
      </c>
      <c r="K167" s="2">
        <v>148863</v>
      </c>
      <c r="L167" s="5">
        <v>4</v>
      </c>
      <c r="M167" t="s">
        <v>20</v>
      </c>
      <c r="N167" s="2">
        <v>595452</v>
      </c>
      <c r="O167" s="2">
        <v>447109</v>
      </c>
      <c r="P167" s="2">
        <f>retail_sales_dataset[[#This Row],[Total]]-retail_sales_dataset[[#This Row],[COGS]]</f>
        <v>148343</v>
      </c>
      <c r="Q167" s="3">
        <v>148343</v>
      </c>
      <c r="R167">
        <v>2491</v>
      </c>
      <c r="S167" s="12">
        <v>48</v>
      </c>
    </row>
    <row r="168" spans="1:19" x14ac:dyDescent="0.25">
      <c r="A168" t="s">
        <v>199</v>
      </c>
      <c r="B168" s="1">
        <v>45458</v>
      </c>
      <c r="C168" s="5">
        <f>YEAR(retail_sales_dataset[[#This Row],[OrderDate]])</f>
        <v>2024</v>
      </c>
      <c r="D168" s="5">
        <f>MONTH(retail_sales_dataset[[#This Row],[OrderDate]])</f>
        <v>6</v>
      </c>
      <c r="E168" s="5">
        <f>DAY(retail_sales_dataset[[#This Row],[OrderDate]])</f>
        <v>15</v>
      </c>
      <c r="F168" t="s">
        <v>39</v>
      </c>
      <c r="G168" t="s">
        <v>31</v>
      </c>
      <c r="H168" t="s">
        <v>17</v>
      </c>
      <c r="I168" t="s">
        <v>23</v>
      </c>
      <c r="J168" t="s">
        <v>24</v>
      </c>
      <c r="K168" s="2">
        <v>128457</v>
      </c>
      <c r="L168" s="5">
        <v>2</v>
      </c>
      <c r="M168" t="s">
        <v>41</v>
      </c>
      <c r="N168" s="2">
        <v>256914</v>
      </c>
      <c r="O168" s="2">
        <v>19291</v>
      </c>
      <c r="P168" s="2">
        <f>retail_sales_dataset[[#This Row],[Total]]-retail_sales_dataset[[#This Row],[COGS]]</f>
        <v>237623</v>
      </c>
      <c r="Q168" s="3">
        <v>237623</v>
      </c>
      <c r="R168">
        <v>2491</v>
      </c>
      <c r="S168" s="12">
        <v>77</v>
      </c>
    </row>
    <row r="169" spans="1:19" x14ac:dyDescent="0.25">
      <c r="A169" t="s">
        <v>200</v>
      </c>
      <c r="B169" s="1">
        <v>45459</v>
      </c>
      <c r="C169" s="5">
        <f>YEAR(retail_sales_dataset[[#This Row],[OrderDate]])</f>
        <v>2024</v>
      </c>
      <c r="D169" s="5">
        <f>MONTH(retail_sales_dataset[[#This Row],[OrderDate]])</f>
        <v>6</v>
      </c>
      <c r="E169" s="5">
        <f>DAY(retail_sales_dataset[[#This Row],[OrderDate]])</f>
        <v>16</v>
      </c>
      <c r="F169" t="s">
        <v>22</v>
      </c>
      <c r="G169" t="s">
        <v>26</v>
      </c>
      <c r="H169" t="s">
        <v>17</v>
      </c>
      <c r="I169" t="s">
        <v>23</v>
      </c>
      <c r="J169" t="s">
        <v>27</v>
      </c>
      <c r="K169" s="2">
        <v>35234</v>
      </c>
      <c r="L169" s="5">
        <v>3</v>
      </c>
      <c r="M169" t="s">
        <v>37</v>
      </c>
      <c r="N169" s="2">
        <v>105702</v>
      </c>
      <c r="O169" s="2">
        <v>79369</v>
      </c>
      <c r="P169" s="2">
        <f>retail_sales_dataset[[#This Row],[Total]]-retail_sales_dataset[[#This Row],[COGS]]</f>
        <v>26333</v>
      </c>
      <c r="Q169" s="3">
        <v>26333</v>
      </c>
      <c r="R169">
        <v>2491</v>
      </c>
      <c r="S169" s="12">
        <v>87</v>
      </c>
    </row>
    <row r="170" spans="1:19" x14ac:dyDescent="0.25">
      <c r="A170" t="s">
        <v>201</v>
      </c>
      <c r="B170" s="1">
        <v>45460</v>
      </c>
      <c r="C170" s="5">
        <f>YEAR(retail_sales_dataset[[#This Row],[OrderDate]])</f>
        <v>2024</v>
      </c>
      <c r="D170" s="5">
        <f>MONTH(retail_sales_dataset[[#This Row],[OrderDate]])</f>
        <v>6</v>
      </c>
      <c r="E170" s="5">
        <f>DAY(retail_sales_dataset[[#This Row],[OrderDate]])</f>
        <v>17</v>
      </c>
      <c r="F170" t="s">
        <v>22</v>
      </c>
      <c r="G170" t="s">
        <v>31</v>
      </c>
      <c r="H170" t="s">
        <v>17</v>
      </c>
      <c r="I170" t="s">
        <v>18</v>
      </c>
      <c r="J170" t="s">
        <v>19</v>
      </c>
      <c r="K170" s="2">
        <v>139936</v>
      </c>
      <c r="L170" s="5">
        <v>4</v>
      </c>
      <c r="M170" t="s">
        <v>41</v>
      </c>
      <c r="N170" s="2">
        <v>559744</v>
      </c>
      <c r="O170" s="2">
        <v>420297</v>
      </c>
      <c r="P170" s="2">
        <f>retail_sales_dataset[[#This Row],[Total]]-retail_sales_dataset[[#This Row],[COGS]]</f>
        <v>139447</v>
      </c>
      <c r="Q170" s="3">
        <v>139447</v>
      </c>
      <c r="R170">
        <v>2491</v>
      </c>
      <c r="S170" s="12">
        <v>75</v>
      </c>
    </row>
    <row r="171" spans="1:19" x14ac:dyDescent="0.25">
      <c r="A171" t="s">
        <v>202</v>
      </c>
      <c r="B171" s="1">
        <v>45461</v>
      </c>
      <c r="C171" s="5">
        <f>YEAR(retail_sales_dataset[[#This Row],[OrderDate]])</f>
        <v>2024</v>
      </c>
      <c r="D171" s="5">
        <f>MONTH(retail_sales_dataset[[#This Row],[OrderDate]])</f>
        <v>6</v>
      </c>
      <c r="E171" s="5">
        <f>DAY(retail_sales_dataset[[#This Row],[OrderDate]])</f>
        <v>18</v>
      </c>
      <c r="F171" t="s">
        <v>39</v>
      </c>
      <c r="G171" t="s">
        <v>26</v>
      </c>
      <c r="H171" t="s">
        <v>17</v>
      </c>
      <c r="I171" t="s">
        <v>18</v>
      </c>
      <c r="J171" t="s">
        <v>24</v>
      </c>
      <c r="K171" s="2">
        <v>21873</v>
      </c>
      <c r="L171" s="5">
        <v>4</v>
      </c>
      <c r="M171" t="s">
        <v>41</v>
      </c>
      <c r="N171" s="2">
        <v>87492</v>
      </c>
      <c r="O171" s="2">
        <v>65695</v>
      </c>
      <c r="P171" s="2">
        <f>retail_sales_dataset[[#This Row],[Total]]-retail_sales_dataset[[#This Row],[COGS]]</f>
        <v>21797</v>
      </c>
      <c r="Q171" s="3">
        <v>21797</v>
      </c>
      <c r="R171">
        <v>2491</v>
      </c>
      <c r="S171" s="12">
        <v>49</v>
      </c>
    </row>
    <row r="172" spans="1:19" x14ac:dyDescent="0.25">
      <c r="A172" t="s">
        <v>203</v>
      </c>
      <c r="B172" s="1">
        <v>45462</v>
      </c>
      <c r="C172" s="5">
        <f>YEAR(retail_sales_dataset[[#This Row],[OrderDate]])</f>
        <v>2024</v>
      </c>
      <c r="D172" s="5">
        <f>MONTH(retail_sales_dataset[[#This Row],[OrderDate]])</f>
        <v>6</v>
      </c>
      <c r="E172" s="5">
        <f>DAY(retail_sales_dataset[[#This Row],[OrderDate]])</f>
        <v>19</v>
      </c>
      <c r="F172" t="s">
        <v>39</v>
      </c>
      <c r="G172" t="s">
        <v>31</v>
      </c>
      <c r="H172" t="s">
        <v>32</v>
      </c>
      <c r="I172" t="s">
        <v>18</v>
      </c>
      <c r="J172" t="s">
        <v>19</v>
      </c>
      <c r="K172" s="2">
        <v>12353</v>
      </c>
      <c r="L172" s="5">
        <v>1</v>
      </c>
      <c r="M172" t="s">
        <v>20</v>
      </c>
      <c r="N172" s="2">
        <v>12353</v>
      </c>
      <c r="O172" s="2">
        <v>92755</v>
      </c>
      <c r="P172" s="2">
        <f>retail_sales_dataset[[#This Row],[Total]]-retail_sales_dataset[[#This Row],[COGS]]</f>
        <v>-80402</v>
      </c>
      <c r="Q172" s="3">
        <v>-80402</v>
      </c>
      <c r="R172">
        <v>2491</v>
      </c>
      <c r="S172" s="12">
        <v>89</v>
      </c>
    </row>
    <row r="173" spans="1:19" x14ac:dyDescent="0.25">
      <c r="A173" t="s">
        <v>204</v>
      </c>
      <c r="B173" s="1">
        <v>45463</v>
      </c>
      <c r="C173" s="5">
        <f>YEAR(retail_sales_dataset[[#This Row],[OrderDate]])</f>
        <v>2024</v>
      </c>
      <c r="D173" s="5">
        <f>MONTH(retail_sales_dataset[[#This Row],[OrderDate]])</f>
        <v>6</v>
      </c>
      <c r="E173" s="5">
        <f>DAY(retail_sales_dataset[[#This Row],[OrderDate]])</f>
        <v>20</v>
      </c>
      <c r="F173" t="s">
        <v>39</v>
      </c>
      <c r="G173" t="s">
        <v>26</v>
      </c>
      <c r="H173" t="s">
        <v>32</v>
      </c>
      <c r="I173" t="s">
        <v>18</v>
      </c>
      <c r="J173" t="s">
        <v>19</v>
      </c>
      <c r="K173" s="2">
        <v>6019</v>
      </c>
      <c r="L173" s="5">
        <v>2</v>
      </c>
      <c r="M173" t="s">
        <v>20</v>
      </c>
      <c r="N173" s="2">
        <v>12038</v>
      </c>
      <c r="O173" s="2">
        <v>9039</v>
      </c>
      <c r="P173" s="2">
        <f>retail_sales_dataset[[#This Row],[Total]]-retail_sales_dataset[[#This Row],[COGS]]</f>
        <v>2999</v>
      </c>
      <c r="Q173" s="3">
        <v>2999</v>
      </c>
      <c r="R173">
        <v>2491</v>
      </c>
      <c r="S173" s="12">
        <v>78</v>
      </c>
    </row>
    <row r="174" spans="1:19" x14ac:dyDescent="0.25">
      <c r="A174" t="s">
        <v>205</v>
      </c>
      <c r="B174" s="1">
        <v>45464</v>
      </c>
      <c r="C174" s="5">
        <f>YEAR(retail_sales_dataset[[#This Row],[OrderDate]])</f>
        <v>2024</v>
      </c>
      <c r="D174" s="5">
        <f>MONTH(retail_sales_dataset[[#This Row],[OrderDate]])</f>
        <v>6</v>
      </c>
      <c r="E174" s="5">
        <f>DAY(retail_sales_dataset[[#This Row],[OrderDate]])</f>
        <v>21</v>
      </c>
      <c r="F174" t="s">
        <v>15</v>
      </c>
      <c r="G174" t="s">
        <v>31</v>
      </c>
      <c r="H174" t="s">
        <v>17</v>
      </c>
      <c r="I174" t="s">
        <v>23</v>
      </c>
      <c r="J174" t="s">
        <v>19</v>
      </c>
      <c r="K174" s="2">
        <v>132306</v>
      </c>
      <c r="L174" s="5">
        <v>4</v>
      </c>
      <c r="M174" t="s">
        <v>41</v>
      </c>
      <c r="N174" s="2">
        <v>529224</v>
      </c>
      <c r="O174" s="2">
        <v>39738</v>
      </c>
      <c r="P174" s="2">
        <f>retail_sales_dataset[[#This Row],[Total]]-retail_sales_dataset[[#This Row],[COGS]]</f>
        <v>489486</v>
      </c>
      <c r="Q174" s="3">
        <v>489486</v>
      </c>
      <c r="R174">
        <v>2491</v>
      </c>
      <c r="S174" s="12">
        <v>63</v>
      </c>
    </row>
    <row r="175" spans="1:19" x14ac:dyDescent="0.25">
      <c r="A175" t="s">
        <v>206</v>
      </c>
      <c r="B175" s="1">
        <v>45465</v>
      </c>
      <c r="C175" s="5">
        <f>YEAR(retail_sales_dataset[[#This Row],[OrderDate]])</f>
        <v>2024</v>
      </c>
      <c r="D175" s="5">
        <f>MONTH(retail_sales_dataset[[#This Row],[OrderDate]])</f>
        <v>6</v>
      </c>
      <c r="E175" s="5">
        <f>DAY(retail_sales_dataset[[#This Row],[OrderDate]])</f>
        <v>22</v>
      </c>
      <c r="F175" t="s">
        <v>39</v>
      </c>
      <c r="G175" t="s">
        <v>16</v>
      </c>
      <c r="H175" t="s">
        <v>17</v>
      </c>
      <c r="I175" t="s">
        <v>18</v>
      </c>
      <c r="J175" t="s">
        <v>29</v>
      </c>
      <c r="K175" s="2">
        <v>130868</v>
      </c>
      <c r="L175" s="5">
        <v>3</v>
      </c>
      <c r="M175" t="s">
        <v>37</v>
      </c>
      <c r="N175" s="2">
        <v>392604</v>
      </c>
      <c r="O175" s="2">
        <v>294796</v>
      </c>
      <c r="P175" s="2">
        <f>retail_sales_dataset[[#This Row],[Total]]-retail_sales_dataset[[#This Row],[COGS]]</f>
        <v>97808</v>
      </c>
      <c r="Q175" s="3">
        <v>97808</v>
      </c>
      <c r="R175">
        <v>2491</v>
      </c>
      <c r="S175" s="12">
        <v>80</v>
      </c>
    </row>
    <row r="176" spans="1:19" x14ac:dyDescent="0.25">
      <c r="A176" t="s">
        <v>207</v>
      </c>
      <c r="B176" s="1">
        <v>45466</v>
      </c>
      <c r="C176" s="5">
        <f>YEAR(retail_sales_dataset[[#This Row],[OrderDate]])</f>
        <v>2024</v>
      </c>
      <c r="D176" s="5">
        <f>MONTH(retail_sales_dataset[[#This Row],[OrderDate]])</f>
        <v>6</v>
      </c>
      <c r="E176" s="5">
        <f>DAY(retail_sales_dataset[[#This Row],[OrderDate]])</f>
        <v>23</v>
      </c>
      <c r="F176" t="s">
        <v>15</v>
      </c>
      <c r="G176" t="s">
        <v>31</v>
      </c>
      <c r="H176" t="s">
        <v>32</v>
      </c>
      <c r="I176" t="s">
        <v>23</v>
      </c>
      <c r="J176" t="s">
        <v>35</v>
      </c>
      <c r="K176" s="2">
        <v>121859</v>
      </c>
      <c r="L176" s="5">
        <v>2</v>
      </c>
      <c r="M176" t="s">
        <v>37</v>
      </c>
      <c r="N176" s="2">
        <v>243718</v>
      </c>
      <c r="O176" s="2">
        <v>183001</v>
      </c>
      <c r="P176" s="2">
        <f>retail_sales_dataset[[#This Row],[Total]]-retail_sales_dataset[[#This Row],[COGS]]</f>
        <v>60717</v>
      </c>
      <c r="Q176" s="3">
        <v>60717</v>
      </c>
      <c r="R176">
        <v>2491</v>
      </c>
      <c r="S176" s="12">
        <v>56</v>
      </c>
    </row>
    <row r="177" spans="1:19" x14ac:dyDescent="0.25">
      <c r="A177" t="s">
        <v>208</v>
      </c>
      <c r="B177" s="1">
        <v>45467</v>
      </c>
      <c r="C177" s="5">
        <f>YEAR(retail_sales_dataset[[#This Row],[OrderDate]])</f>
        <v>2024</v>
      </c>
      <c r="D177" s="5">
        <f>MONTH(retail_sales_dataset[[#This Row],[OrderDate]])</f>
        <v>6</v>
      </c>
      <c r="E177" s="5">
        <f>DAY(retail_sales_dataset[[#This Row],[OrderDate]])</f>
        <v>24</v>
      </c>
      <c r="F177" t="s">
        <v>22</v>
      </c>
      <c r="G177" t="s">
        <v>26</v>
      </c>
      <c r="H177" t="s">
        <v>17</v>
      </c>
      <c r="I177" t="s">
        <v>18</v>
      </c>
      <c r="J177" t="s">
        <v>19</v>
      </c>
      <c r="K177" s="2">
        <v>119554</v>
      </c>
      <c r="L177" s="5">
        <v>3</v>
      </c>
      <c r="M177" t="s">
        <v>20</v>
      </c>
      <c r="N177" s="2">
        <v>358662</v>
      </c>
      <c r="O177" s="2">
        <v>26931</v>
      </c>
      <c r="P177" s="2">
        <f>retail_sales_dataset[[#This Row],[Total]]-retail_sales_dataset[[#This Row],[COGS]]</f>
        <v>331731</v>
      </c>
      <c r="Q177" s="3">
        <v>331731</v>
      </c>
      <c r="R177">
        <v>2491</v>
      </c>
      <c r="S177" s="12">
        <v>61</v>
      </c>
    </row>
    <row r="178" spans="1:19" x14ac:dyDescent="0.25">
      <c r="A178" t="s">
        <v>209</v>
      </c>
      <c r="B178" s="1">
        <v>45468</v>
      </c>
      <c r="C178" s="5">
        <f>YEAR(retail_sales_dataset[[#This Row],[OrderDate]])</f>
        <v>2024</v>
      </c>
      <c r="D178" s="5">
        <f>MONTH(retail_sales_dataset[[#This Row],[OrderDate]])</f>
        <v>6</v>
      </c>
      <c r="E178" s="5">
        <f>DAY(retail_sales_dataset[[#This Row],[OrderDate]])</f>
        <v>25</v>
      </c>
      <c r="F178" t="s">
        <v>15</v>
      </c>
      <c r="G178" t="s">
        <v>31</v>
      </c>
      <c r="H178" t="s">
        <v>32</v>
      </c>
      <c r="I178" t="s">
        <v>23</v>
      </c>
      <c r="J178" t="s">
        <v>29</v>
      </c>
      <c r="K178" s="2">
        <v>49178</v>
      </c>
      <c r="L178" s="5">
        <v>4</v>
      </c>
      <c r="M178" t="s">
        <v>37</v>
      </c>
      <c r="N178" s="2">
        <v>196712</v>
      </c>
      <c r="O178" s="2">
        <v>147706</v>
      </c>
      <c r="P178" s="2">
        <f>retail_sales_dataset[[#This Row],[Total]]-retail_sales_dataset[[#This Row],[COGS]]</f>
        <v>49006</v>
      </c>
      <c r="Q178" s="3">
        <v>49006</v>
      </c>
      <c r="R178">
        <v>2491</v>
      </c>
      <c r="S178" s="12">
        <v>95</v>
      </c>
    </row>
    <row r="179" spans="1:19" x14ac:dyDescent="0.25">
      <c r="A179" t="s">
        <v>210</v>
      </c>
      <c r="B179" s="1">
        <v>45469</v>
      </c>
      <c r="C179" s="5">
        <f>YEAR(retail_sales_dataset[[#This Row],[OrderDate]])</f>
        <v>2024</v>
      </c>
      <c r="D179" s="5">
        <f>MONTH(retail_sales_dataset[[#This Row],[OrderDate]])</f>
        <v>6</v>
      </c>
      <c r="E179" s="5">
        <f>DAY(retail_sales_dataset[[#This Row],[OrderDate]])</f>
        <v>26</v>
      </c>
      <c r="F179" t="s">
        <v>39</v>
      </c>
      <c r="G179" t="s">
        <v>31</v>
      </c>
      <c r="H179" t="s">
        <v>17</v>
      </c>
      <c r="I179" t="s">
        <v>23</v>
      </c>
      <c r="J179" t="s">
        <v>27</v>
      </c>
      <c r="K179" s="2">
        <v>16733</v>
      </c>
      <c r="L179" s="5">
        <v>3</v>
      </c>
      <c r="M179" t="s">
        <v>20</v>
      </c>
      <c r="N179" s="2">
        <v>50199</v>
      </c>
      <c r="O179" s="2">
        <v>37693</v>
      </c>
      <c r="P179" s="2">
        <f>retail_sales_dataset[[#This Row],[Total]]-retail_sales_dataset[[#This Row],[COGS]]</f>
        <v>12506</v>
      </c>
      <c r="Q179" s="3">
        <v>12506</v>
      </c>
      <c r="R179">
        <v>2491</v>
      </c>
      <c r="S179" s="12">
        <v>57</v>
      </c>
    </row>
    <row r="180" spans="1:19" x14ac:dyDescent="0.25">
      <c r="A180" t="s">
        <v>211</v>
      </c>
      <c r="B180" s="1">
        <v>45470</v>
      </c>
      <c r="C180" s="5">
        <f>YEAR(retail_sales_dataset[[#This Row],[OrderDate]])</f>
        <v>2024</v>
      </c>
      <c r="D180" s="5">
        <f>MONTH(retail_sales_dataset[[#This Row],[OrderDate]])</f>
        <v>6</v>
      </c>
      <c r="E180" s="5">
        <f>DAY(retail_sales_dataset[[#This Row],[OrderDate]])</f>
        <v>27</v>
      </c>
      <c r="F180" t="s">
        <v>22</v>
      </c>
      <c r="G180" t="s">
        <v>31</v>
      </c>
      <c r="H180" t="s">
        <v>17</v>
      </c>
      <c r="I180" t="s">
        <v>18</v>
      </c>
      <c r="J180" t="s">
        <v>24</v>
      </c>
      <c r="K180" s="2">
        <v>63432</v>
      </c>
      <c r="L180" s="5">
        <v>1</v>
      </c>
      <c r="M180" t="s">
        <v>37</v>
      </c>
      <c r="N180" s="2">
        <v>63432</v>
      </c>
      <c r="O180" s="2">
        <v>47629</v>
      </c>
      <c r="P180" s="2">
        <f>retail_sales_dataset[[#This Row],[Total]]-retail_sales_dataset[[#This Row],[COGS]]</f>
        <v>15803</v>
      </c>
      <c r="Q180" s="3">
        <v>15803</v>
      </c>
      <c r="R180">
        <v>2491</v>
      </c>
      <c r="S180" s="12">
        <v>68</v>
      </c>
    </row>
    <row r="181" spans="1:19" x14ac:dyDescent="0.25">
      <c r="A181" t="s">
        <v>212</v>
      </c>
      <c r="B181" s="1">
        <v>45471</v>
      </c>
      <c r="C181" s="5">
        <f>YEAR(retail_sales_dataset[[#This Row],[OrderDate]])</f>
        <v>2024</v>
      </c>
      <c r="D181" s="5">
        <f>MONTH(retail_sales_dataset[[#This Row],[OrderDate]])</f>
        <v>6</v>
      </c>
      <c r="E181" s="5">
        <f>DAY(retail_sales_dataset[[#This Row],[OrderDate]])</f>
        <v>28</v>
      </c>
      <c r="F181" t="s">
        <v>22</v>
      </c>
      <c r="G181" t="s">
        <v>16</v>
      </c>
      <c r="H181" t="s">
        <v>17</v>
      </c>
      <c r="I181" t="s">
        <v>23</v>
      </c>
      <c r="J181" t="s">
        <v>35</v>
      </c>
      <c r="K181" s="2">
        <v>30161</v>
      </c>
      <c r="L181" s="5">
        <v>3</v>
      </c>
      <c r="M181" t="s">
        <v>41</v>
      </c>
      <c r="N181" s="2">
        <v>90483</v>
      </c>
      <c r="O181" s="2">
        <v>67941</v>
      </c>
      <c r="P181" s="2">
        <f>retail_sales_dataset[[#This Row],[Total]]-retail_sales_dataset[[#This Row],[COGS]]</f>
        <v>22542</v>
      </c>
      <c r="Q181" s="3">
        <v>22542</v>
      </c>
      <c r="R181">
        <v>2491</v>
      </c>
      <c r="S181" s="12">
        <v>93</v>
      </c>
    </row>
    <row r="182" spans="1:19" x14ac:dyDescent="0.25">
      <c r="A182" t="s">
        <v>213</v>
      </c>
      <c r="B182" s="1">
        <v>45472</v>
      </c>
      <c r="C182" s="5">
        <f>YEAR(retail_sales_dataset[[#This Row],[OrderDate]])</f>
        <v>2024</v>
      </c>
      <c r="D182" s="5">
        <f>MONTH(retail_sales_dataset[[#This Row],[OrderDate]])</f>
        <v>6</v>
      </c>
      <c r="E182" s="5">
        <f>DAY(retail_sales_dataset[[#This Row],[OrderDate]])</f>
        <v>29</v>
      </c>
      <c r="F182" t="s">
        <v>22</v>
      </c>
      <c r="G182" t="s">
        <v>31</v>
      </c>
      <c r="H182" t="s">
        <v>17</v>
      </c>
      <c r="I182" t="s">
        <v>23</v>
      </c>
      <c r="J182" t="s">
        <v>24</v>
      </c>
      <c r="K182" s="2">
        <v>105768</v>
      </c>
      <c r="L182" s="5">
        <v>2</v>
      </c>
      <c r="M182" t="s">
        <v>20</v>
      </c>
      <c r="N182" s="2">
        <v>211536</v>
      </c>
      <c r="O182" s="2">
        <v>158837</v>
      </c>
      <c r="P182" s="2">
        <f>retail_sales_dataset[[#This Row],[Total]]-retail_sales_dataset[[#This Row],[COGS]]</f>
        <v>52699</v>
      </c>
      <c r="Q182" s="3">
        <v>52699</v>
      </c>
      <c r="R182">
        <v>2491</v>
      </c>
      <c r="S182" s="12">
        <v>82</v>
      </c>
    </row>
    <row r="183" spans="1:19" x14ac:dyDescent="0.25">
      <c r="A183" t="s">
        <v>214</v>
      </c>
      <c r="B183" s="1">
        <v>45473</v>
      </c>
      <c r="C183" s="5">
        <f>YEAR(retail_sales_dataset[[#This Row],[OrderDate]])</f>
        <v>2024</v>
      </c>
      <c r="D183" s="5">
        <f>MONTH(retail_sales_dataset[[#This Row],[OrderDate]])</f>
        <v>6</v>
      </c>
      <c r="E183" s="5">
        <f>DAY(retail_sales_dataset[[#This Row],[OrderDate]])</f>
        <v>30</v>
      </c>
      <c r="F183" t="s">
        <v>15</v>
      </c>
      <c r="G183" t="s">
        <v>16</v>
      </c>
      <c r="H183" t="s">
        <v>17</v>
      </c>
      <c r="I183" t="s">
        <v>18</v>
      </c>
      <c r="J183" t="s">
        <v>35</v>
      </c>
      <c r="K183" s="2">
        <v>55184</v>
      </c>
      <c r="L183" s="5">
        <v>3</v>
      </c>
      <c r="M183" t="s">
        <v>20</v>
      </c>
      <c r="N183" s="2">
        <v>165552</v>
      </c>
      <c r="O183" s="2">
        <v>124309</v>
      </c>
      <c r="P183" s="2">
        <f>retail_sales_dataset[[#This Row],[Total]]-retail_sales_dataset[[#This Row],[COGS]]</f>
        <v>41243</v>
      </c>
      <c r="Q183" s="3">
        <v>41243</v>
      </c>
      <c r="R183">
        <v>2491</v>
      </c>
      <c r="S183" s="12">
        <v>44</v>
      </c>
    </row>
    <row r="184" spans="1:19" x14ac:dyDescent="0.25">
      <c r="A184" t="s">
        <v>215</v>
      </c>
      <c r="B184" s="1">
        <v>45474</v>
      </c>
      <c r="C184" s="5">
        <f>YEAR(retail_sales_dataset[[#This Row],[OrderDate]])</f>
        <v>2024</v>
      </c>
      <c r="D184" s="5">
        <f>MONTH(retail_sales_dataset[[#This Row],[OrderDate]])</f>
        <v>7</v>
      </c>
      <c r="E184" s="5">
        <f>DAY(retail_sales_dataset[[#This Row],[OrderDate]])</f>
        <v>1</v>
      </c>
      <c r="F184" t="s">
        <v>39</v>
      </c>
      <c r="G184" t="s">
        <v>16</v>
      </c>
      <c r="H184" t="s">
        <v>17</v>
      </c>
      <c r="I184" t="s">
        <v>23</v>
      </c>
      <c r="J184" t="s">
        <v>24</v>
      </c>
      <c r="K184" s="2">
        <v>146463</v>
      </c>
      <c r="L184" s="5">
        <v>3</v>
      </c>
      <c r="M184" t="s">
        <v>41</v>
      </c>
      <c r="N184" s="2">
        <v>439389</v>
      </c>
      <c r="O184" s="2">
        <v>329925</v>
      </c>
      <c r="P184" s="2">
        <f>retail_sales_dataset[[#This Row],[Total]]-retail_sales_dataset[[#This Row],[COGS]]</f>
        <v>109464</v>
      </c>
      <c r="Q184" s="3">
        <v>109464</v>
      </c>
      <c r="R184">
        <v>2491</v>
      </c>
      <c r="S184" s="12">
        <v>49</v>
      </c>
    </row>
    <row r="185" spans="1:19" x14ac:dyDescent="0.25">
      <c r="A185" t="s">
        <v>216</v>
      </c>
      <c r="B185" s="1">
        <v>45475</v>
      </c>
      <c r="C185" s="5">
        <f>YEAR(retail_sales_dataset[[#This Row],[OrderDate]])</f>
        <v>2024</v>
      </c>
      <c r="D185" s="5">
        <f>MONTH(retail_sales_dataset[[#This Row],[OrderDate]])</f>
        <v>7</v>
      </c>
      <c r="E185" s="5">
        <f>DAY(retail_sales_dataset[[#This Row],[OrderDate]])</f>
        <v>2</v>
      </c>
      <c r="F185" t="s">
        <v>22</v>
      </c>
      <c r="G185" t="s">
        <v>31</v>
      </c>
      <c r="H185" t="s">
        <v>17</v>
      </c>
      <c r="I185" t="s">
        <v>18</v>
      </c>
      <c r="J185" t="s">
        <v>35</v>
      </c>
      <c r="K185" s="2">
        <v>97941</v>
      </c>
      <c r="L185" s="5">
        <v>1</v>
      </c>
      <c r="M185" t="s">
        <v>20</v>
      </c>
      <c r="N185" s="2">
        <v>97941</v>
      </c>
      <c r="O185" s="2">
        <v>73541</v>
      </c>
      <c r="P185" s="2">
        <f>retail_sales_dataset[[#This Row],[Total]]-retail_sales_dataset[[#This Row],[COGS]]</f>
        <v>24400</v>
      </c>
      <c r="Q185" s="3">
        <v>24400</v>
      </c>
      <c r="R185">
        <v>2491</v>
      </c>
      <c r="S185" s="12">
        <v>40</v>
      </c>
    </row>
    <row r="186" spans="1:19" x14ac:dyDescent="0.25">
      <c r="A186" t="s">
        <v>217</v>
      </c>
      <c r="B186" s="1">
        <v>45476</v>
      </c>
      <c r="C186" s="5">
        <f>YEAR(retail_sales_dataset[[#This Row],[OrderDate]])</f>
        <v>2024</v>
      </c>
      <c r="D186" s="5">
        <f>MONTH(retail_sales_dataset[[#This Row],[OrderDate]])</f>
        <v>7</v>
      </c>
      <c r="E186" s="5">
        <f>DAY(retail_sales_dataset[[#This Row],[OrderDate]])</f>
        <v>3</v>
      </c>
      <c r="F186" t="s">
        <v>22</v>
      </c>
      <c r="G186" t="s">
        <v>31</v>
      </c>
      <c r="H186" t="s">
        <v>32</v>
      </c>
      <c r="I186" t="s">
        <v>18</v>
      </c>
      <c r="J186" t="s">
        <v>24</v>
      </c>
      <c r="K186" s="2">
        <v>12426</v>
      </c>
      <c r="L186" s="5">
        <v>3</v>
      </c>
      <c r="M186" t="s">
        <v>37</v>
      </c>
      <c r="N186" s="2">
        <v>37278</v>
      </c>
      <c r="O186" s="2">
        <v>279911</v>
      </c>
      <c r="P186" s="2">
        <f>retail_sales_dataset[[#This Row],[Total]]-retail_sales_dataset[[#This Row],[COGS]]</f>
        <v>-242633</v>
      </c>
      <c r="Q186" s="3">
        <v>-242633</v>
      </c>
      <c r="R186">
        <v>2491</v>
      </c>
      <c r="S186" s="12">
        <v>78</v>
      </c>
    </row>
    <row r="187" spans="1:19" x14ac:dyDescent="0.25">
      <c r="A187" t="s">
        <v>218</v>
      </c>
      <c r="B187" s="1">
        <v>45477</v>
      </c>
      <c r="C187" s="5">
        <f>YEAR(retail_sales_dataset[[#This Row],[OrderDate]])</f>
        <v>2024</v>
      </c>
      <c r="D187" s="5">
        <f>MONTH(retail_sales_dataset[[#This Row],[OrderDate]])</f>
        <v>7</v>
      </c>
      <c r="E187" s="5">
        <f>DAY(retail_sales_dataset[[#This Row],[OrderDate]])</f>
        <v>4</v>
      </c>
      <c r="F187" t="s">
        <v>22</v>
      </c>
      <c r="G187" t="s">
        <v>31</v>
      </c>
      <c r="H187" t="s">
        <v>32</v>
      </c>
      <c r="I187" t="s">
        <v>18</v>
      </c>
      <c r="J187" t="s">
        <v>24</v>
      </c>
      <c r="K187" s="2">
        <v>24216</v>
      </c>
      <c r="L187" s="5">
        <v>3</v>
      </c>
      <c r="M187" t="s">
        <v>37</v>
      </c>
      <c r="N187" s="2">
        <v>72648</v>
      </c>
      <c r="O187" s="2">
        <v>54549</v>
      </c>
      <c r="P187" s="2">
        <f>retail_sales_dataset[[#This Row],[Total]]-retail_sales_dataset[[#This Row],[COGS]]</f>
        <v>18099</v>
      </c>
      <c r="Q187" s="3">
        <v>18099</v>
      </c>
      <c r="R187">
        <v>2491</v>
      </c>
      <c r="S187" s="12">
        <v>67</v>
      </c>
    </row>
    <row r="188" spans="1:19" x14ac:dyDescent="0.25">
      <c r="A188" t="s">
        <v>219</v>
      </c>
      <c r="B188" s="1">
        <v>45478</v>
      </c>
      <c r="C188" s="5">
        <f>YEAR(retail_sales_dataset[[#This Row],[OrderDate]])</f>
        <v>2024</v>
      </c>
      <c r="D188" s="5">
        <f>MONTH(retail_sales_dataset[[#This Row],[OrderDate]])</f>
        <v>7</v>
      </c>
      <c r="E188" s="5">
        <f>DAY(retail_sales_dataset[[#This Row],[OrderDate]])</f>
        <v>5</v>
      </c>
      <c r="F188" t="s">
        <v>15</v>
      </c>
      <c r="G188" t="s">
        <v>26</v>
      </c>
      <c r="H188" t="s">
        <v>32</v>
      </c>
      <c r="I188" t="s">
        <v>23</v>
      </c>
      <c r="J188" t="s">
        <v>24</v>
      </c>
      <c r="K188" s="2">
        <v>129992</v>
      </c>
      <c r="L188" s="5">
        <v>4</v>
      </c>
      <c r="M188" t="s">
        <v>20</v>
      </c>
      <c r="N188" s="2">
        <v>519968</v>
      </c>
      <c r="O188" s="2">
        <v>39043</v>
      </c>
      <c r="P188" s="2">
        <f>retail_sales_dataset[[#This Row],[Total]]-retail_sales_dataset[[#This Row],[COGS]]</f>
        <v>480925</v>
      </c>
      <c r="Q188" s="3">
        <v>480925</v>
      </c>
      <c r="R188">
        <v>2491</v>
      </c>
      <c r="S188" s="12">
        <v>48</v>
      </c>
    </row>
    <row r="189" spans="1:19" x14ac:dyDescent="0.25">
      <c r="A189" t="s">
        <v>220</v>
      </c>
      <c r="B189" s="1">
        <v>45479</v>
      </c>
      <c r="C189" s="5">
        <f>YEAR(retail_sales_dataset[[#This Row],[OrderDate]])</f>
        <v>2024</v>
      </c>
      <c r="D189" s="5">
        <f>MONTH(retail_sales_dataset[[#This Row],[OrderDate]])</f>
        <v>7</v>
      </c>
      <c r="E189" s="5">
        <f>DAY(retail_sales_dataset[[#This Row],[OrderDate]])</f>
        <v>6</v>
      </c>
      <c r="F189" t="s">
        <v>15</v>
      </c>
      <c r="G189" t="s">
        <v>31</v>
      </c>
      <c r="H189" t="s">
        <v>32</v>
      </c>
      <c r="I189" t="s">
        <v>23</v>
      </c>
      <c r="J189" t="s">
        <v>24</v>
      </c>
      <c r="K189" s="2">
        <v>13880</v>
      </c>
      <c r="L189" s="5">
        <v>4</v>
      </c>
      <c r="M189" t="s">
        <v>37</v>
      </c>
      <c r="N189" s="2">
        <v>55520</v>
      </c>
      <c r="O189" s="2">
        <v>416885</v>
      </c>
      <c r="P189" s="2">
        <f>retail_sales_dataset[[#This Row],[Total]]-retail_sales_dataset[[#This Row],[COGS]]</f>
        <v>-361365</v>
      </c>
      <c r="Q189" s="3">
        <v>-361365</v>
      </c>
      <c r="R189">
        <v>2491</v>
      </c>
      <c r="S189" s="12">
        <v>97</v>
      </c>
    </row>
    <row r="190" spans="1:19" x14ac:dyDescent="0.25">
      <c r="A190" t="s">
        <v>221</v>
      </c>
      <c r="B190" s="1">
        <v>45480</v>
      </c>
      <c r="C190" s="5">
        <f>YEAR(retail_sales_dataset[[#This Row],[OrderDate]])</f>
        <v>2024</v>
      </c>
      <c r="D190" s="5">
        <f>MONTH(retail_sales_dataset[[#This Row],[OrderDate]])</f>
        <v>7</v>
      </c>
      <c r="E190" s="5">
        <f>DAY(retail_sales_dataset[[#This Row],[OrderDate]])</f>
        <v>7</v>
      </c>
      <c r="F190" t="s">
        <v>39</v>
      </c>
      <c r="G190" t="s">
        <v>16</v>
      </c>
      <c r="H190" t="s">
        <v>32</v>
      </c>
      <c r="I190" t="s">
        <v>23</v>
      </c>
      <c r="J190" t="s">
        <v>27</v>
      </c>
      <c r="K190" s="2">
        <v>75624</v>
      </c>
      <c r="L190" s="5">
        <v>2</v>
      </c>
      <c r="M190" t="s">
        <v>20</v>
      </c>
      <c r="N190" s="2">
        <v>151248</v>
      </c>
      <c r="O190" s="2">
        <v>113568</v>
      </c>
      <c r="P190" s="2">
        <f>retail_sales_dataset[[#This Row],[Total]]-retail_sales_dataset[[#This Row],[COGS]]</f>
        <v>37680</v>
      </c>
      <c r="Q190" s="3">
        <v>37680</v>
      </c>
      <c r="R190">
        <v>2491</v>
      </c>
      <c r="S190" s="12">
        <v>72</v>
      </c>
    </row>
    <row r="191" spans="1:19" x14ac:dyDescent="0.25">
      <c r="A191" t="s">
        <v>222</v>
      </c>
      <c r="B191" s="1">
        <v>45481</v>
      </c>
      <c r="C191" s="5">
        <f>YEAR(retail_sales_dataset[[#This Row],[OrderDate]])</f>
        <v>2024</v>
      </c>
      <c r="D191" s="5">
        <f>MONTH(retail_sales_dataset[[#This Row],[OrderDate]])</f>
        <v>7</v>
      </c>
      <c r="E191" s="5">
        <f>DAY(retail_sales_dataset[[#This Row],[OrderDate]])</f>
        <v>8</v>
      </c>
      <c r="F191" t="s">
        <v>15</v>
      </c>
      <c r="G191" t="s">
        <v>31</v>
      </c>
      <c r="H191" t="s">
        <v>17</v>
      </c>
      <c r="I191" t="s">
        <v>18</v>
      </c>
      <c r="J191" t="s">
        <v>19</v>
      </c>
      <c r="K191" s="2">
        <v>92907</v>
      </c>
      <c r="L191" s="5">
        <v>4</v>
      </c>
      <c r="M191" t="s">
        <v>41</v>
      </c>
      <c r="N191" s="2">
        <v>371628</v>
      </c>
      <c r="O191" s="2">
        <v>279046</v>
      </c>
      <c r="P191" s="2">
        <f>retail_sales_dataset[[#This Row],[Total]]-retail_sales_dataset[[#This Row],[COGS]]</f>
        <v>92582</v>
      </c>
      <c r="Q191" s="3">
        <v>92582</v>
      </c>
      <c r="R191">
        <v>2491</v>
      </c>
      <c r="S191" s="12">
        <v>55</v>
      </c>
    </row>
    <row r="192" spans="1:19" x14ac:dyDescent="0.25">
      <c r="A192" t="s">
        <v>223</v>
      </c>
      <c r="B192" s="1">
        <v>45482</v>
      </c>
      <c r="C192" s="5">
        <f>YEAR(retail_sales_dataset[[#This Row],[OrderDate]])</f>
        <v>2024</v>
      </c>
      <c r="D192" s="5">
        <f>MONTH(retail_sales_dataset[[#This Row],[OrderDate]])</f>
        <v>7</v>
      </c>
      <c r="E192" s="5">
        <f>DAY(retail_sales_dataset[[#This Row],[OrderDate]])</f>
        <v>9</v>
      </c>
      <c r="F192" t="s">
        <v>22</v>
      </c>
      <c r="G192" t="s">
        <v>26</v>
      </c>
      <c r="H192" t="s">
        <v>17</v>
      </c>
      <c r="I192" t="s">
        <v>23</v>
      </c>
      <c r="J192" t="s">
        <v>33</v>
      </c>
      <c r="K192" s="2">
        <v>115897</v>
      </c>
      <c r="L192" s="5">
        <v>4</v>
      </c>
      <c r="M192" t="s">
        <v>20</v>
      </c>
      <c r="N192" s="2">
        <v>463588</v>
      </c>
      <c r="O192" s="2">
        <v>348096</v>
      </c>
      <c r="P192" s="2">
        <f>retail_sales_dataset[[#This Row],[Total]]-retail_sales_dataset[[#This Row],[COGS]]</f>
        <v>115492</v>
      </c>
      <c r="Q192" s="3">
        <v>115492</v>
      </c>
      <c r="R192">
        <v>2491</v>
      </c>
      <c r="S192" s="12">
        <v>70</v>
      </c>
    </row>
    <row r="193" spans="1:19" x14ac:dyDescent="0.25">
      <c r="A193" t="s">
        <v>224</v>
      </c>
      <c r="B193" s="1">
        <v>45483</v>
      </c>
      <c r="C193" s="5">
        <f>YEAR(retail_sales_dataset[[#This Row],[OrderDate]])</f>
        <v>2024</v>
      </c>
      <c r="D193" s="5">
        <f>MONTH(retail_sales_dataset[[#This Row],[OrderDate]])</f>
        <v>7</v>
      </c>
      <c r="E193" s="5">
        <f>DAY(retail_sales_dataset[[#This Row],[OrderDate]])</f>
        <v>10</v>
      </c>
      <c r="F193" t="s">
        <v>39</v>
      </c>
      <c r="G193" t="s">
        <v>31</v>
      </c>
      <c r="H193" t="s">
        <v>32</v>
      </c>
      <c r="I193" t="s">
        <v>18</v>
      </c>
      <c r="J193" t="s">
        <v>29</v>
      </c>
      <c r="K193" s="2">
        <v>30352</v>
      </c>
      <c r="L193" s="5">
        <v>4</v>
      </c>
      <c r="M193" t="s">
        <v>41</v>
      </c>
      <c r="N193" s="2">
        <v>121408</v>
      </c>
      <c r="O193" s="2">
        <v>91162</v>
      </c>
      <c r="P193" s="2">
        <f>retail_sales_dataset[[#This Row],[Total]]-retail_sales_dataset[[#This Row],[COGS]]</f>
        <v>30246</v>
      </c>
      <c r="Q193" s="3">
        <v>30246</v>
      </c>
      <c r="R193">
        <v>2491</v>
      </c>
      <c r="S193" s="12">
        <v>81</v>
      </c>
    </row>
    <row r="194" spans="1:19" x14ac:dyDescent="0.25">
      <c r="A194" t="s">
        <v>225</v>
      </c>
      <c r="B194" s="1">
        <v>45484</v>
      </c>
      <c r="C194" s="5">
        <f>YEAR(retail_sales_dataset[[#This Row],[OrderDate]])</f>
        <v>2024</v>
      </c>
      <c r="D194" s="5">
        <f>MONTH(retail_sales_dataset[[#This Row],[OrderDate]])</f>
        <v>7</v>
      </c>
      <c r="E194" s="5">
        <f>DAY(retail_sales_dataset[[#This Row],[OrderDate]])</f>
        <v>11</v>
      </c>
      <c r="F194" t="s">
        <v>22</v>
      </c>
      <c r="G194" t="s">
        <v>26</v>
      </c>
      <c r="H194" t="s">
        <v>17</v>
      </c>
      <c r="I194" t="s">
        <v>18</v>
      </c>
      <c r="J194" t="s">
        <v>33</v>
      </c>
      <c r="K194" s="2">
        <v>77872</v>
      </c>
      <c r="L194" s="5">
        <v>4</v>
      </c>
      <c r="M194" t="s">
        <v>37</v>
      </c>
      <c r="N194" s="2">
        <v>311488</v>
      </c>
      <c r="O194" s="2">
        <v>233888</v>
      </c>
      <c r="P194" s="2">
        <f>retail_sales_dataset[[#This Row],[Total]]-retail_sales_dataset[[#This Row],[COGS]]</f>
        <v>77600</v>
      </c>
      <c r="Q194" s="3">
        <v>77600</v>
      </c>
      <c r="R194">
        <v>2491</v>
      </c>
      <c r="S194" s="12">
        <v>45</v>
      </c>
    </row>
    <row r="195" spans="1:19" x14ac:dyDescent="0.25">
      <c r="A195" t="s">
        <v>226</v>
      </c>
      <c r="B195" s="1">
        <v>45485</v>
      </c>
      <c r="C195" s="5">
        <f>YEAR(retail_sales_dataset[[#This Row],[OrderDate]])</f>
        <v>2024</v>
      </c>
      <c r="D195" s="5">
        <f>MONTH(retail_sales_dataset[[#This Row],[OrderDate]])</f>
        <v>7</v>
      </c>
      <c r="E195" s="5">
        <f>DAY(retail_sales_dataset[[#This Row],[OrderDate]])</f>
        <v>12</v>
      </c>
      <c r="F195" t="s">
        <v>22</v>
      </c>
      <c r="G195" t="s">
        <v>26</v>
      </c>
      <c r="H195" t="s">
        <v>32</v>
      </c>
      <c r="I195" t="s">
        <v>23</v>
      </c>
      <c r="J195" t="s">
        <v>33</v>
      </c>
      <c r="K195" s="2">
        <v>62806</v>
      </c>
      <c r="L195" s="5">
        <v>1</v>
      </c>
      <c r="M195" t="s">
        <v>41</v>
      </c>
      <c r="N195" s="2">
        <v>62806</v>
      </c>
      <c r="O195" s="2">
        <v>47159</v>
      </c>
      <c r="P195" s="2">
        <f>retail_sales_dataset[[#This Row],[Total]]-retail_sales_dataset[[#This Row],[COGS]]</f>
        <v>15647</v>
      </c>
      <c r="Q195" s="3">
        <v>15647</v>
      </c>
      <c r="R195">
        <v>2491</v>
      </c>
      <c r="S195" s="12">
        <v>56</v>
      </c>
    </row>
    <row r="196" spans="1:19" x14ac:dyDescent="0.25">
      <c r="A196" t="s">
        <v>227</v>
      </c>
      <c r="B196" s="1">
        <v>45486</v>
      </c>
      <c r="C196" s="5">
        <f>YEAR(retail_sales_dataset[[#This Row],[OrderDate]])</f>
        <v>2024</v>
      </c>
      <c r="D196" s="5">
        <f>MONTH(retail_sales_dataset[[#This Row],[OrderDate]])</f>
        <v>7</v>
      </c>
      <c r="E196" s="5">
        <f>DAY(retail_sales_dataset[[#This Row],[OrderDate]])</f>
        <v>13</v>
      </c>
      <c r="F196" t="s">
        <v>15</v>
      </c>
      <c r="G196" t="s">
        <v>31</v>
      </c>
      <c r="H196" t="s">
        <v>32</v>
      </c>
      <c r="I196" t="s">
        <v>18</v>
      </c>
      <c r="J196" t="s">
        <v>35</v>
      </c>
      <c r="K196" s="2">
        <v>26224</v>
      </c>
      <c r="L196" s="5">
        <v>4</v>
      </c>
      <c r="M196" t="s">
        <v>37</v>
      </c>
      <c r="N196" s="2">
        <v>104896</v>
      </c>
      <c r="O196" s="2">
        <v>78764</v>
      </c>
      <c r="P196" s="2">
        <f>retail_sales_dataset[[#This Row],[Total]]-retail_sales_dataset[[#This Row],[COGS]]</f>
        <v>26132</v>
      </c>
      <c r="Q196" s="3">
        <v>26132</v>
      </c>
      <c r="R196">
        <v>2491</v>
      </c>
      <c r="S196" s="12">
        <v>88</v>
      </c>
    </row>
    <row r="197" spans="1:19" x14ac:dyDescent="0.25">
      <c r="A197" t="s">
        <v>228</v>
      </c>
      <c r="B197" s="1">
        <v>45487</v>
      </c>
      <c r="C197" s="5">
        <f>YEAR(retail_sales_dataset[[#This Row],[OrderDate]])</f>
        <v>2024</v>
      </c>
      <c r="D197" s="5">
        <f>MONTH(retail_sales_dataset[[#This Row],[OrderDate]])</f>
        <v>7</v>
      </c>
      <c r="E197" s="5">
        <f>DAY(retail_sales_dataset[[#This Row],[OrderDate]])</f>
        <v>14</v>
      </c>
      <c r="F197" t="s">
        <v>39</v>
      </c>
      <c r="G197" t="s">
        <v>16</v>
      </c>
      <c r="H197" t="s">
        <v>17</v>
      </c>
      <c r="I197" t="s">
        <v>23</v>
      </c>
      <c r="J197" t="s">
        <v>19</v>
      </c>
      <c r="K197" s="2">
        <v>58292</v>
      </c>
      <c r="L197" s="5">
        <v>1</v>
      </c>
      <c r="M197" t="s">
        <v>20</v>
      </c>
      <c r="N197" s="2">
        <v>58292</v>
      </c>
      <c r="O197" s="2">
        <v>4377</v>
      </c>
      <c r="P197" s="2">
        <f>retail_sales_dataset[[#This Row],[Total]]-retail_sales_dataset[[#This Row],[COGS]]</f>
        <v>53915</v>
      </c>
      <c r="Q197" s="3">
        <v>53915</v>
      </c>
      <c r="R197">
        <v>2491</v>
      </c>
      <c r="S197" s="12">
        <v>68</v>
      </c>
    </row>
    <row r="198" spans="1:19" x14ac:dyDescent="0.25">
      <c r="A198" t="s">
        <v>229</v>
      </c>
      <c r="B198" s="1">
        <v>45488</v>
      </c>
      <c r="C198" s="5">
        <f>YEAR(retail_sales_dataset[[#This Row],[OrderDate]])</f>
        <v>2024</v>
      </c>
      <c r="D198" s="5">
        <f>MONTH(retail_sales_dataset[[#This Row],[OrderDate]])</f>
        <v>7</v>
      </c>
      <c r="E198" s="5">
        <f>DAY(retail_sales_dataset[[#This Row],[OrderDate]])</f>
        <v>15</v>
      </c>
      <c r="F198" t="s">
        <v>15</v>
      </c>
      <c r="G198" t="s">
        <v>26</v>
      </c>
      <c r="H198" t="s">
        <v>17</v>
      </c>
      <c r="I198" t="s">
        <v>23</v>
      </c>
      <c r="J198" t="s">
        <v>35</v>
      </c>
      <c r="K198" s="2">
        <v>14885</v>
      </c>
      <c r="L198" s="5">
        <v>1</v>
      </c>
      <c r="M198" t="s">
        <v>37</v>
      </c>
      <c r="N198" s="2">
        <v>14885</v>
      </c>
      <c r="O198" s="2">
        <v>11177</v>
      </c>
      <c r="P198" s="2">
        <f>retail_sales_dataset[[#This Row],[Total]]-retail_sales_dataset[[#This Row],[COGS]]</f>
        <v>3708</v>
      </c>
      <c r="Q198" s="3">
        <v>3708</v>
      </c>
      <c r="R198">
        <v>2491</v>
      </c>
      <c r="S198" s="12">
        <v>73</v>
      </c>
    </row>
    <row r="199" spans="1:19" x14ac:dyDescent="0.25">
      <c r="A199" t="s">
        <v>230</v>
      </c>
      <c r="B199" s="1">
        <v>45489</v>
      </c>
      <c r="C199" s="5">
        <f>YEAR(retail_sales_dataset[[#This Row],[OrderDate]])</f>
        <v>2024</v>
      </c>
      <c r="D199" s="5">
        <f>MONTH(retail_sales_dataset[[#This Row],[OrderDate]])</f>
        <v>7</v>
      </c>
      <c r="E199" s="5">
        <f>DAY(retail_sales_dataset[[#This Row],[OrderDate]])</f>
        <v>16</v>
      </c>
      <c r="F199" t="s">
        <v>15</v>
      </c>
      <c r="G199" t="s">
        <v>31</v>
      </c>
      <c r="H199" t="s">
        <v>17</v>
      </c>
      <c r="I199" t="s">
        <v>23</v>
      </c>
      <c r="J199" t="s">
        <v>19</v>
      </c>
      <c r="K199" s="2">
        <v>8743</v>
      </c>
      <c r="L199" s="5">
        <v>4</v>
      </c>
      <c r="M199" t="s">
        <v>20</v>
      </c>
      <c r="N199" s="2">
        <v>34972</v>
      </c>
      <c r="O199" s="2">
        <v>2626</v>
      </c>
      <c r="P199" s="2">
        <f>retail_sales_dataset[[#This Row],[Total]]-retail_sales_dataset[[#This Row],[COGS]]</f>
        <v>32346</v>
      </c>
      <c r="Q199" s="3">
        <v>32346</v>
      </c>
      <c r="R199">
        <v>2491</v>
      </c>
      <c r="S199" s="12">
        <v>66</v>
      </c>
    </row>
    <row r="200" spans="1:19" x14ac:dyDescent="0.25">
      <c r="A200" t="s">
        <v>231</v>
      </c>
      <c r="B200" s="1">
        <v>45490</v>
      </c>
      <c r="C200" s="5">
        <f>YEAR(retail_sales_dataset[[#This Row],[OrderDate]])</f>
        <v>2024</v>
      </c>
      <c r="D200" s="5">
        <f>MONTH(retail_sales_dataset[[#This Row],[OrderDate]])</f>
        <v>7</v>
      </c>
      <c r="E200" s="5">
        <f>DAY(retail_sales_dataset[[#This Row],[OrderDate]])</f>
        <v>17</v>
      </c>
      <c r="F200" t="s">
        <v>39</v>
      </c>
      <c r="G200" t="s">
        <v>31</v>
      </c>
      <c r="H200" t="s">
        <v>32</v>
      </c>
      <c r="I200" t="s">
        <v>23</v>
      </c>
      <c r="J200" t="s">
        <v>19</v>
      </c>
      <c r="K200" s="2">
        <v>24599</v>
      </c>
      <c r="L200" s="5">
        <v>3</v>
      </c>
      <c r="M200" t="s">
        <v>20</v>
      </c>
      <c r="N200" s="2">
        <v>73797</v>
      </c>
      <c r="O200" s="2">
        <v>55412</v>
      </c>
      <c r="P200" s="2">
        <f>retail_sales_dataset[[#This Row],[Total]]-retail_sales_dataset[[#This Row],[COGS]]</f>
        <v>18385</v>
      </c>
      <c r="Q200" s="3">
        <v>18385</v>
      </c>
      <c r="R200">
        <v>2491</v>
      </c>
      <c r="S200" s="12">
        <v>43</v>
      </c>
    </row>
    <row r="201" spans="1:19" x14ac:dyDescent="0.25">
      <c r="A201" t="s">
        <v>232</v>
      </c>
      <c r="B201" s="1">
        <v>45491</v>
      </c>
      <c r="C201" s="5">
        <f>YEAR(retail_sales_dataset[[#This Row],[OrderDate]])</f>
        <v>2024</v>
      </c>
      <c r="D201" s="5">
        <f>MONTH(retail_sales_dataset[[#This Row],[OrderDate]])</f>
        <v>7</v>
      </c>
      <c r="E201" s="5">
        <f>DAY(retail_sales_dataset[[#This Row],[OrderDate]])</f>
        <v>18</v>
      </c>
      <c r="F201" t="s">
        <v>22</v>
      </c>
      <c r="G201" t="s">
        <v>16</v>
      </c>
      <c r="H201" t="s">
        <v>17</v>
      </c>
      <c r="I201" t="s">
        <v>23</v>
      </c>
      <c r="J201" t="s">
        <v>24</v>
      </c>
      <c r="K201" s="2">
        <v>144652</v>
      </c>
      <c r="L201" s="5">
        <v>1</v>
      </c>
      <c r="M201" t="s">
        <v>41</v>
      </c>
      <c r="N201" s="2">
        <v>144652</v>
      </c>
      <c r="O201" s="2">
        <v>108615</v>
      </c>
      <c r="P201" s="2">
        <f>retail_sales_dataset[[#This Row],[Total]]-retail_sales_dataset[[#This Row],[COGS]]</f>
        <v>36037</v>
      </c>
      <c r="Q201" s="3">
        <v>36037</v>
      </c>
      <c r="R201">
        <v>2491</v>
      </c>
      <c r="S201" s="12">
        <v>50</v>
      </c>
    </row>
    <row r="202" spans="1:19" x14ac:dyDescent="0.25">
      <c r="A202" t="s">
        <v>233</v>
      </c>
      <c r="B202" s="1">
        <v>45492</v>
      </c>
      <c r="C202" s="5">
        <f>YEAR(retail_sales_dataset[[#This Row],[OrderDate]])</f>
        <v>2024</v>
      </c>
      <c r="D202" s="5">
        <f>MONTH(retail_sales_dataset[[#This Row],[OrderDate]])</f>
        <v>7</v>
      </c>
      <c r="E202" s="5">
        <f>DAY(retail_sales_dataset[[#This Row],[OrderDate]])</f>
        <v>19</v>
      </c>
      <c r="F202" t="s">
        <v>22</v>
      </c>
      <c r="G202" t="s">
        <v>26</v>
      </c>
      <c r="H202" t="s">
        <v>32</v>
      </c>
      <c r="I202" t="s">
        <v>18</v>
      </c>
      <c r="J202" t="s">
        <v>27</v>
      </c>
      <c r="K202" s="2">
        <v>84682</v>
      </c>
      <c r="L202" s="5">
        <v>3</v>
      </c>
      <c r="M202" t="s">
        <v>41</v>
      </c>
      <c r="N202" s="2">
        <v>254046</v>
      </c>
      <c r="O202" s="2">
        <v>190756</v>
      </c>
      <c r="P202" s="2">
        <f>retail_sales_dataset[[#This Row],[Total]]-retail_sales_dataset[[#This Row],[COGS]]</f>
        <v>63290</v>
      </c>
      <c r="Q202" s="3">
        <v>63290</v>
      </c>
      <c r="R202">
        <v>2491</v>
      </c>
      <c r="S202" s="12">
        <v>67</v>
      </c>
    </row>
    <row r="203" spans="1:19" x14ac:dyDescent="0.25">
      <c r="A203" t="s">
        <v>234</v>
      </c>
      <c r="B203" s="1">
        <v>45493</v>
      </c>
      <c r="C203" s="5">
        <f>YEAR(retail_sales_dataset[[#This Row],[OrderDate]])</f>
        <v>2024</v>
      </c>
      <c r="D203" s="5">
        <f>MONTH(retail_sales_dataset[[#This Row],[OrderDate]])</f>
        <v>7</v>
      </c>
      <c r="E203" s="5">
        <f>DAY(retail_sales_dataset[[#This Row],[OrderDate]])</f>
        <v>20</v>
      </c>
      <c r="F203" t="s">
        <v>39</v>
      </c>
      <c r="G203" t="s">
        <v>26</v>
      </c>
      <c r="H203" t="s">
        <v>32</v>
      </c>
      <c r="I203" t="s">
        <v>18</v>
      </c>
      <c r="J203" t="s">
        <v>24</v>
      </c>
      <c r="K203" s="2">
        <v>145044</v>
      </c>
      <c r="L203" s="5">
        <v>3</v>
      </c>
      <c r="M203" t="s">
        <v>41</v>
      </c>
      <c r="N203" s="2">
        <v>435132</v>
      </c>
      <c r="O203" s="2">
        <v>326729</v>
      </c>
      <c r="P203" s="2">
        <f>retail_sales_dataset[[#This Row],[Total]]-retail_sales_dataset[[#This Row],[COGS]]</f>
        <v>108403</v>
      </c>
      <c r="Q203" s="3">
        <v>108403</v>
      </c>
      <c r="R203">
        <v>2491</v>
      </c>
      <c r="S203" s="12">
        <v>53</v>
      </c>
    </row>
    <row r="204" spans="1:19" x14ac:dyDescent="0.25">
      <c r="A204" t="s">
        <v>235</v>
      </c>
      <c r="B204" s="1">
        <v>45494</v>
      </c>
      <c r="C204" s="5">
        <f>YEAR(retail_sales_dataset[[#This Row],[OrderDate]])</f>
        <v>2024</v>
      </c>
      <c r="D204" s="5">
        <f>MONTH(retail_sales_dataset[[#This Row],[OrderDate]])</f>
        <v>7</v>
      </c>
      <c r="E204" s="5">
        <f>DAY(retail_sales_dataset[[#This Row],[OrderDate]])</f>
        <v>21</v>
      </c>
      <c r="F204" t="s">
        <v>22</v>
      </c>
      <c r="G204" t="s">
        <v>31</v>
      </c>
      <c r="H204" t="s">
        <v>32</v>
      </c>
      <c r="I204" t="s">
        <v>18</v>
      </c>
      <c r="J204" t="s">
        <v>27</v>
      </c>
      <c r="K204" s="2">
        <v>67712</v>
      </c>
      <c r="L204" s="5">
        <v>4</v>
      </c>
      <c r="M204" t="s">
        <v>41</v>
      </c>
      <c r="N204" s="2">
        <v>270848</v>
      </c>
      <c r="O204" s="2">
        <v>203373</v>
      </c>
      <c r="P204" s="2">
        <f>retail_sales_dataset[[#This Row],[Total]]-retail_sales_dataset[[#This Row],[COGS]]</f>
        <v>67475</v>
      </c>
      <c r="Q204" s="3">
        <v>67475</v>
      </c>
      <c r="R204">
        <v>2491</v>
      </c>
      <c r="S204" s="12">
        <v>43</v>
      </c>
    </row>
    <row r="205" spans="1:19" x14ac:dyDescent="0.25">
      <c r="A205" t="s">
        <v>236</v>
      </c>
      <c r="B205" s="1">
        <v>45495</v>
      </c>
      <c r="C205" s="5">
        <f>YEAR(retail_sales_dataset[[#This Row],[OrderDate]])</f>
        <v>2024</v>
      </c>
      <c r="D205" s="5">
        <f>MONTH(retail_sales_dataset[[#This Row],[OrderDate]])</f>
        <v>7</v>
      </c>
      <c r="E205" s="5">
        <f>DAY(retail_sales_dataset[[#This Row],[OrderDate]])</f>
        <v>22</v>
      </c>
      <c r="F205" t="s">
        <v>39</v>
      </c>
      <c r="G205" t="s">
        <v>31</v>
      </c>
      <c r="H205" t="s">
        <v>17</v>
      </c>
      <c r="I205" t="s">
        <v>23</v>
      </c>
      <c r="J205" t="s">
        <v>35</v>
      </c>
      <c r="K205" s="2">
        <v>50213</v>
      </c>
      <c r="L205" s="5">
        <v>2</v>
      </c>
      <c r="M205" t="s">
        <v>37</v>
      </c>
      <c r="N205" s="2">
        <v>100426</v>
      </c>
      <c r="O205" s="2">
        <v>75407</v>
      </c>
      <c r="P205" s="2">
        <f>retail_sales_dataset[[#This Row],[Total]]-retail_sales_dataset[[#This Row],[COGS]]</f>
        <v>25019</v>
      </c>
      <c r="Q205" s="3">
        <v>25019</v>
      </c>
      <c r="R205">
        <v>2491</v>
      </c>
      <c r="S205" s="12">
        <v>91</v>
      </c>
    </row>
    <row r="206" spans="1:19" x14ac:dyDescent="0.25">
      <c r="A206" t="s">
        <v>237</v>
      </c>
      <c r="B206" s="1">
        <v>45496</v>
      </c>
      <c r="C206" s="5">
        <f>YEAR(retail_sales_dataset[[#This Row],[OrderDate]])</f>
        <v>2024</v>
      </c>
      <c r="D206" s="5">
        <f>MONTH(retail_sales_dataset[[#This Row],[OrderDate]])</f>
        <v>7</v>
      </c>
      <c r="E206" s="5">
        <f>DAY(retail_sales_dataset[[#This Row],[OrderDate]])</f>
        <v>23</v>
      </c>
      <c r="F206" t="s">
        <v>39</v>
      </c>
      <c r="G206" t="s">
        <v>16</v>
      </c>
      <c r="H206" t="s">
        <v>17</v>
      </c>
      <c r="I206" t="s">
        <v>23</v>
      </c>
      <c r="J206" t="s">
        <v>27</v>
      </c>
      <c r="K206" s="2">
        <v>78391</v>
      </c>
      <c r="L206" s="5">
        <v>4</v>
      </c>
      <c r="M206" t="s">
        <v>37</v>
      </c>
      <c r="N206" s="2">
        <v>313564</v>
      </c>
      <c r="O206" s="2">
        <v>235447</v>
      </c>
      <c r="P206" s="2">
        <f>retail_sales_dataset[[#This Row],[Total]]-retail_sales_dataset[[#This Row],[COGS]]</f>
        <v>78117</v>
      </c>
      <c r="Q206" s="3">
        <v>78117</v>
      </c>
      <c r="R206">
        <v>2491</v>
      </c>
      <c r="S206" s="12">
        <v>99</v>
      </c>
    </row>
    <row r="207" spans="1:19" x14ac:dyDescent="0.25">
      <c r="A207" t="s">
        <v>238</v>
      </c>
      <c r="B207" s="1">
        <v>45497</v>
      </c>
      <c r="C207" s="5">
        <f>YEAR(retail_sales_dataset[[#This Row],[OrderDate]])</f>
        <v>2024</v>
      </c>
      <c r="D207" s="5">
        <f>MONTH(retail_sales_dataset[[#This Row],[OrderDate]])</f>
        <v>7</v>
      </c>
      <c r="E207" s="5">
        <f>DAY(retail_sales_dataset[[#This Row],[OrderDate]])</f>
        <v>24</v>
      </c>
      <c r="F207" t="s">
        <v>15</v>
      </c>
      <c r="G207" t="s">
        <v>16</v>
      </c>
      <c r="H207" t="s">
        <v>32</v>
      </c>
      <c r="I207" t="s">
        <v>23</v>
      </c>
      <c r="J207" t="s">
        <v>35</v>
      </c>
      <c r="K207" s="2">
        <v>68729</v>
      </c>
      <c r="L207" s="5">
        <v>2</v>
      </c>
      <c r="M207" t="s">
        <v>37</v>
      </c>
      <c r="N207" s="2">
        <v>137458</v>
      </c>
      <c r="O207" s="2">
        <v>103214</v>
      </c>
      <c r="P207" s="2">
        <f>retail_sales_dataset[[#This Row],[Total]]-retail_sales_dataset[[#This Row],[COGS]]</f>
        <v>34244</v>
      </c>
      <c r="Q207" s="3">
        <v>34244</v>
      </c>
      <c r="R207">
        <v>2491</v>
      </c>
      <c r="S207" s="12">
        <v>88</v>
      </c>
    </row>
    <row r="208" spans="1:19" x14ac:dyDescent="0.25">
      <c r="A208" t="s">
        <v>239</v>
      </c>
      <c r="B208" s="1">
        <v>45498</v>
      </c>
      <c r="C208" s="5">
        <f>YEAR(retail_sales_dataset[[#This Row],[OrderDate]])</f>
        <v>2024</v>
      </c>
      <c r="D208" s="5">
        <f>MONTH(retail_sales_dataset[[#This Row],[OrderDate]])</f>
        <v>7</v>
      </c>
      <c r="E208" s="5">
        <f>DAY(retail_sales_dataset[[#This Row],[OrderDate]])</f>
        <v>25</v>
      </c>
      <c r="F208" t="s">
        <v>39</v>
      </c>
      <c r="G208" t="s">
        <v>26</v>
      </c>
      <c r="H208" t="s">
        <v>17</v>
      </c>
      <c r="I208" t="s">
        <v>18</v>
      </c>
      <c r="J208" t="s">
        <v>33</v>
      </c>
      <c r="K208" s="2">
        <v>20321</v>
      </c>
      <c r="L208" s="5">
        <v>2</v>
      </c>
      <c r="M208" t="s">
        <v>20</v>
      </c>
      <c r="N208" s="2">
        <v>40642</v>
      </c>
      <c r="O208" s="2">
        <v>30517</v>
      </c>
      <c r="P208" s="2">
        <f>retail_sales_dataset[[#This Row],[Total]]-retail_sales_dataset[[#This Row],[COGS]]</f>
        <v>10125</v>
      </c>
      <c r="Q208" s="3">
        <v>10125</v>
      </c>
      <c r="R208">
        <v>2491</v>
      </c>
      <c r="S208" s="12">
        <v>91</v>
      </c>
    </row>
    <row r="209" spans="1:19" x14ac:dyDescent="0.25">
      <c r="A209" t="s">
        <v>240</v>
      </c>
      <c r="B209" s="1">
        <v>45499</v>
      </c>
      <c r="C209" s="5">
        <f>YEAR(retail_sales_dataset[[#This Row],[OrderDate]])</f>
        <v>2024</v>
      </c>
      <c r="D209" s="5">
        <f>MONTH(retail_sales_dataset[[#This Row],[OrderDate]])</f>
        <v>7</v>
      </c>
      <c r="E209" s="5">
        <f>DAY(retail_sales_dataset[[#This Row],[OrderDate]])</f>
        <v>26</v>
      </c>
      <c r="F209" t="s">
        <v>15</v>
      </c>
      <c r="G209" t="s">
        <v>26</v>
      </c>
      <c r="H209" t="s">
        <v>17</v>
      </c>
      <c r="I209" t="s">
        <v>23</v>
      </c>
      <c r="J209" t="s">
        <v>33</v>
      </c>
      <c r="K209" s="2">
        <v>9792</v>
      </c>
      <c r="L209" s="5">
        <v>4</v>
      </c>
      <c r="M209" t="s">
        <v>37</v>
      </c>
      <c r="N209" s="2">
        <v>39168</v>
      </c>
      <c r="O209" s="2">
        <v>294102</v>
      </c>
      <c r="P209" s="2">
        <f>retail_sales_dataset[[#This Row],[Total]]-retail_sales_dataset[[#This Row],[COGS]]</f>
        <v>-254934</v>
      </c>
      <c r="Q209" s="3">
        <v>-254934</v>
      </c>
      <c r="R209">
        <v>2491</v>
      </c>
      <c r="S209" s="12">
        <v>55</v>
      </c>
    </row>
    <row r="210" spans="1:19" x14ac:dyDescent="0.25">
      <c r="A210" t="s">
        <v>241</v>
      </c>
      <c r="B210" s="1">
        <v>45500</v>
      </c>
      <c r="C210" s="5">
        <f>YEAR(retail_sales_dataset[[#This Row],[OrderDate]])</f>
        <v>2024</v>
      </c>
      <c r="D210" s="5">
        <f>MONTH(retail_sales_dataset[[#This Row],[OrderDate]])</f>
        <v>7</v>
      </c>
      <c r="E210" s="5">
        <f>DAY(retail_sales_dataset[[#This Row],[OrderDate]])</f>
        <v>27</v>
      </c>
      <c r="F210" t="s">
        <v>22</v>
      </c>
      <c r="G210" t="s">
        <v>31</v>
      </c>
      <c r="H210" t="s">
        <v>17</v>
      </c>
      <c r="I210" t="s">
        <v>18</v>
      </c>
      <c r="J210" t="s">
        <v>27</v>
      </c>
      <c r="K210" s="2">
        <v>36326</v>
      </c>
      <c r="L210" s="5">
        <v>4</v>
      </c>
      <c r="M210" t="s">
        <v>37</v>
      </c>
      <c r="N210" s="2">
        <v>145304</v>
      </c>
      <c r="O210" s="2">
        <v>109105</v>
      </c>
      <c r="P210" s="2">
        <f>retail_sales_dataset[[#This Row],[Total]]-retail_sales_dataset[[#This Row],[COGS]]</f>
        <v>36199</v>
      </c>
      <c r="Q210" s="3">
        <v>36199</v>
      </c>
      <c r="R210">
        <v>2491</v>
      </c>
      <c r="S210" s="12">
        <v>98</v>
      </c>
    </row>
    <row r="211" spans="1:19" x14ac:dyDescent="0.25">
      <c r="A211" t="s">
        <v>242</v>
      </c>
      <c r="B211" s="1">
        <v>45501</v>
      </c>
      <c r="C211" s="5">
        <f>YEAR(retail_sales_dataset[[#This Row],[OrderDate]])</f>
        <v>2024</v>
      </c>
      <c r="D211" s="5">
        <f>MONTH(retail_sales_dataset[[#This Row],[OrderDate]])</f>
        <v>7</v>
      </c>
      <c r="E211" s="5">
        <f>DAY(retail_sales_dataset[[#This Row],[OrderDate]])</f>
        <v>28</v>
      </c>
      <c r="F211" t="s">
        <v>22</v>
      </c>
      <c r="G211" t="s">
        <v>26</v>
      </c>
      <c r="H211" t="s">
        <v>32</v>
      </c>
      <c r="I211" t="s">
        <v>18</v>
      </c>
      <c r="J211" t="s">
        <v>27</v>
      </c>
      <c r="K211" s="2">
        <v>9484</v>
      </c>
      <c r="L211" s="5">
        <v>2</v>
      </c>
      <c r="M211" t="s">
        <v>37</v>
      </c>
      <c r="N211" s="2">
        <v>18968</v>
      </c>
      <c r="O211" s="2">
        <v>142426</v>
      </c>
      <c r="P211" s="2">
        <f>retail_sales_dataset[[#This Row],[Total]]-retail_sales_dataset[[#This Row],[COGS]]</f>
        <v>-123458</v>
      </c>
      <c r="Q211" s="3">
        <v>-123458</v>
      </c>
      <c r="R211">
        <v>2491</v>
      </c>
      <c r="S211" s="12">
        <v>52</v>
      </c>
    </row>
    <row r="212" spans="1:19" x14ac:dyDescent="0.25">
      <c r="A212" t="s">
        <v>243</v>
      </c>
      <c r="B212" s="1">
        <v>45502</v>
      </c>
      <c r="C212" s="5">
        <f>YEAR(retail_sales_dataset[[#This Row],[OrderDate]])</f>
        <v>2024</v>
      </c>
      <c r="D212" s="5">
        <f>MONTH(retail_sales_dataset[[#This Row],[OrderDate]])</f>
        <v>7</v>
      </c>
      <c r="E212" s="5">
        <f>DAY(retail_sales_dataset[[#This Row],[OrderDate]])</f>
        <v>29</v>
      </c>
      <c r="F212" t="s">
        <v>22</v>
      </c>
      <c r="G212" t="s">
        <v>16</v>
      </c>
      <c r="H212" t="s">
        <v>32</v>
      </c>
      <c r="I212" t="s">
        <v>23</v>
      </c>
      <c r="J212" t="s">
        <v>35</v>
      </c>
      <c r="K212" s="2">
        <v>99279</v>
      </c>
      <c r="L212" s="5">
        <v>4</v>
      </c>
      <c r="M212" t="s">
        <v>41</v>
      </c>
      <c r="N212" s="2">
        <v>397116</v>
      </c>
      <c r="O212" s="2">
        <v>298184</v>
      </c>
      <c r="P212" s="2">
        <f>retail_sales_dataset[[#This Row],[Total]]-retail_sales_dataset[[#This Row],[COGS]]</f>
        <v>98932</v>
      </c>
      <c r="Q212" s="3">
        <v>98932</v>
      </c>
      <c r="R212">
        <v>2491</v>
      </c>
      <c r="S212" s="12">
        <v>97</v>
      </c>
    </row>
    <row r="213" spans="1:19" x14ac:dyDescent="0.25">
      <c r="A213" t="s">
        <v>244</v>
      </c>
      <c r="B213" s="1">
        <v>45503</v>
      </c>
      <c r="C213" s="5">
        <f>YEAR(retail_sales_dataset[[#This Row],[OrderDate]])</f>
        <v>2024</v>
      </c>
      <c r="D213" s="5">
        <f>MONTH(retail_sales_dataset[[#This Row],[OrderDate]])</f>
        <v>7</v>
      </c>
      <c r="E213" s="5">
        <f>DAY(retail_sales_dataset[[#This Row],[OrderDate]])</f>
        <v>30</v>
      </c>
      <c r="F213" t="s">
        <v>22</v>
      </c>
      <c r="G213" t="s">
        <v>16</v>
      </c>
      <c r="H213" t="s">
        <v>17</v>
      </c>
      <c r="I213" t="s">
        <v>23</v>
      </c>
      <c r="J213" t="s">
        <v>24</v>
      </c>
      <c r="K213" s="2">
        <v>27044</v>
      </c>
      <c r="L213" s="5">
        <v>2</v>
      </c>
      <c r="M213" t="s">
        <v>37</v>
      </c>
      <c r="N213" s="2">
        <v>54088</v>
      </c>
      <c r="O213" s="2">
        <v>40613</v>
      </c>
      <c r="P213" s="2">
        <f>retail_sales_dataset[[#This Row],[Total]]-retail_sales_dataset[[#This Row],[COGS]]</f>
        <v>13475</v>
      </c>
      <c r="Q213" s="3">
        <v>13475</v>
      </c>
      <c r="R213">
        <v>2491</v>
      </c>
      <c r="S213" s="12">
        <v>100</v>
      </c>
    </row>
    <row r="214" spans="1:19" x14ac:dyDescent="0.25">
      <c r="A214" t="s">
        <v>245</v>
      </c>
      <c r="B214" s="1">
        <v>45504</v>
      </c>
      <c r="C214" s="5">
        <f>YEAR(retail_sales_dataset[[#This Row],[OrderDate]])</f>
        <v>2024</v>
      </c>
      <c r="D214" s="5">
        <f>MONTH(retail_sales_dataset[[#This Row],[OrderDate]])</f>
        <v>7</v>
      </c>
      <c r="E214" s="5">
        <f>DAY(retail_sales_dataset[[#This Row],[OrderDate]])</f>
        <v>31</v>
      </c>
      <c r="F214" t="s">
        <v>15</v>
      </c>
      <c r="G214" t="s">
        <v>31</v>
      </c>
      <c r="H214" t="s">
        <v>32</v>
      </c>
      <c r="I214" t="s">
        <v>18</v>
      </c>
      <c r="J214" t="s">
        <v>35</v>
      </c>
      <c r="K214" s="2">
        <v>13896</v>
      </c>
      <c r="L214" s="5">
        <v>3</v>
      </c>
      <c r="M214" t="s">
        <v>20</v>
      </c>
      <c r="N214" s="2">
        <v>41688</v>
      </c>
      <c r="O214" s="2">
        <v>31302</v>
      </c>
      <c r="P214" s="2">
        <f>retail_sales_dataset[[#This Row],[Total]]-retail_sales_dataset[[#This Row],[COGS]]</f>
        <v>10386</v>
      </c>
      <c r="Q214" s="3">
        <v>10386</v>
      </c>
      <c r="R214">
        <v>2491</v>
      </c>
      <c r="S214" s="12">
        <v>83</v>
      </c>
    </row>
    <row r="215" spans="1:19" x14ac:dyDescent="0.25">
      <c r="A215" t="s">
        <v>246</v>
      </c>
      <c r="B215" s="1">
        <v>45505</v>
      </c>
      <c r="C215" s="5">
        <f>YEAR(retail_sales_dataset[[#This Row],[OrderDate]])</f>
        <v>2024</v>
      </c>
      <c r="D215" s="5">
        <f>MONTH(retail_sales_dataset[[#This Row],[OrderDate]])</f>
        <v>8</v>
      </c>
      <c r="E215" s="5">
        <f>DAY(retail_sales_dataset[[#This Row],[OrderDate]])</f>
        <v>1</v>
      </c>
      <c r="F215" t="s">
        <v>22</v>
      </c>
      <c r="G215" t="s">
        <v>16</v>
      </c>
      <c r="H215" t="s">
        <v>17</v>
      </c>
      <c r="I215" t="s">
        <v>23</v>
      </c>
      <c r="J215" t="s">
        <v>24</v>
      </c>
      <c r="K215" s="2">
        <v>11821</v>
      </c>
      <c r="L215" s="5">
        <v>4</v>
      </c>
      <c r="M215" t="s">
        <v>41</v>
      </c>
      <c r="N215" s="2">
        <v>47284</v>
      </c>
      <c r="O215" s="2">
        <v>355043</v>
      </c>
      <c r="P215" s="2">
        <f>retail_sales_dataset[[#This Row],[Total]]-retail_sales_dataset[[#This Row],[COGS]]</f>
        <v>-307759</v>
      </c>
      <c r="Q215" s="3">
        <v>-307759</v>
      </c>
      <c r="R215">
        <v>2491</v>
      </c>
      <c r="S215" s="12">
        <v>99</v>
      </c>
    </row>
    <row r="216" spans="1:19" x14ac:dyDescent="0.25">
      <c r="A216" t="s">
        <v>247</v>
      </c>
      <c r="B216" s="1">
        <v>45506</v>
      </c>
      <c r="C216" s="5">
        <f>YEAR(retail_sales_dataset[[#This Row],[OrderDate]])</f>
        <v>2024</v>
      </c>
      <c r="D216" s="5">
        <f>MONTH(retail_sales_dataset[[#This Row],[OrderDate]])</f>
        <v>8</v>
      </c>
      <c r="E216" s="5">
        <f>DAY(retail_sales_dataset[[#This Row],[OrderDate]])</f>
        <v>2</v>
      </c>
      <c r="F216" t="s">
        <v>39</v>
      </c>
      <c r="G216" t="s">
        <v>16</v>
      </c>
      <c r="H216" t="s">
        <v>17</v>
      </c>
      <c r="I216" t="s">
        <v>18</v>
      </c>
      <c r="J216" t="s">
        <v>33</v>
      </c>
      <c r="K216" s="2">
        <v>71671</v>
      </c>
      <c r="L216" s="5">
        <v>3</v>
      </c>
      <c r="M216" t="s">
        <v>20</v>
      </c>
      <c r="N216" s="2">
        <v>215013</v>
      </c>
      <c r="O216" s="2">
        <v>161448</v>
      </c>
      <c r="P216" s="2">
        <f>retail_sales_dataset[[#This Row],[Total]]-retail_sales_dataset[[#This Row],[COGS]]</f>
        <v>53565</v>
      </c>
      <c r="Q216" s="3">
        <v>53565</v>
      </c>
      <c r="R216">
        <v>2491</v>
      </c>
      <c r="S216" s="12">
        <v>74</v>
      </c>
    </row>
    <row r="217" spans="1:19" x14ac:dyDescent="0.25">
      <c r="A217" t="s">
        <v>248</v>
      </c>
      <c r="B217" s="1">
        <v>45507</v>
      </c>
      <c r="C217" s="5">
        <f>YEAR(retail_sales_dataset[[#This Row],[OrderDate]])</f>
        <v>2024</v>
      </c>
      <c r="D217" s="5">
        <f>MONTH(retail_sales_dataset[[#This Row],[OrderDate]])</f>
        <v>8</v>
      </c>
      <c r="E217" s="5">
        <f>DAY(retail_sales_dataset[[#This Row],[OrderDate]])</f>
        <v>3</v>
      </c>
      <c r="F217" t="s">
        <v>39</v>
      </c>
      <c r="G217" t="s">
        <v>16</v>
      </c>
      <c r="H217" t="s">
        <v>17</v>
      </c>
      <c r="I217" t="s">
        <v>23</v>
      </c>
      <c r="J217" t="s">
        <v>19</v>
      </c>
      <c r="K217" s="2">
        <v>13434</v>
      </c>
      <c r="L217" s="5">
        <v>1</v>
      </c>
      <c r="M217" t="s">
        <v>37</v>
      </c>
      <c r="N217" s="2">
        <v>13434</v>
      </c>
      <c r="O217" s="2">
        <v>10087</v>
      </c>
      <c r="P217" s="2">
        <f>retail_sales_dataset[[#This Row],[Total]]-retail_sales_dataset[[#This Row],[COGS]]</f>
        <v>3347</v>
      </c>
      <c r="Q217" s="3">
        <v>3347</v>
      </c>
      <c r="R217">
        <v>2491</v>
      </c>
      <c r="S217" s="12">
        <v>56</v>
      </c>
    </row>
    <row r="218" spans="1:19" x14ac:dyDescent="0.25">
      <c r="A218" t="s">
        <v>249</v>
      </c>
      <c r="B218" s="1">
        <v>45508</v>
      </c>
      <c r="C218" s="5">
        <f>YEAR(retail_sales_dataset[[#This Row],[OrderDate]])</f>
        <v>2024</v>
      </c>
      <c r="D218" s="5">
        <f>MONTH(retail_sales_dataset[[#This Row],[OrderDate]])</f>
        <v>8</v>
      </c>
      <c r="E218" s="5">
        <f>DAY(retail_sales_dataset[[#This Row],[OrderDate]])</f>
        <v>4</v>
      </c>
      <c r="F218" t="s">
        <v>39</v>
      </c>
      <c r="G218" t="s">
        <v>16</v>
      </c>
      <c r="H218" t="s">
        <v>17</v>
      </c>
      <c r="I218" t="s">
        <v>23</v>
      </c>
      <c r="J218" t="s">
        <v>27</v>
      </c>
      <c r="K218" s="2">
        <v>149256</v>
      </c>
      <c r="L218" s="5">
        <v>3</v>
      </c>
      <c r="M218" t="s">
        <v>41</v>
      </c>
      <c r="N218" s="2">
        <v>447768</v>
      </c>
      <c r="O218" s="2">
        <v>336217</v>
      </c>
      <c r="P218" s="2">
        <f>retail_sales_dataset[[#This Row],[Total]]-retail_sales_dataset[[#This Row],[COGS]]</f>
        <v>111551</v>
      </c>
      <c r="Q218" s="3">
        <v>111551</v>
      </c>
      <c r="R218">
        <v>2491</v>
      </c>
      <c r="S218" s="12">
        <v>66</v>
      </c>
    </row>
    <row r="219" spans="1:19" x14ac:dyDescent="0.25">
      <c r="A219" t="s">
        <v>250</v>
      </c>
      <c r="B219" s="1">
        <v>45509</v>
      </c>
      <c r="C219" s="5">
        <f>YEAR(retail_sales_dataset[[#This Row],[OrderDate]])</f>
        <v>2024</v>
      </c>
      <c r="D219" s="5">
        <f>MONTH(retail_sales_dataset[[#This Row],[OrderDate]])</f>
        <v>8</v>
      </c>
      <c r="E219" s="5">
        <f>DAY(retail_sales_dataset[[#This Row],[OrderDate]])</f>
        <v>5</v>
      </c>
      <c r="F219" t="s">
        <v>15</v>
      </c>
      <c r="G219" t="s">
        <v>31</v>
      </c>
      <c r="H219" t="s">
        <v>32</v>
      </c>
      <c r="I219" t="s">
        <v>18</v>
      </c>
      <c r="J219" t="s">
        <v>24</v>
      </c>
      <c r="K219" s="2">
        <v>13378</v>
      </c>
      <c r="L219" s="5">
        <v>3</v>
      </c>
      <c r="M219" t="s">
        <v>20</v>
      </c>
      <c r="N219" s="2">
        <v>40134</v>
      </c>
      <c r="O219" s="2">
        <v>30136</v>
      </c>
      <c r="P219" s="2">
        <f>retail_sales_dataset[[#This Row],[Total]]-retail_sales_dataset[[#This Row],[COGS]]</f>
        <v>9998</v>
      </c>
      <c r="Q219" s="3">
        <v>9998</v>
      </c>
      <c r="R219">
        <v>2491</v>
      </c>
      <c r="S219" s="12">
        <v>76</v>
      </c>
    </row>
    <row r="220" spans="1:19" x14ac:dyDescent="0.25">
      <c r="A220" t="s">
        <v>251</v>
      </c>
      <c r="B220" s="1">
        <v>45510</v>
      </c>
      <c r="C220" s="5">
        <f>YEAR(retail_sales_dataset[[#This Row],[OrderDate]])</f>
        <v>2024</v>
      </c>
      <c r="D220" s="5">
        <f>MONTH(retail_sales_dataset[[#This Row],[OrderDate]])</f>
        <v>8</v>
      </c>
      <c r="E220" s="5">
        <f>DAY(retail_sales_dataset[[#This Row],[OrderDate]])</f>
        <v>6</v>
      </c>
      <c r="F220" t="s">
        <v>22</v>
      </c>
      <c r="G220" t="s">
        <v>31</v>
      </c>
      <c r="H220" t="s">
        <v>32</v>
      </c>
      <c r="I220" t="s">
        <v>23</v>
      </c>
      <c r="J220" t="s">
        <v>35</v>
      </c>
      <c r="K220" s="2">
        <v>10578</v>
      </c>
      <c r="L220" s="5">
        <v>2</v>
      </c>
      <c r="M220" t="s">
        <v>37</v>
      </c>
      <c r="N220" s="2">
        <v>21156</v>
      </c>
      <c r="O220" s="2">
        <v>158855</v>
      </c>
      <c r="P220" s="2">
        <f>retail_sales_dataset[[#This Row],[Total]]-retail_sales_dataset[[#This Row],[COGS]]</f>
        <v>-137699</v>
      </c>
      <c r="Q220" s="3">
        <v>-137699</v>
      </c>
      <c r="R220">
        <v>2491</v>
      </c>
      <c r="S220" s="12">
        <v>44</v>
      </c>
    </row>
    <row r="221" spans="1:19" x14ac:dyDescent="0.25">
      <c r="A221" t="s">
        <v>252</v>
      </c>
      <c r="B221" s="1">
        <v>45511</v>
      </c>
      <c r="C221" s="5">
        <f>YEAR(retail_sales_dataset[[#This Row],[OrderDate]])</f>
        <v>2024</v>
      </c>
      <c r="D221" s="5">
        <f>MONTH(retail_sales_dataset[[#This Row],[OrderDate]])</f>
        <v>8</v>
      </c>
      <c r="E221" s="5">
        <f>DAY(retail_sales_dataset[[#This Row],[OrderDate]])</f>
        <v>7</v>
      </c>
      <c r="F221" t="s">
        <v>22</v>
      </c>
      <c r="G221" t="s">
        <v>26</v>
      </c>
      <c r="H221" t="s">
        <v>32</v>
      </c>
      <c r="I221" t="s">
        <v>18</v>
      </c>
      <c r="J221" t="s">
        <v>33</v>
      </c>
      <c r="K221" s="2">
        <v>147633</v>
      </c>
      <c r="L221" s="5">
        <v>3</v>
      </c>
      <c r="M221" t="s">
        <v>20</v>
      </c>
      <c r="N221" s="2">
        <v>442899</v>
      </c>
      <c r="O221" s="2">
        <v>332561</v>
      </c>
      <c r="P221" s="2">
        <f>retail_sales_dataset[[#This Row],[Total]]-retail_sales_dataset[[#This Row],[COGS]]</f>
        <v>110338</v>
      </c>
      <c r="Q221" s="3">
        <v>110338</v>
      </c>
      <c r="R221">
        <v>2491</v>
      </c>
      <c r="S221" s="12">
        <v>77</v>
      </c>
    </row>
    <row r="222" spans="1:19" x14ac:dyDescent="0.25">
      <c r="A222" t="s">
        <v>253</v>
      </c>
      <c r="B222" s="1">
        <v>45512</v>
      </c>
      <c r="C222" s="5">
        <f>YEAR(retail_sales_dataset[[#This Row],[OrderDate]])</f>
        <v>2024</v>
      </c>
      <c r="D222" s="5">
        <f>MONTH(retail_sales_dataset[[#This Row],[OrderDate]])</f>
        <v>8</v>
      </c>
      <c r="E222" s="5">
        <f>DAY(retail_sales_dataset[[#This Row],[OrderDate]])</f>
        <v>8</v>
      </c>
      <c r="F222" t="s">
        <v>22</v>
      </c>
      <c r="G222" t="s">
        <v>16</v>
      </c>
      <c r="H222" t="s">
        <v>17</v>
      </c>
      <c r="I222" t="s">
        <v>23</v>
      </c>
      <c r="J222" t="s">
        <v>24</v>
      </c>
      <c r="K222" s="2">
        <v>39681</v>
      </c>
      <c r="L222" s="5">
        <v>4</v>
      </c>
      <c r="M222" t="s">
        <v>20</v>
      </c>
      <c r="N222" s="2">
        <v>158724</v>
      </c>
      <c r="O222" s="2">
        <v>119182</v>
      </c>
      <c r="P222" s="2">
        <f>retail_sales_dataset[[#This Row],[Total]]-retail_sales_dataset[[#This Row],[COGS]]</f>
        <v>39542</v>
      </c>
      <c r="Q222" s="3">
        <v>39542</v>
      </c>
      <c r="R222">
        <v>2491</v>
      </c>
      <c r="S222" s="12">
        <v>99</v>
      </c>
    </row>
    <row r="223" spans="1:19" x14ac:dyDescent="0.25">
      <c r="A223" t="s">
        <v>254</v>
      </c>
      <c r="B223" s="1">
        <v>45513</v>
      </c>
      <c r="C223" s="5">
        <f>YEAR(retail_sales_dataset[[#This Row],[OrderDate]])</f>
        <v>2024</v>
      </c>
      <c r="D223" s="5">
        <f>MONTH(retail_sales_dataset[[#This Row],[OrderDate]])</f>
        <v>8</v>
      </c>
      <c r="E223" s="5">
        <f>DAY(retail_sales_dataset[[#This Row],[OrderDate]])</f>
        <v>9</v>
      </c>
      <c r="F223" t="s">
        <v>15</v>
      </c>
      <c r="G223" t="s">
        <v>26</v>
      </c>
      <c r="H223" t="s">
        <v>17</v>
      </c>
      <c r="I223" t="s">
        <v>18</v>
      </c>
      <c r="J223" t="s">
        <v>35</v>
      </c>
      <c r="K223" s="2">
        <v>25626</v>
      </c>
      <c r="L223" s="5">
        <v>2</v>
      </c>
      <c r="M223" t="s">
        <v>20</v>
      </c>
      <c r="N223" s="2">
        <v>51252</v>
      </c>
      <c r="O223" s="2">
        <v>38484</v>
      </c>
      <c r="P223" s="2">
        <f>retail_sales_dataset[[#This Row],[Total]]-retail_sales_dataset[[#This Row],[COGS]]</f>
        <v>12768</v>
      </c>
      <c r="Q223" s="3">
        <v>12768</v>
      </c>
      <c r="R223">
        <v>2491</v>
      </c>
      <c r="S223" s="12">
        <v>51</v>
      </c>
    </row>
    <row r="224" spans="1:19" x14ac:dyDescent="0.25">
      <c r="A224" t="s">
        <v>255</v>
      </c>
      <c r="B224" s="1">
        <v>45514</v>
      </c>
      <c r="C224" s="5">
        <f>YEAR(retail_sales_dataset[[#This Row],[OrderDate]])</f>
        <v>2024</v>
      </c>
      <c r="D224" s="5">
        <f>MONTH(retail_sales_dataset[[#This Row],[OrderDate]])</f>
        <v>8</v>
      </c>
      <c r="E224" s="5">
        <f>DAY(retail_sales_dataset[[#This Row],[OrderDate]])</f>
        <v>10</v>
      </c>
      <c r="F224" t="s">
        <v>39</v>
      </c>
      <c r="G224" t="s">
        <v>31</v>
      </c>
      <c r="H224" t="s">
        <v>17</v>
      </c>
      <c r="I224" t="s">
        <v>18</v>
      </c>
      <c r="J224" t="s">
        <v>27</v>
      </c>
      <c r="K224" s="2">
        <v>22601</v>
      </c>
      <c r="L224" s="5">
        <v>1</v>
      </c>
      <c r="M224" t="s">
        <v>37</v>
      </c>
      <c r="N224" s="2">
        <v>22601</v>
      </c>
      <c r="O224" s="2">
        <v>1697</v>
      </c>
      <c r="P224" s="2">
        <f>retail_sales_dataset[[#This Row],[Total]]-retail_sales_dataset[[#This Row],[COGS]]</f>
        <v>20904</v>
      </c>
      <c r="Q224" s="3">
        <v>20904</v>
      </c>
      <c r="R224">
        <v>2491</v>
      </c>
      <c r="S224" s="12">
        <v>88</v>
      </c>
    </row>
    <row r="225" spans="1:19" x14ac:dyDescent="0.25">
      <c r="A225" t="s">
        <v>256</v>
      </c>
      <c r="B225" s="1">
        <v>45515</v>
      </c>
      <c r="C225" s="5">
        <f>YEAR(retail_sales_dataset[[#This Row],[OrderDate]])</f>
        <v>2024</v>
      </c>
      <c r="D225" s="5">
        <f>MONTH(retail_sales_dataset[[#This Row],[OrderDate]])</f>
        <v>8</v>
      </c>
      <c r="E225" s="5">
        <f>DAY(retail_sales_dataset[[#This Row],[OrderDate]])</f>
        <v>11</v>
      </c>
      <c r="F225" t="s">
        <v>39</v>
      </c>
      <c r="G225" t="s">
        <v>31</v>
      </c>
      <c r="H225" t="s">
        <v>32</v>
      </c>
      <c r="I225" t="s">
        <v>23</v>
      </c>
      <c r="J225" t="s">
        <v>27</v>
      </c>
      <c r="K225" s="2">
        <v>48975</v>
      </c>
      <c r="L225" s="5">
        <v>4</v>
      </c>
      <c r="M225" t="s">
        <v>37</v>
      </c>
      <c r="N225" s="2">
        <v>19590</v>
      </c>
      <c r="O225" s="2">
        <v>147096</v>
      </c>
      <c r="P225" s="2">
        <f>retail_sales_dataset[[#This Row],[Total]]-retail_sales_dataset[[#This Row],[COGS]]</f>
        <v>-127506</v>
      </c>
      <c r="Q225" s="3">
        <v>-127506</v>
      </c>
      <c r="R225">
        <v>2491</v>
      </c>
      <c r="S225" s="12">
        <v>94</v>
      </c>
    </row>
    <row r="226" spans="1:19" x14ac:dyDescent="0.25">
      <c r="A226" t="s">
        <v>257</v>
      </c>
      <c r="B226" s="1">
        <v>45516</v>
      </c>
      <c r="C226" s="5">
        <f>YEAR(retail_sales_dataset[[#This Row],[OrderDate]])</f>
        <v>2024</v>
      </c>
      <c r="D226" s="5">
        <f>MONTH(retail_sales_dataset[[#This Row],[OrderDate]])</f>
        <v>8</v>
      </c>
      <c r="E226" s="5">
        <f>DAY(retail_sales_dataset[[#This Row],[OrderDate]])</f>
        <v>12</v>
      </c>
      <c r="F226" t="s">
        <v>22</v>
      </c>
      <c r="G226" t="s">
        <v>31</v>
      </c>
      <c r="H226" t="s">
        <v>17</v>
      </c>
      <c r="I226" t="s">
        <v>18</v>
      </c>
      <c r="J226" t="s">
        <v>29</v>
      </c>
      <c r="K226" s="2">
        <v>19652</v>
      </c>
      <c r="L226" s="5">
        <v>1</v>
      </c>
      <c r="M226" t="s">
        <v>20</v>
      </c>
      <c r="N226" s="2">
        <v>19652</v>
      </c>
      <c r="O226" s="2">
        <v>14756</v>
      </c>
      <c r="P226" s="2">
        <f>retail_sales_dataset[[#This Row],[Total]]-retail_sales_dataset[[#This Row],[COGS]]</f>
        <v>4896</v>
      </c>
      <c r="Q226" s="3">
        <v>4896</v>
      </c>
      <c r="R226">
        <v>2491</v>
      </c>
      <c r="S226" s="12">
        <v>97</v>
      </c>
    </row>
    <row r="227" spans="1:19" x14ac:dyDescent="0.25">
      <c r="A227" t="s">
        <v>258</v>
      </c>
      <c r="B227" s="1">
        <v>45517</v>
      </c>
      <c r="C227" s="5">
        <f>YEAR(retail_sales_dataset[[#This Row],[OrderDate]])</f>
        <v>2024</v>
      </c>
      <c r="D227" s="5">
        <f>MONTH(retail_sales_dataset[[#This Row],[OrderDate]])</f>
        <v>8</v>
      </c>
      <c r="E227" s="5">
        <f>DAY(retail_sales_dataset[[#This Row],[OrderDate]])</f>
        <v>13</v>
      </c>
      <c r="F227" t="s">
        <v>39</v>
      </c>
      <c r="G227" t="s">
        <v>31</v>
      </c>
      <c r="H227" t="s">
        <v>32</v>
      </c>
      <c r="I227" t="s">
        <v>23</v>
      </c>
      <c r="J227" t="s">
        <v>19</v>
      </c>
      <c r="K227" s="2">
        <v>105363</v>
      </c>
      <c r="L227" s="5">
        <v>3</v>
      </c>
      <c r="M227" t="s">
        <v>41</v>
      </c>
      <c r="N227" s="2">
        <v>316089</v>
      </c>
      <c r="O227" s="2">
        <v>237343</v>
      </c>
      <c r="P227" s="2">
        <f>retail_sales_dataset[[#This Row],[Total]]-retail_sales_dataset[[#This Row],[COGS]]</f>
        <v>78746</v>
      </c>
      <c r="Q227" s="3">
        <v>78746</v>
      </c>
      <c r="R227">
        <v>2491</v>
      </c>
      <c r="S227" s="12">
        <v>98</v>
      </c>
    </row>
    <row r="228" spans="1:19" x14ac:dyDescent="0.25">
      <c r="A228" t="s">
        <v>259</v>
      </c>
      <c r="B228" s="1">
        <v>45518</v>
      </c>
      <c r="C228" s="5">
        <f>YEAR(retail_sales_dataset[[#This Row],[OrderDate]])</f>
        <v>2024</v>
      </c>
      <c r="D228" s="5">
        <f>MONTH(retail_sales_dataset[[#This Row],[OrderDate]])</f>
        <v>8</v>
      </c>
      <c r="E228" s="5">
        <f>DAY(retail_sales_dataset[[#This Row],[OrderDate]])</f>
        <v>14</v>
      </c>
      <c r="F228" t="s">
        <v>39</v>
      </c>
      <c r="G228" t="s">
        <v>31</v>
      </c>
      <c r="H228" t="s">
        <v>32</v>
      </c>
      <c r="I228" t="s">
        <v>23</v>
      </c>
      <c r="J228" t="s">
        <v>29</v>
      </c>
      <c r="K228" s="2">
        <v>14032</v>
      </c>
      <c r="L228" s="5">
        <v>4</v>
      </c>
      <c r="M228" t="s">
        <v>41</v>
      </c>
      <c r="N228" s="2">
        <v>56128</v>
      </c>
      <c r="O228" s="2">
        <v>42145</v>
      </c>
      <c r="P228" s="2">
        <f>retail_sales_dataset[[#This Row],[Total]]-retail_sales_dataset[[#This Row],[COGS]]</f>
        <v>13983</v>
      </c>
      <c r="Q228" s="3">
        <v>13983</v>
      </c>
      <c r="R228">
        <v>2491</v>
      </c>
      <c r="S228" s="12">
        <v>71</v>
      </c>
    </row>
    <row r="229" spans="1:19" x14ac:dyDescent="0.25">
      <c r="A229" t="s">
        <v>260</v>
      </c>
      <c r="B229" s="1">
        <v>45519</v>
      </c>
      <c r="C229" s="5">
        <f>YEAR(retail_sales_dataset[[#This Row],[OrderDate]])</f>
        <v>2024</v>
      </c>
      <c r="D229" s="5">
        <f>MONTH(retail_sales_dataset[[#This Row],[OrderDate]])</f>
        <v>8</v>
      </c>
      <c r="E229" s="5">
        <f>DAY(retail_sales_dataset[[#This Row],[OrderDate]])</f>
        <v>15</v>
      </c>
      <c r="F229" t="s">
        <v>15</v>
      </c>
      <c r="G229" t="s">
        <v>31</v>
      </c>
      <c r="H229" t="s">
        <v>32</v>
      </c>
      <c r="I229" t="s">
        <v>23</v>
      </c>
      <c r="J229" t="s">
        <v>33</v>
      </c>
      <c r="K229" s="2">
        <v>78866</v>
      </c>
      <c r="L229" s="5">
        <v>4</v>
      </c>
      <c r="M229" t="s">
        <v>37</v>
      </c>
      <c r="N229" s="2">
        <v>315464</v>
      </c>
      <c r="O229" s="2">
        <v>236873</v>
      </c>
      <c r="P229" s="2">
        <f>retail_sales_dataset[[#This Row],[Total]]-retail_sales_dataset[[#This Row],[COGS]]</f>
        <v>78591</v>
      </c>
      <c r="Q229" s="3">
        <v>78591</v>
      </c>
      <c r="R229">
        <v>2491</v>
      </c>
      <c r="S229" s="12">
        <v>99</v>
      </c>
    </row>
    <row r="230" spans="1:19" x14ac:dyDescent="0.25">
      <c r="A230" t="s">
        <v>261</v>
      </c>
      <c r="B230" s="1">
        <v>45520</v>
      </c>
      <c r="C230" s="5">
        <f>YEAR(retail_sales_dataset[[#This Row],[OrderDate]])</f>
        <v>2024</v>
      </c>
      <c r="D230" s="5">
        <f>MONTH(retail_sales_dataset[[#This Row],[OrderDate]])</f>
        <v>8</v>
      </c>
      <c r="E230" s="5">
        <f>DAY(retail_sales_dataset[[#This Row],[OrderDate]])</f>
        <v>16</v>
      </c>
      <c r="F230" t="s">
        <v>15</v>
      </c>
      <c r="G230" t="s">
        <v>31</v>
      </c>
      <c r="H230" t="s">
        <v>32</v>
      </c>
      <c r="I230" t="s">
        <v>18</v>
      </c>
      <c r="J230" t="s">
        <v>24</v>
      </c>
      <c r="K230" s="2">
        <v>149521</v>
      </c>
      <c r="L230" s="5">
        <v>1</v>
      </c>
      <c r="M230" t="s">
        <v>37</v>
      </c>
      <c r="N230" s="2">
        <v>149521</v>
      </c>
      <c r="O230" s="2">
        <v>112271</v>
      </c>
      <c r="P230" s="2">
        <f>retail_sales_dataset[[#This Row],[Total]]-retail_sales_dataset[[#This Row],[COGS]]</f>
        <v>37250</v>
      </c>
      <c r="Q230" s="3">
        <v>37250</v>
      </c>
      <c r="R230">
        <v>2491</v>
      </c>
      <c r="S230" s="12">
        <v>85</v>
      </c>
    </row>
    <row r="231" spans="1:19" x14ac:dyDescent="0.25">
      <c r="A231" t="s">
        <v>262</v>
      </c>
      <c r="B231" s="1">
        <v>45521</v>
      </c>
      <c r="C231" s="5">
        <f>YEAR(retail_sales_dataset[[#This Row],[OrderDate]])</f>
        <v>2024</v>
      </c>
      <c r="D231" s="5">
        <f>MONTH(retail_sales_dataset[[#This Row],[OrderDate]])</f>
        <v>8</v>
      </c>
      <c r="E231" s="5">
        <f>DAY(retail_sales_dataset[[#This Row],[OrderDate]])</f>
        <v>17</v>
      </c>
      <c r="F231" t="s">
        <v>15</v>
      </c>
      <c r="G231" t="s">
        <v>16</v>
      </c>
      <c r="H231" t="s">
        <v>32</v>
      </c>
      <c r="I231" t="s">
        <v>18</v>
      </c>
      <c r="J231" t="s">
        <v>33</v>
      </c>
      <c r="K231" s="2">
        <v>123026</v>
      </c>
      <c r="L231" s="5">
        <v>4</v>
      </c>
      <c r="M231" t="s">
        <v>37</v>
      </c>
      <c r="N231" s="2">
        <v>492104</v>
      </c>
      <c r="O231" s="2">
        <v>369508</v>
      </c>
      <c r="P231" s="2">
        <f>retail_sales_dataset[[#This Row],[Total]]-retail_sales_dataset[[#This Row],[COGS]]</f>
        <v>122596</v>
      </c>
      <c r="Q231" s="3">
        <v>122596</v>
      </c>
      <c r="R231">
        <v>2491</v>
      </c>
      <c r="S231" s="12">
        <v>50</v>
      </c>
    </row>
    <row r="232" spans="1:19" x14ac:dyDescent="0.25">
      <c r="A232" t="s">
        <v>263</v>
      </c>
      <c r="B232" s="1">
        <v>45522</v>
      </c>
      <c r="C232" s="5">
        <f>YEAR(retail_sales_dataset[[#This Row],[OrderDate]])</f>
        <v>2024</v>
      </c>
      <c r="D232" s="5">
        <f>MONTH(retail_sales_dataset[[#This Row],[OrderDate]])</f>
        <v>8</v>
      </c>
      <c r="E232" s="5">
        <f>DAY(retail_sales_dataset[[#This Row],[OrderDate]])</f>
        <v>18</v>
      </c>
      <c r="F232" t="s">
        <v>15</v>
      </c>
      <c r="G232" t="s">
        <v>26</v>
      </c>
      <c r="H232" t="s">
        <v>32</v>
      </c>
      <c r="I232" t="s">
        <v>23</v>
      </c>
      <c r="J232" t="s">
        <v>35</v>
      </c>
      <c r="K232" s="2">
        <v>94207</v>
      </c>
      <c r="L232" s="5">
        <v>4</v>
      </c>
      <c r="M232" t="s">
        <v>37</v>
      </c>
      <c r="N232" s="2">
        <v>376828</v>
      </c>
      <c r="O232" s="2">
        <v>28295</v>
      </c>
      <c r="P232" s="2">
        <f>retail_sales_dataset[[#This Row],[Total]]-retail_sales_dataset[[#This Row],[COGS]]</f>
        <v>348533</v>
      </c>
      <c r="Q232" s="3">
        <v>348533</v>
      </c>
      <c r="R232">
        <v>2491</v>
      </c>
      <c r="S232" s="12">
        <v>69</v>
      </c>
    </row>
    <row r="233" spans="1:19" x14ac:dyDescent="0.25">
      <c r="A233" t="s">
        <v>264</v>
      </c>
      <c r="B233" s="1">
        <v>45523</v>
      </c>
      <c r="C233" s="5">
        <f>YEAR(retail_sales_dataset[[#This Row],[OrderDate]])</f>
        <v>2024</v>
      </c>
      <c r="D233" s="5">
        <f>MONTH(retail_sales_dataset[[#This Row],[OrderDate]])</f>
        <v>8</v>
      </c>
      <c r="E233" s="5">
        <f>DAY(retail_sales_dataset[[#This Row],[OrderDate]])</f>
        <v>19</v>
      </c>
      <c r="F233" t="s">
        <v>22</v>
      </c>
      <c r="G233" t="s">
        <v>31</v>
      </c>
      <c r="H233" t="s">
        <v>17</v>
      </c>
      <c r="I233" t="s">
        <v>23</v>
      </c>
      <c r="J233" t="s">
        <v>27</v>
      </c>
      <c r="K233" s="2">
        <v>49407</v>
      </c>
      <c r="L233" s="5">
        <v>4</v>
      </c>
      <c r="M233" t="s">
        <v>37</v>
      </c>
      <c r="N233" s="2">
        <v>197628</v>
      </c>
      <c r="O233" s="2">
        <v>148394</v>
      </c>
      <c r="P233" s="2">
        <f>retail_sales_dataset[[#This Row],[Total]]-retail_sales_dataset[[#This Row],[COGS]]</f>
        <v>49234</v>
      </c>
      <c r="Q233" s="3">
        <v>49234</v>
      </c>
      <c r="R233">
        <v>2491</v>
      </c>
      <c r="S233" s="12">
        <v>83</v>
      </c>
    </row>
    <row r="234" spans="1:19" x14ac:dyDescent="0.25">
      <c r="A234" t="s">
        <v>265</v>
      </c>
      <c r="B234" s="1">
        <v>45524</v>
      </c>
      <c r="C234" s="5">
        <f>YEAR(retail_sales_dataset[[#This Row],[OrderDate]])</f>
        <v>2024</v>
      </c>
      <c r="D234" s="5">
        <f>MONTH(retail_sales_dataset[[#This Row],[OrderDate]])</f>
        <v>8</v>
      </c>
      <c r="E234" s="5">
        <f>DAY(retail_sales_dataset[[#This Row],[OrderDate]])</f>
        <v>20</v>
      </c>
      <c r="F234" t="s">
        <v>15</v>
      </c>
      <c r="G234" t="s">
        <v>16</v>
      </c>
      <c r="H234" t="s">
        <v>17</v>
      </c>
      <c r="I234" t="s">
        <v>18</v>
      </c>
      <c r="J234" t="s">
        <v>29</v>
      </c>
      <c r="K234" s="2">
        <v>95465</v>
      </c>
      <c r="L234" s="5">
        <v>3</v>
      </c>
      <c r="M234" t="s">
        <v>41</v>
      </c>
      <c r="N234" s="2">
        <v>286395</v>
      </c>
      <c r="O234" s="2">
        <v>215046</v>
      </c>
      <c r="P234" s="2">
        <f>retail_sales_dataset[[#This Row],[Total]]-retail_sales_dataset[[#This Row],[COGS]]</f>
        <v>71349</v>
      </c>
      <c r="Q234" s="3">
        <v>71349</v>
      </c>
      <c r="R234">
        <v>2491</v>
      </c>
      <c r="S234" s="12">
        <v>55</v>
      </c>
    </row>
    <row r="235" spans="1:19" x14ac:dyDescent="0.25">
      <c r="A235" t="s">
        <v>266</v>
      </c>
      <c r="B235" s="1">
        <v>45525</v>
      </c>
      <c r="C235" s="5">
        <f>YEAR(retail_sales_dataset[[#This Row],[OrderDate]])</f>
        <v>2024</v>
      </c>
      <c r="D235" s="5">
        <f>MONTH(retail_sales_dataset[[#This Row],[OrderDate]])</f>
        <v>8</v>
      </c>
      <c r="E235" s="5">
        <f>DAY(retail_sales_dataset[[#This Row],[OrderDate]])</f>
        <v>21</v>
      </c>
      <c r="F235" t="s">
        <v>39</v>
      </c>
      <c r="G235" t="s">
        <v>16</v>
      </c>
      <c r="H235" t="s">
        <v>32</v>
      </c>
      <c r="I235" t="s">
        <v>23</v>
      </c>
      <c r="J235" t="s">
        <v>29</v>
      </c>
      <c r="K235" s="2">
        <v>81421</v>
      </c>
      <c r="L235" s="5">
        <v>1</v>
      </c>
      <c r="M235" t="s">
        <v>37</v>
      </c>
      <c r="N235" s="2">
        <v>81421</v>
      </c>
      <c r="O235" s="2">
        <v>61137</v>
      </c>
      <c r="P235" s="2">
        <f>retail_sales_dataset[[#This Row],[Total]]-retail_sales_dataset[[#This Row],[COGS]]</f>
        <v>20284</v>
      </c>
      <c r="Q235" s="3">
        <v>20284</v>
      </c>
      <c r="R235">
        <v>2491</v>
      </c>
      <c r="S235" s="12">
        <v>78</v>
      </c>
    </row>
    <row r="236" spans="1:19" x14ac:dyDescent="0.25">
      <c r="A236" t="s">
        <v>267</v>
      </c>
      <c r="B236" s="1">
        <v>45526</v>
      </c>
      <c r="C236" s="5">
        <f>YEAR(retail_sales_dataset[[#This Row],[OrderDate]])</f>
        <v>2024</v>
      </c>
      <c r="D236" s="5">
        <f>MONTH(retail_sales_dataset[[#This Row],[OrderDate]])</f>
        <v>8</v>
      </c>
      <c r="E236" s="5">
        <f>DAY(retail_sales_dataset[[#This Row],[OrderDate]])</f>
        <v>22</v>
      </c>
      <c r="F236" t="s">
        <v>22</v>
      </c>
      <c r="G236" t="s">
        <v>26</v>
      </c>
      <c r="H236" t="s">
        <v>32</v>
      </c>
      <c r="I236" t="s">
        <v>23</v>
      </c>
      <c r="J236" t="s">
        <v>29</v>
      </c>
      <c r="K236" s="2">
        <v>66782</v>
      </c>
      <c r="L236" s="5">
        <v>4</v>
      </c>
      <c r="M236" t="s">
        <v>20</v>
      </c>
      <c r="N236" s="2">
        <v>267128</v>
      </c>
      <c r="O236" s="2">
        <v>200579</v>
      </c>
      <c r="P236" s="2">
        <f>retail_sales_dataset[[#This Row],[Total]]-retail_sales_dataset[[#This Row],[COGS]]</f>
        <v>66549</v>
      </c>
      <c r="Q236" s="3">
        <v>66549</v>
      </c>
      <c r="R236">
        <v>2491</v>
      </c>
      <c r="S236" s="12">
        <v>80</v>
      </c>
    </row>
    <row r="237" spans="1:19" x14ac:dyDescent="0.25">
      <c r="A237" t="s">
        <v>268</v>
      </c>
      <c r="B237" s="1">
        <v>45527</v>
      </c>
      <c r="C237" s="5">
        <f>YEAR(retail_sales_dataset[[#This Row],[OrderDate]])</f>
        <v>2024</v>
      </c>
      <c r="D237" s="5">
        <f>MONTH(retail_sales_dataset[[#This Row],[OrderDate]])</f>
        <v>8</v>
      </c>
      <c r="E237" s="5">
        <f>DAY(retail_sales_dataset[[#This Row],[OrderDate]])</f>
        <v>23</v>
      </c>
      <c r="F237" t="s">
        <v>39</v>
      </c>
      <c r="G237" t="s">
        <v>31</v>
      </c>
      <c r="H237" t="s">
        <v>17</v>
      </c>
      <c r="I237" t="s">
        <v>18</v>
      </c>
      <c r="J237" t="s">
        <v>33</v>
      </c>
      <c r="K237" s="2">
        <v>23953</v>
      </c>
      <c r="L237" s="5">
        <v>2</v>
      </c>
      <c r="M237" t="s">
        <v>20</v>
      </c>
      <c r="N237" s="2">
        <v>47906</v>
      </c>
      <c r="O237" s="2">
        <v>35971</v>
      </c>
      <c r="P237" s="2">
        <f>retail_sales_dataset[[#This Row],[Total]]-retail_sales_dataset[[#This Row],[COGS]]</f>
        <v>11935</v>
      </c>
      <c r="Q237" s="3">
        <v>11935</v>
      </c>
      <c r="R237">
        <v>2491</v>
      </c>
      <c r="S237" s="12">
        <v>50</v>
      </c>
    </row>
    <row r="238" spans="1:19" x14ac:dyDescent="0.25">
      <c r="A238" t="s">
        <v>269</v>
      </c>
      <c r="B238" s="1">
        <v>45528</v>
      </c>
      <c r="C238" s="5">
        <f>YEAR(retail_sales_dataset[[#This Row],[OrderDate]])</f>
        <v>2024</v>
      </c>
      <c r="D238" s="5">
        <f>MONTH(retail_sales_dataset[[#This Row],[OrderDate]])</f>
        <v>8</v>
      </c>
      <c r="E238" s="5">
        <f>DAY(retail_sales_dataset[[#This Row],[OrderDate]])</f>
        <v>24</v>
      </c>
      <c r="F238" t="s">
        <v>39</v>
      </c>
      <c r="G238" t="s">
        <v>26</v>
      </c>
      <c r="H238" t="s">
        <v>32</v>
      </c>
      <c r="I238" t="s">
        <v>23</v>
      </c>
      <c r="J238" t="s">
        <v>27</v>
      </c>
      <c r="K238" s="2">
        <v>133558</v>
      </c>
      <c r="L238" s="5">
        <v>2</v>
      </c>
      <c r="M238" t="s">
        <v>41</v>
      </c>
      <c r="N238" s="2">
        <v>267116</v>
      </c>
      <c r="O238" s="2">
        <v>20057</v>
      </c>
      <c r="P238" s="2">
        <f>retail_sales_dataset[[#This Row],[Total]]-retail_sales_dataset[[#This Row],[COGS]]</f>
        <v>247059</v>
      </c>
      <c r="Q238" s="3">
        <v>247059</v>
      </c>
      <c r="R238">
        <v>2491</v>
      </c>
      <c r="S238" s="12">
        <v>74</v>
      </c>
    </row>
    <row r="239" spans="1:19" x14ac:dyDescent="0.25">
      <c r="A239" t="s">
        <v>270</v>
      </c>
      <c r="B239" s="1">
        <v>45529</v>
      </c>
      <c r="C239" s="5">
        <f>YEAR(retail_sales_dataset[[#This Row],[OrderDate]])</f>
        <v>2024</v>
      </c>
      <c r="D239" s="5">
        <f>MONTH(retail_sales_dataset[[#This Row],[OrderDate]])</f>
        <v>8</v>
      </c>
      <c r="E239" s="5">
        <f>DAY(retail_sales_dataset[[#This Row],[OrderDate]])</f>
        <v>25</v>
      </c>
      <c r="F239" t="s">
        <v>39</v>
      </c>
      <c r="G239" t="s">
        <v>31</v>
      </c>
      <c r="H239" t="s">
        <v>32</v>
      </c>
      <c r="I239" t="s">
        <v>18</v>
      </c>
      <c r="J239" t="s">
        <v>24</v>
      </c>
      <c r="K239" s="2">
        <v>70219</v>
      </c>
      <c r="L239" s="5">
        <v>2</v>
      </c>
      <c r="M239" t="s">
        <v>20</v>
      </c>
      <c r="N239" s="2">
        <v>140438</v>
      </c>
      <c r="O239" s="2">
        <v>105451</v>
      </c>
      <c r="P239" s="2">
        <f>retail_sales_dataset[[#This Row],[Total]]-retail_sales_dataset[[#This Row],[COGS]]</f>
        <v>34987</v>
      </c>
      <c r="Q239" s="3">
        <v>34987</v>
      </c>
      <c r="R239">
        <v>2491</v>
      </c>
      <c r="S239" s="12">
        <v>86</v>
      </c>
    </row>
    <row r="240" spans="1:19" x14ac:dyDescent="0.25">
      <c r="A240" t="s">
        <v>271</v>
      </c>
      <c r="B240" s="1">
        <v>45530</v>
      </c>
      <c r="C240" s="5">
        <f>YEAR(retail_sales_dataset[[#This Row],[OrderDate]])</f>
        <v>2024</v>
      </c>
      <c r="D240" s="5">
        <f>MONTH(retail_sales_dataset[[#This Row],[OrderDate]])</f>
        <v>8</v>
      </c>
      <c r="E240" s="5">
        <f>DAY(retail_sales_dataset[[#This Row],[OrderDate]])</f>
        <v>26</v>
      </c>
      <c r="F240" t="s">
        <v>15</v>
      </c>
      <c r="G240" t="s">
        <v>16</v>
      </c>
      <c r="H240" t="s">
        <v>17</v>
      </c>
      <c r="I240" t="s">
        <v>23</v>
      </c>
      <c r="J240" t="s">
        <v>35</v>
      </c>
      <c r="K240" s="2">
        <v>3322</v>
      </c>
      <c r="L240" s="5">
        <v>2</v>
      </c>
      <c r="M240" t="s">
        <v>41</v>
      </c>
      <c r="N240" s="2">
        <v>6644</v>
      </c>
      <c r="O240" s="2">
        <v>49888</v>
      </c>
      <c r="P240" s="2">
        <f>retail_sales_dataset[[#This Row],[Total]]-retail_sales_dataset[[#This Row],[COGS]]</f>
        <v>-43244</v>
      </c>
      <c r="Q240" s="3">
        <v>-43244</v>
      </c>
      <c r="R240">
        <v>2491</v>
      </c>
      <c r="S240" s="12">
        <v>70</v>
      </c>
    </row>
    <row r="241" spans="1:19" x14ac:dyDescent="0.25">
      <c r="A241" t="s">
        <v>272</v>
      </c>
      <c r="B241" s="1">
        <v>45531</v>
      </c>
      <c r="C241" s="5">
        <f>YEAR(retail_sales_dataset[[#This Row],[OrderDate]])</f>
        <v>2024</v>
      </c>
      <c r="D241" s="5">
        <f>MONTH(retail_sales_dataset[[#This Row],[OrderDate]])</f>
        <v>8</v>
      </c>
      <c r="E241" s="5">
        <f>DAY(retail_sales_dataset[[#This Row],[OrderDate]])</f>
        <v>27</v>
      </c>
      <c r="F241" t="s">
        <v>15</v>
      </c>
      <c r="G241" t="s">
        <v>16</v>
      </c>
      <c r="H241" t="s">
        <v>32</v>
      </c>
      <c r="I241" t="s">
        <v>18</v>
      </c>
      <c r="J241" t="s">
        <v>24</v>
      </c>
      <c r="K241" s="2">
        <v>58325</v>
      </c>
      <c r="L241" s="5">
        <v>3</v>
      </c>
      <c r="M241" t="s">
        <v>41</v>
      </c>
      <c r="N241" s="2">
        <v>174975</v>
      </c>
      <c r="O241" s="2">
        <v>131384</v>
      </c>
      <c r="P241" s="2">
        <f>retail_sales_dataset[[#This Row],[Total]]-retail_sales_dataset[[#This Row],[COGS]]</f>
        <v>43591</v>
      </c>
      <c r="Q241" s="3">
        <v>43591</v>
      </c>
      <c r="R241">
        <v>2491</v>
      </c>
      <c r="S241" s="12">
        <v>41</v>
      </c>
    </row>
    <row r="242" spans="1:19" x14ac:dyDescent="0.25">
      <c r="A242" t="s">
        <v>273</v>
      </c>
      <c r="B242" s="1">
        <v>45532</v>
      </c>
      <c r="C242" s="5">
        <f>YEAR(retail_sales_dataset[[#This Row],[OrderDate]])</f>
        <v>2024</v>
      </c>
      <c r="D242" s="5">
        <f>MONTH(retail_sales_dataset[[#This Row],[OrderDate]])</f>
        <v>8</v>
      </c>
      <c r="E242" s="5">
        <f>DAY(retail_sales_dataset[[#This Row],[OrderDate]])</f>
        <v>28</v>
      </c>
      <c r="F242" t="s">
        <v>22</v>
      </c>
      <c r="G242" t="s">
        <v>16</v>
      </c>
      <c r="H242" t="s">
        <v>32</v>
      </c>
      <c r="I242" t="s">
        <v>23</v>
      </c>
      <c r="J242" t="s">
        <v>33</v>
      </c>
      <c r="K242" s="2">
        <v>65049</v>
      </c>
      <c r="L242" s="5">
        <v>4</v>
      </c>
      <c r="M242" t="s">
        <v>20</v>
      </c>
      <c r="N242" s="2">
        <v>260196</v>
      </c>
      <c r="O242" s="2">
        <v>195374</v>
      </c>
      <c r="P242" s="2">
        <f>retail_sales_dataset[[#This Row],[Total]]-retail_sales_dataset[[#This Row],[COGS]]</f>
        <v>64822</v>
      </c>
      <c r="Q242" s="3">
        <v>64822</v>
      </c>
      <c r="R242">
        <v>2491</v>
      </c>
      <c r="S242" s="12">
        <v>41</v>
      </c>
    </row>
    <row r="243" spans="1:19" x14ac:dyDescent="0.25">
      <c r="A243" t="s">
        <v>274</v>
      </c>
      <c r="B243" s="1">
        <v>45533</v>
      </c>
      <c r="C243" s="5">
        <f>YEAR(retail_sales_dataset[[#This Row],[OrderDate]])</f>
        <v>2024</v>
      </c>
      <c r="D243" s="5">
        <f>MONTH(retail_sales_dataset[[#This Row],[OrderDate]])</f>
        <v>8</v>
      </c>
      <c r="E243" s="5">
        <f>DAY(retail_sales_dataset[[#This Row],[OrderDate]])</f>
        <v>29</v>
      </c>
      <c r="F243" t="s">
        <v>22</v>
      </c>
      <c r="G243" t="s">
        <v>16</v>
      </c>
      <c r="H243" t="s">
        <v>32</v>
      </c>
      <c r="I243" t="s">
        <v>23</v>
      </c>
      <c r="J243" t="s">
        <v>35</v>
      </c>
      <c r="K243" s="2">
        <v>124993</v>
      </c>
      <c r="L243" s="5">
        <v>1</v>
      </c>
      <c r="M243" t="s">
        <v>37</v>
      </c>
      <c r="N243" s="2">
        <v>124993</v>
      </c>
      <c r="O243" s="2">
        <v>93854</v>
      </c>
      <c r="P243" s="2">
        <f>retail_sales_dataset[[#This Row],[Total]]-retail_sales_dataset[[#This Row],[COGS]]</f>
        <v>31139</v>
      </c>
      <c r="Q243" s="3">
        <v>31139</v>
      </c>
      <c r="R243">
        <v>2491</v>
      </c>
      <c r="S243" s="12">
        <v>61</v>
      </c>
    </row>
    <row r="244" spans="1:19" x14ac:dyDescent="0.25">
      <c r="A244" t="s">
        <v>275</v>
      </c>
      <c r="B244" s="1">
        <v>45534</v>
      </c>
      <c r="C244" s="5">
        <f>YEAR(retail_sales_dataset[[#This Row],[OrderDate]])</f>
        <v>2024</v>
      </c>
      <c r="D244" s="5">
        <f>MONTH(retail_sales_dataset[[#This Row],[OrderDate]])</f>
        <v>8</v>
      </c>
      <c r="E244" s="5">
        <f>DAY(retail_sales_dataset[[#This Row],[OrderDate]])</f>
        <v>30</v>
      </c>
      <c r="F244" t="s">
        <v>15</v>
      </c>
      <c r="G244" t="s">
        <v>26</v>
      </c>
      <c r="H244" t="s">
        <v>17</v>
      </c>
      <c r="I244" t="s">
        <v>18</v>
      </c>
      <c r="J244" t="s">
        <v>29</v>
      </c>
      <c r="K244" s="2">
        <v>111374</v>
      </c>
      <c r="L244" s="5">
        <v>4</v>
      </c>
      <c r="M244" t="s">
        <v>20</v>
      </c>
      <c r="N244" s="2">
        <v>445496</v>
      </c>
      <c r="O244" s="2">
        <v>334511</v>
      </c>
      <c r="P244" s="2">
        <f>retail_sales_dataset[[#This Row],[Total]]-retail_sales_dataset[[#This Row],[COGS]]</f>
        <v>110985</v>
      </c>
      <c r="Q244" s="3">
        <v>110985</v>
      </c>
      <c r="R244">
        <v>2491</v>
      </c>
      <c r="S244" s="12">
        <v>96</v>
      </c>
    </row>
    <row r="245" spans="1:19" x14ac:dyDescent="0.25">
      <c r="A245" t="s">
        <v>276</v>
      </c>
      <c r="B245" s="1">
        <v>45535</v>
      </c>
      <c r="C245" s="5">
        <f>YEAR(retail_sales_dataset[[#This Row],[OrderDate]])</f>
        <v>2024</v>
      </c>
      <c r="D245" s="5">
        <f>MONTH(retail_sales_dataset[[#This Row],[OrderDate]])</f>
        <v>8</v>
      </c>
      <c r="E245" s="5">
        <f>DAY(retail_sales_dataset[[#This Row],[OrderDate]])</f>
        <v>31</v>
      </c>
      <c r="F245" t="s">
        <v>39</v>
      </c>
      <c r="G245" t="s">
        <v>31</v>
      </c>
      <c r="H245" t="s">
        <v>17</v>
      </c>
      <c r="I245" t="s">
        <v>23</v>
      </c>
      <c r="J245" t="s">
        <v>19</v>
      </c>
      <c r="K245" s="2">
        <v>116549</v>
      </c>
      <c r="L245" s="5">
        <v>3</v>
      </c>
      <c r="M245" t="s">
        <v>20</v>
      </c>
      <c r="N245" s="2">
        <v>349647</v>
      </c>
      <c r="O245" s="2">
        <v>262541</v>
      </c>
      <c r="P245" s="2">
        <f>retail_sales_dataset[[#This Row],[Total]]-retail_sales_dataset[[#This Row],[COGS]]</f>
        <v>87106</v>
      </c>
      <c r="Q245" s="3">
        <v>87106</v>
      </c>
      <c r="R245">
        <v>2491</v>
      </c>
      <c r="S245" s="12">
        <v>54</v>
      </c>
    </row>
    <row r="246" spans="1:19" x14ac:dyDescent="0.25">
      <c r="A246" t="s">
        <v>277</v>
      </c>
      <c r="B246" s="1">
        <v>45536</v>
      </c>
      <c r="C246" s="5">
        <f>YEAR(retail_sales_dataset[[#This Row],[OrderDate]])</f>
        <v>2024</v>
      </c>
      <c r="D246" s="5">
        <f>MONTH(retail_sales_dataset[[#This Row],[OrderDate]])</f>
        <v>9</v>
      </c>
      <c r="E246" s="5">
        <f>DAY(retail_sales_dataset[[#This Row],[OrderDate]])</f>
        <v>1</v>
      </c>
      <c r="F246" t="s">
        <v>22</v>
      </c>
      <c r="G246" t="s">
        <v>31</v>
      </c>
      <c r="H246" t="s">
        <v>17</v>
      </c>
      <c r="I246" t="s">
        <v>18</v>
      </c>
      <c r="J246" t="s">
        <v>33</v>
      </c>
      <c r="K246" s="2">
        <v>660</v>
      </c>
      <c r="L246" s="5">
        <v>2</v>
      </c>
      <c r="M246" t="s">
        <v>41</v>
      </c>
      <c r="N246" s="2">
        <v>1320</v>
      </c>
      <c r="O246" s="2">
        <v>9912</v>
      </c>
      <c r="P246" s="2">
        <f>retail_sales_dataset[[#This Row],[Total]]-retail_sales_dataset[[#This Row],[COGS]]</f>
        <v>-8592</v>
      </c>
      <c r="Q246" s="3">
        <v>-8592</v>
      </c>
      <c r="R246">
        <v>2491</v>
      </c>
      <c r="S246" s="12">
        <v>78</v>
      </c>
    </row>
    <row r="247" spans="1:19" x14ac:dyDescent="0.25">
      <c r="A247" t="s">
        <v>278</v>
      </c>
      <c r="B247" s="1">
        <v>45537</v>
      </c>
      <c r="C247" s="5">
        <f>YEAR(retail_sales_dataset[[#This Row],[OrderDate]])</f>
        <v>2024</v>
      </c>
      <c r="D247" s="5">
        <f>MONTH(retail_sales_dataset[[#This Row],[OrderDate]])</f>
        <v>9</v>
      </c>
      <c r="E247" s="5">
        <f>DAY(retail_sales_dataset[[#This Row],[OrderDate]])</f>
        <v>2</v>
      </c>
      <c r="F247" t="s">
        <v>15</v>
      </c>
      <c r="G247" t="s">
        <v>26</v>
      </c>
      <c r="H247" t="s">
        <v>32</v>
      </c>
      <c r="I247" t="s">
        <v>23</v>
      </c>
      <c r="J247" t="s">
        <v>33</v>
      </c>
      <c r="K247" s="2">
        <v>65342</v>
      </c>
      <c r="L247" s="5">
        <v>3</v>
      </c>
      <c r="M247" t="s">
        <v>20</v>
      </c>
      <c r="N247" s="2">
        <v>196026</v>
      </c>
      <c r="O247" s="2">
        <v>147191</v>
      </c>
      <c r="P247" s="2">
        <f>retail_sales_dataset[[#This Row],[Total]]-retail_sales_dataset[[#This Row],[COGS]]</f>
        <v>48835</v>
      </c>
      <c r="Q247" s="3">
        <v>48835</v>
      </c>
      <c r="R247">
        <v>2491</v>
      </c>
      <c r="S247" s="12">
        <v>53</v>
      </c>
    </row>
    <row r="248" spans="1:19" x14ac:dyDescent="0.25">
      <c r="A248" t="s">
        <v>279</v>
      </c>
      <c r="B248" s="1">
        <v>45538</v>
      </c>
      <c r="C248" s="5">
        <f>YEAR(retail_sales_dataset[[#This Row],[OrderDate]])</f>
        <v>2024</v>
      </c>
      <c r="D248" s="5">
        <f>MONTH(retail_sales_dataset[[#This Row],[OrderDate]])</f>
        <v>9</v>
      </c>
      <c r="E248" s="5">
        <f>DAY(retail_sales_dataset[[#This Row],[OrderDate]])</f>
        <v>3</v>
      </c>
      <c r="F248" t="s">
        <v>15</v>
      </c>
      <c r="G248" t="s">
        <v>31</v>
      </c>
      <c r="H248" t="s">
        <v>32</v>
      </c>
      <c r="I248" t="s">
        <v>18</v>
      </c>
      <c r="J248" t="s">
        <v>27</v>
      </c>
      <c r="K248" s="2">
        <v>74795</v>
      </c>
      <c r="L248" s="5">
        <v>4</v>
      </c>
      <c r="M248" t="s">
        <v>41</v>
      </c>
      <c r="N248" s="2">
        <v>29918</v>
      </c>
      <c r="O248" s="2">
        <v>224646</v>
      </c>
      <c r="P248" s="2">
        <f>retail_sales_dataset[[#This Row],[Total]]-retail_sales_dataset[[#This Row],[COGS]]</f>
        <v>-194728</v>
      </c>
      <c r="Q248" s="3">
        <v>-194728</v>
      </c>
      <c r="R248">
        <v>2491</v>
      </c>
      <c r="S248" s="12">
        <v>59</v>
      </c>
    </row>
    <row r="249" spans="1:19" x14ac:dyDescent="0.25">
      <c r="A249" t="s">
        <v>280</v>
      </c>
      <c r="B249" s="1">
        <v>45539</v>
      </c>
      <c r="C249" s="5">
        <f>YEAR(retail_sales_dataset[[#This Row],[OrderDate]])</f>
        <v>2024</v>
      </c>
      <c r="D249" s="5">
        <f>MONTH(retail_sales_dataset[[#This Row],[OrderDate]])</f>
        <v>9</v>
      </c>
      <c r="E249" s="5">
        <f>DAY(retail_sales_dataset[[#This Row],[OrderDate]])</f>
        <v>4</v>
      </c>
      <c r="F249" t="s">
        <v>15</v>
      </c>
      <c r="G249" t="s">
        <v>16</v>
      </c>
      <c r="H249" t="s">
        <v>17</v>
      </c>
      <c r="I249" t="s">
        <v>18</v>
      </c>
      <c r="J249" t="s">
        <v>24</v>
      </c>
      <c r="K249" s="2">
        <v>7783</v>
      </c>
      <c r="L249" s="5">
        <v>1</v>
      </c>
      <c r="M249" t="s">
        <v>37</v>
      </c>
      <c r="N249" s="2">
        <v>7783</v>
      </c>
      <c r="O249" s="2">
        <v>5844</v>
      </c>
      <c r="P249" s="2">
        <f>retail_sales_dataset[[#This Row],[Total]]-retail_sales_dataset[[#This Row],[COGS]]</f>
        <v>1939</v>
      </c>
      <c r="Q249" s="3">
        <v>1939</v>
      </c>
      <c r="R249">
        <v>2491</v>
      </c>
      <c r="S249" s="12">
        <v>91</v>
      </c>
    </row>
    <row r="250" spans="1:19" x14ac:dyDescent="0.25">
      <c r="A250" t="s">
        <v>281</v>
      </c>
      <c r="B250" s="1">
        <v>45540</v>
      </c>
      <c r="C250" s="5">
        <f>YEAR(retail_sales_dataset[[#This Row],[OrderDate]])</f>
        <v>2024</v>
      </c>
      <c r="D250" s="5">
        <f>MONTH(retail_sales_dataset[[#This Row],[OrderDate]])</f>
        <v>9</v>
      </c>
      <c r="E250" s="5">
        <f>DAY(retail_sales_dataset[[#This Row],[OrderDate]])</f>
        <v>5</v>
      </c>
      <c r="F250" t="s">
        <v>39</v>
      </c>
      <c r="G250" t="s">
        <v>31</v>
      </c>
      <c r="H250" t="s">
        <v>32</v>
      </c>
      <c r="I250" t="s">
        <v>18</v>
      </c>
      <c r="J250" t="s">
        <v>33</v>
      </c>
      <c r="K250" s="2">
        <v>42673</v>
      </c>
      <c r="L250" s="5">
        <v>3</v>
      </c>
      <c r="M250" t="s">
        <v>37</v>
      </c>
      <c r="N250" s="2">
        <v>128019</v>
      </c>
      <c r="O250" s="2">
        <v>96126</v>
      </c>
      <c r="P250" s="2">
        <f>retail_sales_dataset[[#This Row],[Total]]-retail_sales_dataset[[#This Row],[COGS]]</f>
        <v>31893</v>
      </c>
      <c r="Q250" s="3">
        <v>31893</v>
      </c>
      <c r="R250">
        <v>2491</v>
      </c>
      <c r="S250" s="12">
        <v>84</v>
      </c>
    </row>
    <row r="251" spans="1:19" x14ac:dyDescent="0.25">
      <c r="A251" t="s">
        <v>282</v>
      </c>
      <c r="B251" s="1">
        <v>45541</v>
      </c>
      <c r="C251" s="5">
        <f>YEAR(retail_sales_dataset[[#This Row],[OrderDate]])</f>
        <v>2024</v>
      </c>
      <c r="D251" s="5">
        <f>MONTH(retail_sales_dataset[[#This Row],[OrderDate]])</f>
        <v>9</v>
      </c>
      <c r="E251" s="5">
        <f>DAY(retail_sales_dataset[[#This Row],[OrderDate]])</f>
        <v>6</v>
      </c>
      <c r="F251" t="s">
        <v>15</v>
      </c>
      <c r="G251" t="s">
        <v>16</v>
      </c>
      <c r="H251" t="s">
        <v>32</v>
      </c>
      <c r="I251" t="s">
        <v>18</v>
      </c>
      <c r="J251" t="s">
        <v>33</v>
      </c>
      <c r="K251" s="2">
        <v>115242</v>
      </c>
      <c r="L251" s="5">
        <v>1</v>
      </c>
      <c r="M251" t="s">
        <v>37</v>
      </c>
      <c r="N251" s="2">
        <v>115242</v>
      </c>
      <c r="O251" s="2">
        <v>86532</v>
      </c>
      <c r="P251" s="2">
        <f>retail_sales_dataset[[#This Row],[Total]]-retail_sales_dataset[[#This Row],[COGS]]</f>
        <v>28710</v>
      </c>
      <c r="Q251" s="3">
        <v>28710</v>
      </c>
      <c r="R251">
        <v>2491</v>
      </c>
      <c r="S251" s="12">
        <v>46</v>
      </c>
    </row>
    <row r="252" spans="1:19" x14ac:dyDescent="0.25">
      <c r="A252" t="s">
        <v>283</v>
      </c>
      <c r="B252" s="1">
        <v>45542</v>
      </c>
      <c r="C252" s="5">
        <f>YEAR(retail_sales_dataset[[#This Row],[OrderDate]])</f>
        <v>2024</v>
      </c>
      <c r="D252" s="5">
        <f>MONTH(retail_sales_dataset[[#This Row],[OrderDate]])</f>
        <v>9</v>
      </c>
      <c r="E252" s="5">
        <f>DAY(retail_sales_dataset[[#This Row],[OrderDate]])</f>
        <v>7</v>
      </c>
      <c r="F252" t="s">
        <v>15</v>
      </c>
      <c r="G252" t="s">
        <v>26</v>
      </c>
      <c r="H252" t="s">
        <v>32</v>
      </c>
      <c r="I252" t="s">
        <v>23</v>
      </c>
      <c r="J252" t="s">
        <v>29</v>
      </c>
      <c r="K252" s="2">
        <v>24881</v>
      </c>
      <c r="L252" s="5">
        <v>3</v>
      </c>
      <c r="M252" t="s">
        <v>20</v>
      </c>
      <c r="N252" s="2">
        <v>74643</v>
      </c>
      <c r="O252" s="2">
        <v>56047</v>
      </c>
      <c r="P252" s="2">
        <f>retail_sales_dataset[[#This Row],[Total]]-retail_sales_dataset[[#This Row],[COGS]]</f>
        <v>18596</v>
      </c>
      <c r="Q252" s="3">
        <v>18596</v>
      </c>
      <c r="R252">
        <v>2491</v>
      </c>
      <c r="S252" s="12">
        <v>66</v>
      </c>
    </row>
    <row r="253" spans="1:19" x14ac:dyDescent="0.25">
      <c r="A253" t="s">
        <v>284</v>
      </c>
      <c r="B253" s="1">
        <v>45543</v>
      </c>
      <c r="C253" s="5">
        <f>YEAR(retail_sales_dataset[[#This Row],[OrderDate]])</f>
        <v>2024</v>
      </c>
      <c r="D253" s="5">
        <f>MONTH(retail_sales_dataset[[#This Row],[OrderDate]])</f>
        <v>9</v>
      </c>
      <c r="E253" s="5">
        <f>DAY(retail_sales_dataset[[#This Row],[OrderDate]])</f>
        <v>8</v>
      </c>
      <c r="F253" t="s">
        <v>15</v>
      </c>
      <c r="G253" t="s">
        <v>31</v>
      </c>
      <c r="H253" t="s">
        <v>32</v>
      </c>
      <c r="I253" t="s">
        <v>23</v>
      </c>
      <c r="J253" t="s">
        <v>29</v>
      </c>
      <c r="K253" s="2">
        <v>8262</v>
      </c>
      <c r="L253" s="5">
        <v>1</v>
      </c>
      <c r="M253" t="s">
        <v>41</v>
      </c>
      <c r="N253" s="2">
        <v>8262</v>
      </c>
      <c r="O253" s="2">
        <v>62037</v>
      </c>
      <c r="P253" s="2">
        <f>retail_sales_dataset[[#This Row],[Total]]-retail_sales_dataset[[#This Row],[COGS]]</f>
        <v>-53775</v>
      </c>
      <c r="Q253" s="3">
        <v>-53775</v>
      </c>
      <c r="R253">
        <v>2491</v>
      </c>
      <c r="S253" s="12">
        <v>42</v>
      </c>
    </row>
    <row r="254" spans="1:19" x14ac:dyDescent="0.25">
      <c r="A254" t="s">
        <v>285</v>
      </c>
      <c r="B254" s="1">
        <v>45544</v>
      </c>
      <c r="C254" s="5">
        <f>YEAR(retail_sales_dataset[[#This Row],[OrderDate]])</f>
        <v>2024</v>
      </c>
      <c r="D254" s="5">
        <f>MONTH(retail_sales_dataset[[#This Row],[OrderDate]])</f>
        <v>9</v>
      </c>
      <c r="E254" s="5">
        <f>DAY(retail_sales_dataset[[#This Row],[OrderDate]])</f>
        <v>9</v>
      </c>
      <c r="F254" t="s">
        <v>15</v>
      </c>
      <c r="G254" t="s">
        <v>26</v>
      </c>
      <c r="H254" t="s">
        <v>32</v>
      </c>
      <c r="I254" t="s">
        <v>18</v>
      </c>
      <c r="J254" t="s">
        <v>35</v>
      </c>
      <c r="K254" s="2">
        <v>36204</v>
      </c>
      <c r="L254" s="5">
        <v>1</v>
      </c>
      <c r="M254" t="s">
        <v>37</v>
      </c>
      <c r="N254" s="2">
        <v>36204</v>
      </c>
      <c r="O254" s="2">
        <v>27185</v>
      </c>
      <c r="P254" s="2">
        <f>retail_sales_dataset[[#This Row],[Total]]-retail_sales_dataset[[#This Row],[COGS]]</f>
        <v>9019</v>
      </c>
      <c r="Q254" s="3">
        <v>9019</v>
      </c>
      <c r="R254">
        <v>2491</v>
      </c>
      <c r="S254" s="12">
        <v>69</v>
      </c>
    </row>
    <row r="255" spans="1:19" x14ac:dyDescent="0.25">
      <c r="A255" t="s">
        <v>286</v>
      </c>
      <c r="B255" s="1">
        <v>45545</v>
      </c>
      <c r="C255" s="5">
        <f>YEAR(retail_sales_dataset[[#This Row],[OrderDate]])</f>
        <v>2024</v>
      </c>
      <c r="D255" s="5">
        <f>MONTH(retail_sales_dataset[[#This Row],[OrderDate]])</f>
        <v>9</v>
      </c>
      <c r="E255" s="5">
        <f>DAY(retail_sales_dataset[[#This Row],[OrderDate]])</f>
        <v>10</v>
      </c>
      <c r="F255" t="s">
        <v>22</v>
      </c>
      <c r="G255" t="s">
        <v>31</v>
      </c>
      <c r="H255" t="s">
        <v>17</v>
      </c>
      <c r="I255" t="s">
        <v>18</v>
      </c>
      <c r="J255" t="s">
        <v>19</v>
      </c>
      <c r="K255" s="2">
        <v>6758</v>
      </c>
      <c r="L255" s="5">
        <v>2</v>
      </c>
      <c r="M255" t="s">
        <v>41</v>
      </c>
      <c r="N255" s="2">
        <v>13516</v>
      </c>
      <c r="O255" s="2">
        <v>10149</v>
      </c>
      <c r="P255" s="2">
        <f>retail_sales_dataset[[#This Row],[Total]]-retail_sales_dataset[[#This Row],[COGS]]</f>
        <v>3367</v>
      </c>
      <c r="Q255" s="3">
        <v>3367</v>
      </c>
      <c r="R255">
        <v>2491</v>
      </c>
      <c r="S255" s="12">
        <v>80</v>
      </c>
    </row>
    <row r="256" spans="1:19" x14ac:dyDescent="0.25">
      <c r="A256" t="s">
        <v>287</v>
      </c>
      <c r="B256" s="1">
        <v>45546</v>
      </c>
      <c r="C256" s="5">
        <f>YEAR(retail_sales_dataset[[#This Row],[OrderDate]])</f>
        <v>2024</v>
      </c>
      <c r="D256" s="5">
        <f>MONTH(retail_sales_dataset[[#This Row],[OrderDate]])</f>
        <v>9</v>
      </c>
      <c r="E256" s="5">
        <f>DAY(retail_sales_dataset[[#This Row],[OrderDate]])</f>
        <v>11</v>
      </c>
      <c r="F256" t="s">
        <v>22</v>
      </c>
      <c r="G256" t="s">
        <v>16</v>
      </c>
      <c r="H256" t="s">
        <v>32</v>
      </c>
      <c r="I256" t="s">
        <v>18</v>
      </c>
      <c r="J256" t="s">
        <v>27</v>
      </c>
      <c r="K256" s="2">
        <v>39974</v>
      </c>
      <c r="L256" s="5">
        <v>1</v>
      </c>
      <c r="M256" t="s">
        <v>41</v>
      </c>
      <c r="N256" s="2">
        <v>39974</v>
      </c>
      <c r="O256" s="2">
        <v>30015</v>
      </c>
      <c r="P256" s="2">
        <f>retail_sales_dataset[[#This Row],[Total]]-retail_sales_dataset[[#This Row],[COGS]]</f>
        <v>9959</v>
      </c>
      <c r="Q256" s="3">
        <v>9959</v>
      </c>
      <c r="R256">
        <v>2491</v>
      </c>
      <c r="S256" s="12">
        <v>47</v>
      </c>
    </row>
    <row r="257" spans="1:19" x14ac:dyDescent="0.25">
      <c r="A257" t="s">
        <v>288</v>
      </c>
      <c r="B257" s="1">
        <v>45547</v>
      </c>
      <c r="C257" s="5">
        <f>YEAR(retail_sales_dataset[[#This Row],[OrderDate]])</f>
        <v>2024</v>
      </c>
      <c r="D257" s="5">
        <f>MONTH(retail_sales_dataset[[#This Row],[OrderDate]])</f>
        <v>9</v>
      </c>
      <c r="E257" s="5">
        <f>DAY(retail_sales_dataset[[#This Row],[OrderDate]])</f>
        <v>12</v>
      </c>
      <c r="F257" t="s">
        <v>15</v>
      </c>
      <c r="G257" t="s">
        <v>26</v>
      </c>
      <c r="H257" t="s">
        <v>17</v>
      </c>
      <c r="I257" t="s">
        <v>23</v>
      </c>
      <c r="J257" t="s">
        <v>19</v>
      </c>
      <c r="K257" s="2">
        <v>146502</v>
      </c>
      <c r="L257" s="5">
        <v>2</v>
      </c>
      <c r="M257" t="s">
        <v>37</v>
      </c>
      <c r="N257" s="2">
        <v>293004</v>
      </c>
      <c r="O257" s="2">
        <v>220009</v>
      </c>
      <c r="P257" s="2">
        <f>retail_sales_dataset[[#This Row],[Total]]-retail_sales_dataset[[#This Row],[COGS]]</f>
        <v>72995</v>
      </c>
      <c r="Q257" s="3">
        <v>72995</v>
      </c>
      <c r="R257">
        <v>2491</v>
      </c>
      <c r="S257" s="12">
        <v>57</v>
      </c>
    </row>
    <row r="258" spans="1:19" x14ac:dyDescent="0.25">
      <c r="A258" t="s">
        <v>289</v>
      </c>
      <c r="B258" s="1">
        <v>45548</v>
      </c>
      <c r="C258" s="5">
        <f>YEAR(retail_sales_dataset[[#This Row],[OrderDate]])</f>
        <v>2024</v>
      </c>
      <c r="D258" s="5">
        <f>MONTH(retail_sales_dataset[[#This Row],[OrderDate]])</f>
        <v>9</v>
      </c>
      <c r="E258" s="5">
        <f>DAY(retail_sales_dataset[[#This Row],[OrderDate]])</f>
        <v>13</v>
      </c>
      <c r="F258" t="s">
        <v>39</v>
      </c>
      <c r="G258" t="s">
        <v>31</v>
      </c>
      <c r="H258" t="s">
        <v>32</v>
      </c>
      <c r="I258" t="s">
        <v>23</v>
      </c>
      <c r="J258" t="s">
        <v>35</v>
      </c>
      <c r="K258" s="2">
        <v>121223</v>
      </c>
      <c r="L258" s="5">
        <v>4</v>
      </c>
      <c r="M258" t="s">
        <v>37</v>
      </c>
      <c r="N258" s="2">
        <v>484892</v>
      </c>
      <c r="O258" s="2">
        <v>364092</v>
      </c>
      <c r="P258" s="2">
        <f>retail_sales_dataset[[#This Row],[Total]]-retail_sales_dataset[[#This Row],[COGS]]</f>
        <v>120800</v>
      </c>
      <c r="Q258" s="3">
        <v>120800</v>
      </c>
      <c r="R258">
        <v>2491</v>
      </c>
      <c r="S258" s="12">
        <v>64</v>
      </c>
    </row>
    <row r="259" spans="1:19" x14ac:dyDescent="0.25">
      <c r="A259" t="s">
        <v>290</v>
      </c>
      <c r="B259" s="1">
        <v>45549</v>
      </c>
      <c r="C259" s="5">
        <f>YEAR(retail_sales_dataset[[#This Row],[OrderDate]])</f>
        <v>2024</v>
      </c>
      <c r="D259" s="5">
        <f>MONTH(retail_sales_dataset[[#This Row],[OrderDate]])</f>
        <v>9</v>
      </c>
      <c r="E259" s="5">
        <f>DAY(retail_sales_dataset[[#This Row],[OrderDate]])</f>
        <v>14</v>
      </c>
      <c r="F259" t="s">
        <v>22</v>
      </c>
      <c r="G259" t="s">
        <v>16</v>
      </c>
      <c r="H259" t="s">
        <v>17</v>
      </c>
      <c r="I259" t="s">
        <v>23</v>
      </c>
      <c r="J259" t="s">
        <v>29</v>
      </c>
      <c r="K259" s="2">
        <v>144139</v>
      </c>
      <c r="L259" s="5">
        <v>4</v>
      </c>
      <c r="M259" t="s">
        <v>41</v>
      </c>
      <c r="N259" s="2">
        <v>576556</v>
      </c>
      <c r="O259" s="2">
        <v>43292</v>
      </c>
      <c r="P259" s="2">
        <f>retail_sales_dataset[[#This Row],[Total]]-retail_sales_dataset[[#This Row],[COGS]]</f>
        <v>533264</v>
      </c>
      <c r="Q259" s="3">
        <v>533264</v>
      </c>
      <c r="R259">
        <v>2491</v>
      </c>
      <c r="S259" s="12">
        <v>95</v>
      </c>
    </row>
    <row r="260" spans="1:19" x14ac:dyDescent="0.25">
      <c r="A260" t="s">
        <v>291</v>
      </c>
      <c r="B260" s="1">
        <v>45550</v>
      </c>
      <c r="C260" s="5">
        <f>YEAR(retail_sales_dataset[[#This Row],[OrderDate]])</f>
        <v>2024</v>
      </c>
      <c r="D260" s="5">
        <f>MONTH(retail_sales_dataset[[#This Row],[OrderDate]])</f>
        <v>9</v>
      </c>
      <c r="E260" s="5">
        <f>DAY(retail_sales_dataset[[#This Row],[OrderDate]])</f>
        <v>15</v>
      </c>
      <c r="F260" t="s">
        <v>15</v>
      </c>
      <c r="G260" t="s">
        <v>26</v>
      </c>
      <c r="H260" t="s">
        <v>32</v>
      </c>
      <c r="I260" t="s">
        <v>23</v>
      </c>
      <c r="J260" t="s">
        <v>24</v>
      </c>
      <c r="K260" s="2">
        <v>75739</v>
      </c>
      <c r="L260" s="5">
        <v>2</v>
      </c>
      <c r="M260" t="s">
        <v>37</v>
      </c>
      <c r="N260" s="2">
        <v>151478</v>
      </c>
      <c r="O260" s="2">
        <v>113741</v>
      </c>
      <c r="P260" s="2">
        <f>retail_sales_dataset[[#This Row],[Total]]-retail_sales_dataset[[#This Row],[COGS]]</f>
        <v>37737</v>
      </c>
      <c r="Q260" s="3">
        <v>37737</v>
      </c>
      <c r="R260">
        <v>2491</v>
      </c>
      <c r="S260" s="12">
        <v>100</v>
      </c>
    </row>
    <row r="261" spans="1:19" x14ac:dyDescent="0.25">
      <c r="A261" t="s">
        <v>292</v>
      </c>
      <c r="B261" s="1">
        <v>45551</v>
      </c>
      <c r="C261" s="5">
        <f>YEAR(retail_sales_dataset[[#This Row],[OrderDate]])</f>
        <v>2024</v>
      </c>
      <c r="D261" s="5">
        <f>MONTH(retail_sales_dataset[[#This Row],[OrderDate]])</f>
        <v>9</v>
      </c>
      <c r="E261" s="5">
        <f>DAY(retail_sales_dataset[[#This Row],[OrderDate]])</f>
        <v>16</v>
      </c>
      <c r="F261" t="s">
        <v>22</v>
      </c>
      <c r="G261" t="s">
        <v>26</v>
      </c>
      <c r="H261" t="s">
        <v>17</v>
      </c>
      <c r="I261" t="s">
        <v>18</v>
      </c>
      <c r="J261" t="s">
        <v>29</v>
      </c>
      <c r="K261" s="2">
        <v>20912</v>
      </c>
      <c r="L261" s="5">
        <v>2</v>
      </c>
      <c r="M261" t="s">
        <v>41</v>
      </c>
      <c r="N261" s="2">
        <v>41824</v>
      </c>
      <c r="O261" s="2">
        <v>31405</v>
      </c>
      <c r="P261" s="2">
        <f>retail_sales_dataset[[#This Row],[Total]]-retail_sales_dataset[[#This Row],[COGS]]</f>
        <v>10419</v>
      </c>
      <c r="Q261" s="3">
        <v>10419</v>
      </c>
      <c r="R261">
        <v>2491</v>
      </c>
      <c r="S261" s="12">
        <v>43</v>
      </c>
    </row>
    <row r="262" spans="1:19" x14ac:dyDescent="0.25">
      <c r="A262" t="s">
        <v>293</v>
      </c>
      <c r="B262" s="1">
        <v>45552</v>
      </c>
      <c r="C262" s="5">
        <f>YEAR(retail_sales_dataset[[#This Row],[OrderDate]])</f>
        <v>2024</v>
      </c>
      <c r="D262" s="5">
        <f>MONTH(retail_sales_dataset[[#This Row],[OrderDate]])</f>
        <v>9</v>
      </c>
      <c r="E262" s="5">
        <f>DAY(retail_sales_dataset[[#This Row],[OrderDate]])</f>
        <v>17</v>
      </c>
      <c r="F262" t="s">
        <v>22</v>
      </c>
      <c r="G262" t="s">
        <v>31</v>
      </c>
      <c r="H262" t="s">
        <v>32</v>
      </c>
      <c r="I262" t="s">
        <v>18</v>
      </c>
      <c r="J262" t="s">
        <v>27</v>
      </c>
      <c r="K262" s="2">
        <v>84454</v>
      </c>
      <c r="L262" s="5">
        <v>3</v>
      </c>
      <c r="M262" t="s">
        <v>41</v>
      </c>
      <c r="N262" s="2">
        <v>253362</v>
      </c>
      <c r="O262" s="2">
        <v>190243</v>
      </c>
      <c r="P262" s="2">
        <f>retail_sales_dataset[[#This Row],[Total]]-retail_sales_dataset[[#This Row],[COGS]]</f>
        <v>63119</v>
      </c>
      <c r="Q262" s="3">
        <v>63119</v>
      </c>
      <c r="R262">
        <v>2491</v>
      </c>
      <c r="S262" s="12">
        <v>86</v>
      </c>
    </row>
    <row r="263" spans="1:19" x14ac:dyDescent="0.25">
      <c r="A263" t="s">
        <v>294</v>
      </c>
      <c r="B263" s="1">
        <v>45553</v>
      </c>
      <c r="C263" s="5">
        <f>YEAR(retail_sales_dataset[[#This Row],[OrderDate]])</f>
        <v>2024</v>
      </c>
      <c r="D263" s="5">
        <f>MONTH(retail_sales_dataset[[#This Row],[OrderDate]])</f>
        <v>9</v>
      </c>
      <c r="E263" s="5">
        <f>DAY(retail_sales_dataset[[#This Row],[OrderDate]])</f>
        <v>18</v>
      </c>
      <c r="F263" t="s">
        <v>39</v>
      </c>
      <c r="G263" t="s">
        <v>31</v>
      </c>
      <c r="H263" t="s">
        <v>17</v>
      </c>
      <c r="I263" t="s">
        <v>18</v>
      </c>
      <c r="J263" t="s">
        <v>29</v>
      </c>
      <c r="K263" s="2">
        <v>70885</v>
      </c>
      <c r="L263" s="5">
        <v>3</v>
      </c>
      <c r="M263" t="s">
        <v>37</v>
      </c>
      <c r="N263" s="2">
        <v>212655</v>
      </c>
      <c r="O263" s="2">
        <v>159677</v>
      </c>
      <c r="P263" s="2">
        <f>retail_sales_dataset[[#This Row],[Total]]-retail_sales_dataset[[#This Row],[COGS]]</f>
        <v>52978</v>
      </c>
      <c r="Q263" s="3">
        <v>52978</v>
      </c>
      <c r="R263">
        <v>2491</v>
      </c>
      <c r="S263" s="12">
        <v>62</v>
      </c>
    </row>
    <row r="264" spans="1:19" x14ac:dyDescent="0.25">
      <c r="A264" t="s">
        <v>295</v>
      </c>
      <c r="B264" s="1">
        <v>45554</v>
      </c>
      <c r="C264" s="5">
        <f>YEAR(retail_sales_dataset[[#This Row],[OrderDate]])</f>
        <v>2024</v>
      </c>
      <c r="D264" s="5">
        <f>MONTH(retail_sales_dataset[[#This Row],[OrderDate]])</f>
        <v>9</v>
      </c>
      <c r="E264" s="5">
        <f>DAY(retail_sales_dataset[[#This Row],[OrderDate]])</f>
        <v>19</v>
      </c>
      <c r="F264" t="s">
        <v>15</v>
      </c>
      <c r="G264" t="s">
        <v>31</v>
      </c>
      <c r="H264" t="s">
        <v>32</v>
      </c>
      <c r="I264" t="s">
        <v>23</v>
      </c>
      <c r="J264" t="s">
        <v>27</v>
      </c>
      <c r="K264" s="2">
        <v>127432</v>
      </c>
      <c r="L264" s="5">
        <v>3</v>
      </c>
      <c r="M264" t="s">
        <v>20</v>
      </c>
      <c r="N264" s="2">
        <v>382296</v>
      </c>
      <c r="O264" s="2">
        <v>287056</v>
      </c>
      <c r="P264" s="2">
        <f>retail_sales_dataset[[#This Row],[Total]]-retail_sales_dataset[[#This Row],[COGS]]</f>
        <v>95240</v>
      </c>
      <c r="Q264" s="3">
        <v>95240</v>
      </c>
      <c r="R264">
        <v>2491</v>
      </c>
      <c r="S264" s="12">
        <v>64</v>
      </c>
    </row>
    <row r="265" spans="1:19" x14ac:dyDescent="0.25">
      <c r="A265" t="s">
        <v>296</v>
      </c>
      <c r="B265" s="1">
        <v>45555</v>
      </c>
      <c r="C265" s="5">
        <f>YEAR(retail_sales_dataset[[#This Row],[OrderDate]])</f>
        <v>2024</v>
      </c>
      <c r="D265" s="5">
        <f>MONTH(retail_sales_dataset[[#This Row],[OrderDate]])</f>
        <v>9</v>
      </c>
      <c r="E265" s="5">
        <f>DAY(retail_sales_dataset[[#This Row],[OrderDate]])</f>
        <v>20</v>
      </c>
      <c r="F265" t="s">
        <v>15</v>
      </c>
      <c r="G265" t="s">
        <v>16</v>
      </c>
      <c r="H265" t="s">
        <v>17</v>
      </c>
      <c r="I265" t="s">
        <v>23</v>
      </c>
      <c r="J265" t="s">
        <v>27</v>
      </c>
      <c r="K265" s="2">
        <v>19222</v>
      </c>
      <c r="L265" s="5">
        <v>4</v>
      </c>
      <c r="M265" t="s">
        <v>37</v>
      </c>
      <c r="N265" s="2">
        <v>76888</v>
      </c>
      <c r="O265" s="2">
        <v>57733</v>
      </c>
      <c r="P265" s="2">
        <f>retail_sales_dataset[[#This Row],[Total]]-retail_sales_dataset[[#This Row],[COGS]]</f>
        <v>19155</v>
      </c>
      <c r="Q265" s="3">
        <v>19155</v>
      </c>
      <c r="R265">
        <v>2491</v>
      </c>
      <c r="S265" s="12">
        <v>85</v>
      </c>
    </row>
    <row r="266" spans="1:19" x14ac:dyDescent="0.25">
      <c r="A266" t="s">
        <v>297</v>
      </c>
      <c r="B266" s="1">
        <v>45556</v>
      </c>
      <c r="C266" s="5">
        <f>YEAR(retail_sales_dataset[[#This Row],[OrderDate]])</f>
        <v>2024</v>
      </c>
      <c r="D266" s="5">
        <f>MONTH(retail_sales_dataset[[#This Row],[OrderDate]])</f>
        <v>9</v>
      </c>
      <c r="E266" s="5">
        <f>DAY(retail_sales_dataset[[#This Row],[OrderDate]])</f>
        <v>21</v>
      </c>
      <c r="F266" t="s">
        <v>39</v>
      </c>
      <c r="G266" t="s">
        <v>31</v>
      </c>
      <c r="H266" t="s">
        <v>32</v>
      </c>
      <c r="I266" t="s">
        <v>23</v>
      </c>
      <c r="J266" t="s">
        <v>27</v>
      </c>
      <c r="K266" s="2">
        <v>75795</v>
      </c>
      <c r="L266" s="5">
        <v>3</v>
      </c>
      <c r="M266" t="s">
        <v>20</v>
      </c>
      <c r="N266" s="2">
        <v>227385</v>
      </c>
      <c r="O266" s="2">
        <v>170737</v>
      </c>
      <c r="P266" s="2">
        <f>retail_sales_dataset[[#This Row],[Total]]-retail_sales_dataset[[#This Row],[COGS]]</f>
        <v>56648</v>
      </c>
      <c r="Q266" s="3">
        <v>56648</v>
      </c>
      <c r="R266">
        <v>2491</v>
      </c>
      <c r="S266" s="12">
        <v>95</v>
      </c>
    </row>
    <row r="267" spans="1:19" x14ac:dyDescent="0.25">
      <c r="A267" t="s">
        <v>298</v>
      </c>
      <c r="B267" s="1">
        <v>45557</v>
      </c>
      <c r="C267" s="5">
        <f>YEAR(retail_sales_dataset[[#This Row],[OrderDate]])</f>
        <v>2024</v>
      </c>
      <c r="D267" s="5">
        <f>MONTH(retail_sales_dataset[[#This Row],[OrderDate]])</f>
        <v>9</v>
      </c>
      <c r="E267" s="5">
        <f>DAY(retail_sales_dataset[[#This Row],[OrderDate]])</f>
        <v>22</v>
      </c>
      <c r="F267" t="s">
        <v>39</v>
      </c>
      <c r="G267" t="s">
        <v>26</v>
      </c>
      <c r="H267" t="s">
        <v>17</v>
      </c>
      <c r="I267" t="s">
        <v>18</v>
      </c>
      <c r="J267" t="s">
        <v>35</v>
      </c>
      <c r="K267" s="2">
        <v>26757</v>
      </c>
      <c r="L267" s="5">
        <v>1</v>
      </c>
      <c r="M267" t="s">
        <v>41</v>
      </c>
      <c r="N267" s="2">
        <v>26757</v>
      </c>
      <c r="O267" s="2">
        <v>20091</v>
      </c>
      <c r="P267" s="2">
        <f>retail_sales_dataset[[#This Row],[Total]]-retail_sales_dataset[[#This Row],[COGS]]</f>
        <v>6666</v>
      </c>
      <c r="Q267" s="3">
        <v>6666</v>
      </c>
      <c r="R267">
        <v>2491</v>
      </c>
      <c r="S267" s="12">
        <v>97</v>
      </c>
    </row>
    <row r="268" spans="1:19" x14ac:dyDescent="0.25">
      <c r="A268" t="s">
        <v>299</v>
      </c>
      <c r="B268" s="1">
        <v>45558</v>
      </c>
      <c r="C268" s="5">
        <f>YEAR(retail_sales_dataset[[#This Row],[OrderDate]])</f>
        <v>2024</v>
      </c>
      <c r="D268" s="5">
        <f>MONTH(retail_sales_dataset[[#This Row],[OrderDate]])</f>
        <v>9</v>
      </c>
      <c r="E268" s="5">
        <f>DAY(retail_sales_dataset[[#This Row],[OrderDate]])</f>
        <v>23</v>
      </c>
      <c r="F268" t="s">
        <v>15</v>
      </c>
      <c r="G268" t="s">
        <v>26</v>
      </c>
      <c r="H268" t="s">
        <v>17</v>
      </c>
      <c r="I268" t="s">
        <v>18</v>
      </c>
      <c r="J268" t="s">
        <v>27</v>
      </c>
      <c r="K268" s="2">
        <v>52078</v>
      </c>
      <c r="L268" s="5">
        <v>1</v>
      </c>
      <c r="M268" t="s">
        <v>41</v>
      </c>
      <c r="N268" s="2">
        <v>52078</v>
      </c>
      <c r="O268" s="2">
        <v>39104</v>
      </c>
      <c r="P268" s="2">
        <f>retail_sales_dataset[[#This Row],[Total]]-retail_sales_dataset[[#This Row],[COGS]]</f>
        <v>12974</v>
      </c>
      <c r="Q268" s="3">
        <v>12974</v>
      </c>
      <c r="R268">
        <v>2491</v>
      </c>
      <c r="S268" s="12">
        <v>75</v>
      </c>
    </row>
    <row r="269" spans="1:19" x14ac:dyDescent="0.25">
      <c r="A269" t="s">
        <v>300</v>
      </c>
      <c r="B269" s="1">
        <v>45559</v>
      </c>
      <c r="C269" s="5">
        <f>YEAR(retail_sales_dataset[[#This Row],[OrderDate]])</f>
        <v>2024</v>
      </c>
      <c r="D269" s="5">
        <f>MONTH(retail_sales_dataset[[#This Row],[OrderDate]])</f>
        <v>9</v>
      </c>
      <c r="E269" s="5">
        <f>DAY(retail_sales_dataset[[#This Row],[OrderDate]])</f>
        <v>24</v>
      </c>
      <c r="F269" t="s">
        <v>15</v>
      </c>
      <c r="G269" t="s">
        <v>31</v>
      </c>
      <c r="H269" t="s">
        <v>32</v>
      </c>
      <c r="I269" t="s">
        <v>23</v>
      </c>
      <c r="J269" t="s">
        <v>27</v>
      </c>
      <c r="K269" s="2">
        <v>111917</v>
      </c>
      <c r="L269" s="5">
        <v>3</v>
      </c>
      <c r="M269" t="s">
        <v>20</v>
      </c>
      <c r="N269" s="2">
        <v>335751</v>
      </c>
      <c r="O269" s="2">
        <v>252106</v>
      </c>
      <c r="P269" s="2">
        <f>retail_sales_dataset[[#This Row],[Total]]-retail_sales_dataset[[#This Row],[COGS]]</f>
        <v>83645</v>
      </c>
      <c r="Q269" s="3">
        <v>83645</v>
      </c>
      <c r="R269">
        <v>2491</v>
      </c>
      <c r="S269" s="12">
        <v>61</v>
      </c>
    </row>
    <row r="270" spans="1:19" x14ac:dyDescent="0.25">
      <c r="A270" t="s">
        <v>301</v>
      </c>
      <c r="B270" s="1">
        <v>45560</v>
      </c>
      <c r="C270" s="5">
        <f>YEAR(retail_sales_dataset[[#This Row],[OrderDate]])</f>
        <v>2024</v>
      </c>
      <c r="D270" s="5">
        <f>MONTH(retail_sales_dataset[[#This Row],[OrderDate]])</f>
        <v>9</v>
      </c>
      <c r="E270" s="5">
        <f>DAY(retail_sales_dataset[[#This Row],[OrderDate]])</f>
        <v>25</v>
      </c>
      <c r="F270" t="s">
        <v>39</v>
      </c>
      <c r="G270" t="s">
        <v>31</v>
      </c>
      <c r="H270" t="s">
        <v>32</v>
      </c>
      <c r="I270" t="s">
        <v>18</v>
      </c>
      <c r="J270" t="s">
        <v>24</v>
      </c>
      <c r="K270" s="2">
        <v>74023</v>
      </c>
      <c r="L270" s="5">
        <v>1</v>
      </c>
      <c r="M270" t="s">
        <v>41</v>
      </c>
      <c r="N270" s="2">
        <v>74023</v>
      </c>
      <c r="O270" s="2">
        <v>55582</v>
      </c>
      <c r="P270" s="2">
        <f>retail_sales_dataset[[#This Row],[Total]]-retail_sales_dataset[[#This Row],[COGS]]</f>
        <v>18441</v>
      </c>
      <c r="Q270" s="3">
        <v>18441</v>
      </c>
      <c r="R270">
        <v>2491</v>
      </c>
      <c r="S270" s="12">
        <v>87</v>
      </c>
    </row>
    <row r="271" spans="1:19" x14ac:dyDescent="0.25">
      <c r="A271" t="s">
        <v>302</v>
      </c>
      <c r="B271" s="1">
        <v>45561</v>
      </c>
      <c r="C271" s="5">
        <f>YEAR(retail_sales_dataset[[#This Row],[OrderDate]])</f>
        <v>2024</v>
      </c>
      <c r="D271" s="5">
        <f>MONTH(retail_sales_dataset[[#This Row],[OrderDate]])</f>
        <v>9</v>
      </c>
      <c r="E271" s="5">
        <f>DAY(retail_sales_dataset[[#This Row],[OrderDate]])</f>
        <v>26</v>
      </c>
      <c r="F271" t="s">
        <v>22</v>
      </c>
      <c r="G271" t="s">
        <v>26</v>
      </c>
      <c r="H271" t="s">
        <v>17</v>
      </c>
      <c r="I271" t="s">
        <v>23</v>
      </c>
      <c r="J271" t="s">
        <v>19</v>
      </c>
      <c r="K271" s="2">
        <v>59504</v>
      </c>
      <c r="L271" s="5">
        <v>4</v>
      </c>
      <c r="M271" t="s">
        <v>20</v>
      </c>
      <c r="N271" s="2">
        <v>238016</v>
      </c>
      <c r="O271" s="2">
        <v>17872</v>
      </c>
      <c r="P271" s="2">
        <f>retail_sales_dataset[[#This Row],[Total]]-retail_sales_dataset[[#This Row],[COGS]]</f>
        <v>220144</v>
      </c>
      <c r="Q271" s="3">
        <v>220144</v>
      </c>
      <c r="R271">
        <v>2491</v>
      </c>
      <c r="S271" s="12">
        <v>55</v>
      </c>
    </row>
    <row r="272" spans="1:19" x14ac:dyDescent="0.25">
      <c r="A272" t="s">
        <v>303</v>
      </c>
      <c r="B272" s="1">
        <v>45562</v>
      </c>
      <c r="C272" s="5">
        <f>YEAR(retail_sales_dataset[[#This Row],[OrderDate]])</f>
        <v>2024</v>
      </c>
      <c r="D272" s="5">
        <f>MONTH(retail_sales_dataset[[#This Row],[OrderDate]])</f>
        <v>9</v>
      </c>
      <c r="E272" s="5">
        <f>DAY(retail_sales_dataset[[#This Row],[OrderDate]])</f>
        <v>27</v>
      </c>
      <c r="F272" t="s">
        <v>22</v>
      </c>
      <c r="G272" t="s">
        <v>16</v>
      </c>
      <c r="H272" t="s">
        <v>32</v>
      </c>
      <c r="I272" t="s">
        <v>23</v>
      </c>
      <c r="J272" t="s">
        <v>33</v>
      </c>
      <c r="K272" s="2">
        <v>62199</v>
      </c>
      <c r="L272" s="5">
        <v>1</v>
      </c>
      <c r="M272" t="s">
        <v>20</v>
      </c>
      <c r="N272" s="2">
        <v>62199</v>
      </c>
      <c r="O272" s="2">
        <v>46704</v>
      </c>
      <c r="P272" s="2">
        <f>retail_sales_dataset[[#This Row],[Total]]-retail_sales_dataset[[#This Row],[COGS]]</f>
        <v>15495</v>
      </c>
      <c r="Q272" s="3">
        <v>15495</v>
      </c>
      <c r="R272">
        <v>2491</v>
      </c>
      <c r="S272" s="12">
        <v>74</v>
      </c>
    </row>
    <row r="273" spans="1:19" x14ac:dyDescent="0.25">
      <c r="A273" t="s">
        <v>304</v>
      </c>
      <c r="B273" s="1">
        <v>45563</v>
      </c>
      <c r="C273" s="5">
        <f>YEAR(retail_sales_dataset[[#This Row],[OrderDate]])</f>
        <v>2024</v>
      </c>
      <c r="D273" s="5">
        <f>MONTH(retail_sales_dataset[[#This Row],[OrderDate]])</f>
        <v>9</v>
      </c>
      <c r="E273" s="5">
        <f>DAY(retail_sales_dataset[[#This Row],[OrderDate]])</f>
        <v>28</v>
      </c>
      <c r="F273" t="s">
        <v>39</v>
      </c>
      <c r="G273" t="s">
        <v>31</v>
      </c>
      <c r="H273" t="s">
        <v>17</v>
      </c>
      <c r="I273" t="s">
        <v>18</v>
      </c>
      <c r="J273" t="s">
        <v>19</v>
      </c>
      <c r="K273" s="2">
        <v>7162</v>
      </c>
      <c r="L273" s="5">
        <v>4</v>
      </c>
      <c r="M273" t="s">
        <v>41</v>
      </c>
      <c r="N273" s="2">
        <v>28648</v>
      </c>
      <c r="O273" s="2">
        <v>21511</v>
      </c>
      <c r="P273" s="2">
        <f>retail_sales_dataset[[#This Row],[Total]]-retail_sales_dataset[[#This Row],[COGS]]</f>
        <v>7137</v>
      </c>
      <c r="Q273" s="3">
        <v>7137</v>
      </c>
      <c r="R273">
        <v>2491</v>
      </c>
      <c r="S273" s="12">
        <v>62</v>
      </c>
    </row>
    <row r="274" spans="1:19" x14ac:dyDescent="0.25">
      <c r="A274" t="s">
        <v>305</v>
      </c>
      <c r="B274" s="1">
        <v>45564</v>
      </c>
      <c r="C274" s="5">
        <f>YEAR(retail_sales_dataset[[#This Row],[OrderDate]])</f>
        <v>2024</v>
      </c>
      <c r="D274" s="5">
        <f>MONTH(retail_sales_dataset[[#This Row],[OrderDate]])</f>
        <v>9</v>
      </c>
      <c r="E274" s="5">
        <f>DAY(retail_sales_dataset[[#This Row],[OrderDate]])</f>
        <v>29</v>
      </c>
      <c r="F274" t="s">
        <v>22</v>
      </c>
      <c r="G274" t="s">
        <v>31</v>
      </c>
      <c r="H274" t="s">
        <v>17</v>
      </c>
      <c r="I274" t="s">
        <v>23</v>
      </c>
      <c r="J274" t="s">
        <v>27</v>
      </c>
      <c r="K274" s="2">
        <v>118827</v>
      </c>
      <c r="L274" s="5">
        <v>2</v>
      </c>
      <c r="M274" t="s">
        <v>20</v>
      </c>
      <c r="N274" s="2">
        <v>237654</v>
      </c>
      <c r="O274" s="2">
        <v>178448</v>
      </c>
      <c r="P274" s="2">
        <f>retail_sales_dataset[[#This Row],[Total]]-retail_sales_dataset[[#This Row],[COGS]]</f>
        <v>59206</v>
      </c>
      <c r="Q274" s="3">
        <v>59206</v>
      </c>
      <c r="R274">
        <v>2491</v>
      </c>
      <c r="S274" s="12">
        <v>79</v>
      </c>
    </row>
    <row r="275" spans="1:19" x14ac:dyDescent="0.25">
      <c r="A275" t="s">
        <v>306</v>
      </c>
      <c r="B275" s="1">
        <v>45565</v>
      </c>
      <c r="C275" s="5">
        <f>YEAR(retail_sales_dataset[[#This Row],[OrderDate]])</f>
        <v>2024</v>
      </c>
      <c r="D275" s="5">
        <f>MONTH(retail_sales_dataset[[#This Row],[OrderDate]])</f>
        <v>9</v>
      </c>
      <c r="E275" s="5">
        <f>DAY(retail_sales_dataset[[#This Row],[OrderDate]])</f>
        <v>30</v>
      </c>
      <c r="F275" t="s">
        <v>39</v>
      </c>
      <c r="G275" t="s">
        <v>26</v>
      </c>
      <c r="H275" t="s">
        <v>17</v>
      </c>
      <c r="I275" t="s">
        <v>18</v>
      </c>
      <c r="J275" t="s">
        <v>24</v>
      </c>
      <c r="K275" s="2">
        <v>134352</v>
      </c>
      <c r="L275" s="5">
        <v>2</v>
      </c>
      <c r="M275" t="s">
        <v>37</v>
      </c>
      <c r="N275" s="2">
        <v>268704</v>
      </c>
      <c r="O275" s="2">
        <v>201763</v>
      </c>
      <c r="P275" s="2">
        <f>retail_sales_dataset[[#This Row],[Total]]-retail_sales_dataset[[#This Row],[COGS]]</f>
        <v>66941</v>
      </c>
      <c r="Q275" s="3">
        <v>66941</v>
      </c>
      <c r="R275">
        <v>2491</v>
      </c>
      <c r="S275" s="12">
        <v>54</v>
      </c>
    </row>
    <row r="276" spans="1:19" x14ac:dyDescent="0.25">
      <c r="A276" t="s">
        <v>307</v>
      </c>
      <c r="B276" s="1">
        <v>45566</v>
      </c>
      <c r="C276" s="5">
        <f>YEAR(retail_sales_dataset[[#This Row],[OrderDate]])</f>
        <v>2024</v>
      </c>
      <c r="D276" s="5">
        <f>MONTH(retail_sales_dataset[[#This Row],[OrderDate]])</f>
        <v>10</v>
      </c>
      <c r="E276" s="5">
        <f>DAY(retail_sales_dataset[[#This Row],[OrderDate]])</f>
        <v>1</v>
      </c>
      <c r="F276" t="s">
        <v>22</v>
      </c>
      <c r="G276" t="s">
        <v>31</v>
      </c>
      <c r="H276" t="s">
        <v>32</v>
      </c>
      <c r="I276" t="s">
        <v>23</v>
      </c>
      <c r="J276" t="s">
        <v>29</v>
      </c>
      <c r="K276" s="2">
        <v>143524</v>
      </c>
      <c r="L276" s="5">
        <v>2</v>
      </c>
      <c r="M276" t="s">
        <v>37</v>
      </c>
      <c r="N276" s="2">
        <v>287048</v>
      </c>
      <c r="O276" s="2">
        <v>215537</v>
      </c>
      <c r="P276" s="2">
        <f>retail_sales_dataset[[#This Row],[Total]]-retail_sales_dataset[[#This Row],[COGS]]</f>
        <v>71511</v>
      </c>
      <c r="Q276" s="3">
        <v>71511</v>
      </c>
      <c r="R276">
        <v>2491</v>
      </c>
      <c r="S276" s="12">
        <v>51</v>
      </c>
    </row>
    <row r="277" spans="1:19" x14ac:dyDescent="0.25">
      <c r="A277" t="s">
        <v>308</v>
      </c>
      <c r="B277" s="1">
        <v>45567</v>
      </c>
      <c r="C277" s="5">
        <f>YEAR(retail_sales_dataset[[#This Row],[OrderDate]])</f>
        <v>2024</v>
      </c>
      <c r="D277" s="5">
        <f>MONTH(retail_sales_dataset[[#This Row],[OrderDate]])</f>
        <v>10</v>
      </c>
      <c r="E277" s="5">
        <f>DAY(retail_sales_dataset[[#This Row],[OrderDate]])</f>
        <v>2</v>
      </c>
      <c r="F277" t="s">
        <v>22</v>
      </c>
      <c r="G277" t="s">
        <v>16</v>
      </c>
      <c r="H277" t="s">
        <v>17</v>
      </c>
      <c r="I277" t="s">
        <v>18</v>
      </c>
      <c r="J277" t="s">
        <v>24</v>
      </c>
      <c r="K277" s="2">
        <v>119101</v>
      </c>
      <c r="L277" s="5">
        <v>2</v>
      </c>
      <c r="M277" t="s">
        <v>41</v>
      </c>
      <c r="N277" s="2">
        <v>238202</v>
      </c>
      <c r="O277" s="2">
        <v>17886</v>
      </c>
      <c r="P277" s="2">
        <f>retail_sales_dataset[[#This Row],[Total]]-retail_sales_dataset[[#This Row],[COGS]]</f>
        <v>220316</v>
      </c>
      <c r="Q277" s="3">
        <v>220316</v>
      </c>
      <c r="R277">
        <v>2491</v>
      </c>
      <c r="S277" s="12">
        <v>95</v>
      </c>
    </row>
    <row r="278" spans="1:19" x14ac:dyDescent="0.25">
      <c r="A278" t="s">
        <v>309</v>
      </c>
      <c r="B278" s="1">
        <v>45568</v>
      </c>
      <c r="C278" s="5">
        <f>YEAR(retail_sales_dataset[[#This Row],[OrderDate]])</f>
        <v>2024</v>
      </c>
      <c r="D278" s="5">
        <f>MONTH(retail_sales_dataset[[#This Row],[OrderDate]])</f>
        <v>10</v>
      </c>
      <c r="E278" s="5">
        <f>DAY(retail_sales_dataset[[#This Row],[OrderDate]])</f>
        <v>3</v>
      </c>
      <c r="F278" t="s">
        <v>15</v>
      </c>
      <c r="G278" t="s">
        <v>26</v>
      </c>
      <c r="H278" t="s">
        <v>17</v>
      </c>
      <c r="I278" t="s">
        <v>18</v>
      </c>
      <c r="J278" t="s">
        <v>27</v>
      </c>
      <c r="K278" s="2">
        <v>50734</v>
      </c>
      <c r="L278" s="5">
        <v>1</v>
      </c>
      <c r="M278" t="s">
        <v>41</v>
      </c>
      <c r="N278" s="2">
        <v>50734</v>
      </c>
      <c r="O278" s="2">
        <v>38095</v>
      </c>
      <c r="P278" s="2">
        <f>retail_sales_dataset[[#This Row],[Total]]-retail_sales_dataset[[#This Row],[COGS]]</f>
        <v>12639</v>
      </c>
      <c r="Q278" s="3">
        <v>12639</v>
      </c>
      <c r="R278">
        <v>2491</v>
      </c>
      <c r="S278" s="12">
        <v>46</v>
      </c>
    </row>
    <row r="279" spans="1:19" x14ac:dyDescent="0.25">
      <c r="A279" t="s">
        <v>310</v>
      </c>
      <c r="B279" s="1">
        <v>45569</v>
      </c>
      <c r="C279" s="5">
        <f>YEAR(retail_sales_dataset[[#This Row],[OrderDate]])</f>
        <v>2024</v>
      </c>
      <c r="D279" s="5">
        <f>MONTH(retail_sales_dataset[[#This Row],[OrderDate]])</f>
        <v>10</v>
      </c>
      <c r="E279" s="5">
        <f>DAY(retail_sales_dataset[[#This Row],[OrderDate]])</f>
        <v>4</v>
      </c>
      <c r="F279" t="s">
        <v>15</v>
      </c>
      <c r="G279" t="s">
        <v>31</v>
      </c>
      <c r="H279" t="s">
        <v>32</v>
      </c>
      <c r="I279" t="s">
        <v>18</v>
      </c>
      <c r="J279" t="s">
        <v>24</v>
      </c>
      <c r="K279" s="2">
        <v>10478</v>
      </c>
      <c r="L279" s="5">
        <v>3</v>
      </c>
      <c r="M279" t="s">
        <v>20</v>
      </c>
      <c r="N279" s="2">
        <v>31434</v>
      </c>
      <c r="O279" s="2">
        <v>23603</v>
      </c>
      <c r="P279" s="2">
        <f>retail_sales_dataset[[#This Row],[Total]]-retail_sales_dataset[[#This Row],[COGS]]</f>
        <v>7831</v>
      </c>
      <c r="Q279" s="3">
        <v>7831</v>
      </c>
      <c r="R279">
        <v>2491</v>
      </c>
      <c r="S279" s="12">
        <v>70</v>
      </c>
    </row>
    <row r="280" spans="1:19" x14ac:dyDescent="0.25">
      <c r="A280" t="s">
        <v>311</v>
      </c>
      <c r="B280" s="1">
        <v>45570</v>
      </c>
      <c r="C280" s="5">
        <f>YEAR(retail_sales_dataset[[#This Row],[OrderDate]])</f>
        <v>2024</v>
      </c>
      <c r="D280" s="5">
        <f>MONTH(retail_sales_dataset[[#This Row],[OrderDate]])</f>
        <v>10</v>
      </c>
      <c r="E280" s="5">
        <f>DAY(retail_sales_dataset[[#This Row],[OrderDate]])</f>
        <v>5</v>
      </c>
      <c r="F280" t="s">
        <v>22</v>
      </c>
      <c r="G280" t="s">
        <v>26</v>
      </c>
      <c r="H280" t="s">
        <v>32</v>
      </c>
      <c r="I280" t="s">
        <v>23</v>
      </c>
      <c r="J280" t="s">
        <v>24</v>
      </c>
      <c r="K280" s="2">
        <v>68452</v>
      </c>
      <c r="L280" s="5">
        <v>1</v>
      </c>
      <c r="M280" t="s">
        <v>20</v>
      </c>
      <c r="N280" s="2">
        <v>68452</v>
      </c>
      <c r="O280" s="2">
        <v>51399</v>
      </c>
      <c r="P280" s="2">
        <f>retail_sales_dataset[[#This Row],[Total]]-retail_sales_dataset[[#This Row],[COGS]]</f>
        <v>17053</v>
      </c>
      <c r="Q280" s="3">
        <v>17053</v>
      </c>
      <c r="R280">
        <v>2491</v>
      </c>
      <c r="S280" s="12">
        <v>53</v>
      </c>
    </row>
    <row r="281" spans="1:19" x14ac:dyDescent="0.25">
      <c r="A281" t="s">
        <v>312</v>
      </c>
      <c r="B281" s="1">
        <v>45571</v>
      </c>
      <c r="C281" s="5">
        <f>YEAR(retail_sales_dataset[[#This Row],[OrderDate]])</f>
        <v>2024</v>
      </c>
      <c r="D281" s="5">
        <f>MONTH(retail_sales_dataset[[#This Row],[OrderDate]])</f>
        <v>10</v>
      </c>
      <c r="E281" s="5">
        <f>DAY(retail_sales_dataset[[#This Row],[OrderDate]])</f>
        <v>6</v>
      </c>
      <c r="F281" t="s">
        <v>22</v>
      </c>
      <c r="G281" t="s">
        <v>31</v>
      </c>
      <c r="H281" t="s">
        <v>32</v>
      </c>
      <c r="I281" t="s">
        <v>23</v>
      </c>
      <c r="J281" t="s">
        <v>27</v>
      </c>
      <c r="K281" s="2">
        <v>41927</v>
      </c>
      <c r="L281" s="5">
        <v>4</v>
      </c>
      <c r="M281" t="s">
        <v>20</v>
      </c>
      <c r="N281" s="2">
        <v>167708</v>
      </c>
      <c r="O281" s="2">
        <v>125927</v>
      </c>
      <c r="P281" s="2">
        <f>retail_sales_dataset[[#This Row],[Total]]-retail_sales_dataset[[#This Row],[COGS]]</f>
        <v>41781</v>
      </c>
      <c r="Q281" s="3">
        <v>41781</v>
      </c>
      <c r="R281">
        <v>2491</v>
      </c>
      <c r="S281" s="12">
        <v>42</v>
      </c>
    </row>
    <row r="282" spans="1:19" x14ac:dyDescent="0.25">
      <c r="A282" t="s">
        <v>313</v>
      </c>
      <c r="B282" s="1">
        <v>45572</v>
      </c>
      <c r="C282" s="5">
        <f>YEAR(retail_sales_dataset[[#This Row],[OrderDate]])</f>
        <v>2024</v>
      </c>
      <c r="D282" s="5">
        <f>MONTH(retail_sales_dataset[[#This Row],[OrderDate]])</f>
        <v>10</v>
      </c>
      <c r="E282" s="5">
        <f>DAY(retail_sales_dataset[[#This Row],[OrderDate]])</f>
        <v>7</v>
      </c>
      <c r="F282" t="s">
        <v>15</v>
      </c>
      <c r="G282" t="s">
        <v>31</v>
      </c>
      <c r="H282" t="s">
        <v>32</v>
      </c>
      <c r="I282" t="s">
        <v>18</v>
      </c>
      <c r="J282" t="s">
        <v>35</v>
      </c>
      <c r="K282" s="2">
        <v>126926</v>
      </c>
      <c r="L282" s="5">
        <v>1</v>
      </c>
      <c r="M282" t="s">
        <v>20</v>
      </c>
      <c r="N282" s="2">
        <v>126926</v>
      </c>
      <c r="O282" s="2">
        <v>95305</v>
      </c>
      <c r="P282" s="2">
        <f>retail_sales_dataset[[#This Row],[Total]]-retail_sales_dataset[[#This Row],[COGS]]</f>
        <v>31621</v>
      </c>
      <c r="Q282" s="3">
        <v>31621</v>
      </c>
      <c r="R282">
        <v>2491</v>
      </c>
      <c r="S282" s="12">
        <v>42</v>
      </c>
    </row>
    <row r="283" spans="1:19" x14ac:dyDescent="0.25">
      <c r="A283" t="s">
        <v>314</v>
      </c>
      <c r="B283" s="1">
        <v>45573</v>
      </c>
      <c r="C283" s="5">
        <f>YEAR(retail_sales_dataset[[#This Row],[OrderDate]])</f>
        <v>2024</v>
      </c>
      <c r="D283" s="5">
        <f>MONTH(retail_sales_dataset[[#This Row],[OrderDate]])</f>
        <v>10</v>
      </c>
      <c r="E283" s="5">
        <f>DAY(retail_sales_dataset[[#This Row],[OrderDate]])</f>
        <v>8</v>
      </c>
      <c r="F283" t="s">
        <v>15</v>
      </c>
      <c r="G283" t="s">
        <v>31</v>
      </c>
      <c r="H283" t="s">
        <v>17</v>
      </c>
      <c r="I283" t="s">
        <v>18</v>
      </c>
      <c r="J283" t="s">
        <v>24</v>
      </c>
      <c r="K283" s="2">
        <v>10572</v>
      </c>
      <c r="L283" s="5">
        <v>1</v>
      </c>
      <c r="M283" t="s">
        <v>37</v>
      </c>
      <c r="N283" s="2">
        <v>10572</v>
      </c>
      <c r="O283" s="2">
        <v>7938</v>
      </c>
      <c r="P283" s="2">
        <f>retail_sales_dataset[[#This Row],[Total]]-retail_sales_dataset[[#This Row],[COGS]]</f>
        <v>2634</v>
      </c>
      <c r="Q283" s="3">
        <v>2634</v>
      </c>
      <c r="R283">
        <v>2491</v>
      </c>
      <c r="S283" s="12">
        <v>51</v>
      </c>
    </row>
    <row r="284" spans="1:19" x14ac:dyDescent="0.25">
      <c r="A284" t="s">
        <v>315</v>
      </c>
      <c r="B284" s="1">
        <v>45574</v>
      </c>
      <c r="C284" s="5">
        <f>YEAR(retail_sales_dataset[[#This Row],[OrderDate]])</f>
        <v>2024</v>
      </c>
      <c r="D284" s="5">
        <f>MONTH(retail_sales_dataset[[#This Row],[OrderDate]])</f>
        <v>10</v>
      </c>
      <c r="E284" s="5">
        <f>DAY(retail_sales_dataset[[#This Row],[OrderDate]])</f>
        <v>9</v>
      </c>
      <c r="F284" t="s">
        <v>15</v>
      </c>
      <c r="G284" t="s">
        <v>16</v>
      </c>
      <c r="H284" t="s">
        <v>17</v>
      </c>
      <c r="I284" t="s">
        <v>23</v>
      </c>
      <c r="J284" t="s">
        <v>33</v>
      </c>
      <c r="K284" s="2">
        <v>135755</v>
      </c>
      <c r="L284" s="5">
        <v>4</v>
      </c>
      <c r="M284" t="s">
        <v>37</v>
      </c>
      <c r="N284" s="2">
        <v>54302</v>
      </c>
      <c r="O284" s="2">
        <v>407739</v>
      </c>
      <c r="P284" s="2">
        <f>retail_sales_dataset[[#This Row],[Total]]-retail_sales_dataset[[#This Row],[COGS]]</f>
        <v>-353437</v>
      </c>
      <c r="Q284" s="3">
        <v>-353437</v>
      </c>
      <c r="R284">
        <v>2491</v>
      </c>
      <c r="S284" s="12">
        <v>92</v>
      </c>
    </row>
    <row r="285" spans="1:19" x14ac:dyDescent="0.25">
      <c r="A285" t="s">
        <v>316</v>
      </c>
      <c r="B285" s="1">
        <v>45575</v>
      </c>
      <c r="C285" s="5">
        <f>YEAR(retail_sales_dataset[[#This Row],[OrderDate]])</f>
        <v>2024</v>
      </c>
      <c r="D285" s="5">
        <f>MONTH(retail_sales_dataset[[#This Row],[OrderDate]])</f>
        <v>10</v>
      </c>
      <c r="E285" s="5">
        <f>DAY(retail_sales_dataset[[#This Row],[OrderDate]])</f>
        <v>10</v>
      </c>
      <c r="F285" t="s">
        <v>39</v>
      </c>
      <c r="G285" t="s">
        <v>16</v>
      </c>
      <c r="H285" t="s">
        <v>17</v>
      </c>
      <c r="I285" t="s">
        <v>23</v>
      </c>
      <c r="J285" t="s">
        <v>33</v>
      </c>
      <c r="K285" s="2">
        <v>71914</v>
      </c>
      <c r="L285" s="5">
        <v>2</v>
      </c>
      <c r="M285" t="s">
        <v>41</v>
      </c>
      <c r="N285" s="2">
        <v>143828</v>
      </c>
      <c r="O285" s="2">
        <v>107997</v>
      </c>
      <c r="P285" s="2">
        <f>retail_sales_dataset[[#This Row],[Total]]-retail_sales_dataset[[#This Row],[COGS]]</f>
        <v>35831</v>
      </c>
      <c r="Q285" s="3">
        <v>35831</v>
      </c>
      <c r="R285">
        <v>2491</v>
      </c>
      <c r="S285" s="12">
        <v>57</v>
      </c>
    </row>
    <row r="286" spans="1:19" x14ac:dyDescent="0.25">
      <c r="A286" t="s">
        <v>317</v>
      </c>
      <c r="B286" s="1">
        <v>45576</v>
      </c>
      <c r="C286" s="5">
        <f>YEAR(retail_sales_dataset[[#This Row],[OrderDate]])</f>
        <v>2024</v>
      </c>
      <c r="D286" s="5">
        <f>MONTH(retail_sales_dataset[[#This Row],[OrderDate]])</f>
        <v>10</v>
      </c>
      <c r="E286" s="5">
        <f>DAY(retail_sales_dataset[[#This Row],[OrderDate]])</f>
        <v>11</v>
      </c>
      <c r="F286" t="s">
        <v>22</v>
      </c>
      <c r="G286" t="s">
        <v>26</v>
      </c>
      <c r="H286" t="s">
        <v>17</v>
      </c>
      <c r="I286" t="s">
        <v>23</v>
      </c>
      <c r="J286" t="s">
        <v>24</v>
      </c>
      <c r="K286" s="2">
        <v>97394</v>
      </c>
      <c r="L286" s="5">
        <v>2</v>
      </c>
      <c r="M286" t="s">
        <v>20</v>
      </c>
      <c r="N286" s="2">
        <v>194788</v>
      </c>
      <c r="O286" s="2">
        <v>146261</v>
      </c>
      <c r="P286" s="2">
        <f>retail_sales_dataset[[#This Row],[Total]]-retail_sales_dataset[[#This Row],[COGS]]</f>
        <v>48527</v>
      </c>
      <c r="Q286" s="3">
        <v>48527</v>
      </c>
      <c r="R286">
        <v>2491</v>
      </c>
      <c r="S286" s="12">
        <v>97</v>
      </c>
    </row>
    <row r="287" spans="1:19" x14ac:dyDescent="0.25">
      <c r="A287" t="s">
        <v>318</v>
      </c>
      <c r="B287" s="1">
        <v>45577</v>
      </c>
      <c r="C287" s="5">
        <f>YEAR(retail_sales_dataset[[#This Row],[OrderDate]])</f>
        <v>2024</v>
      </c>
      <c r="D287" s="5">
        <f>MONTH(retail_sales_dataset[[#This Row],[OrderDate]])</f>
        <v>10</v>
      </c>
      <c r="E287" s="5">
        <f>DAY(retail_sales_dataset[[#This Row],[OrderDate]])</f>
        <v>12</v>
      </c>
      <c r="F287" t="s">
        <v>15</v>
      </c>
      <c r="G287" t="s">
        <v>31</v>
      </c>
      <c r="H287" t="s">
        <v>32</v>
      </c>
      <c r="I287" t="s">
        <v>18</v>
      </c>
      <c r="J287" t="s">
        <v>35</v>
      </c>
      <c r="K287" s="2">
        <v>100606</v>
      </c>
      <c r="L287" s="5">
        <v>2</v>
      </c>
      <c r="M287" t="s">
        <v>20</v>
      </c>
      <c r="N287" s="2">
        <v>201212</v>
      </c>
      <c r="O287" s="2">
        <v>151085</v>
      </c>
      <c r="P287" s="2">
        <f>retail_sales_dataset[[#This Row],[Total]]-retail_sales_dataset[[#This Row],[COGS]]</f>
        <v>50127</v>
      </c>
      <c r="Q287" s="3">
        <v>50127</v>
      </c>
      <c r="R287">
        <v>2491</v>
      </c>
      <c r="S287" s="12">
        <v>75</v>
      </c>
    </row>
    <row r="288" spans="1:19" x14ac:dyDescent="0.25">
      <c r="A288" t="s">
        <v>319</v>
      </c>
      <c r="B288" s="1">
        <v>45578</v>
      </c>
      <c r="C288" s="5">
        <f>YEAR(retail_sales_dataset[[#This Row],[OrderDate]])</f>
        <v>2024</v>
      </c>
      <c r="D288" s="5">
        <f>MONTH(retail_sales_dataset[[#This Row],[OrderDate]])</f>
        <v>10</v>
      </c>
      <c r="E288" s="5">
        <f>DAY(retail_sales_dataset[[#This Row],[OrderDate]])</f>
        <v>13</v>
      </c>
      <c r="F288" t="s">
        <v>22</v>
      </c>
      <c r="G288" t="s">
        <v>31</v>
      </c>
      <c r="H288" t="s">
        <v>17</v>
      </c>
      <c r="I288" t="s">
        <v>23</v>
      </c>
      <c r="J288" t="s">
        <v>29</v>
      </c>
      <c r="K288" s="2">
        <v>134792</v>
      </c>
      <c r="L288" s="5">
        <v>3</v>
      </c>
      <c r="M288" t="s">
        <v>41</v>
      </c>
      <c r="N288" s="2">
        <v>404376</v>
      </c>
      <c r="O288" s="2">
        <v>303635</v>
      </c>
      <c r="P288" s="2">
        <f>retail_sales_dataset[[#This Row],[Total]]-retail_sales_dataset[[#This Row],[COGS]]</f>
        <v>100741</v>
      </c>
      <c r="Q288" s="3">
        <v>100741</v>
      </c>
      <c r="R288">
        <v>2491</v>
      </c>
      <c r="S288" s="12">
        <v>66</v>
      </c>
    </row>
    <row r="289" spans="1:19" x14ac:dyDescent="0.25">
      <c r="A289" t="s">
        <v>320</v>
      </c>
      <c r="B289" s="1">
        <v>45579</v>
      </c>
      <c r="C289" s="5">
        <f>YEAR(retail_sales_dataset[[#This Row],[OrderDate]])</f>
        <v>2024</v>
      </c>
      <c r="D289" s="5">
        <f>MONTH(retail_sales_dataset[[#This Row],[OrderDate]])</f>
        <v>10</v>
      </c>
      <c r="E289" s="5">
        <f>DAY(retail_sales_dataset[[#This Row],[OrderDate]])</f>
        <v>14</v>
      </c>
      <c r="F289" t="s">
        <v>39</v>
      </c>
      <c r="G289" t="s">
        <v>16</v>
      </c>
      <c r="H289" t="s">
        <v>17</v>
      </c>
      <c r="I289" t="s">
        <v>23</v>
      </c>
      <c r="J289" t="s">
        <v>27</v>
      </c>
      <c r="K289" s="2">
        <v>97317</v>
      </c>
      <c r="L289" s="5">
        <v>4</v>
      </c>
      <c r="M289" t="s">
        <v>20</v>
      </c>
      <c r="N289" s="2">
        <v>389268</v>
      </c>
      <c r="O289" s="2">
        <v>292291</v>
      </c>
      <c r="P289" s="2">
        <f>retail_sales_dataset[[#This Row],[Total]]-retail_sales_dataset[[#This Row],[COGS]]</f>
        <v>96977</v>
      </c>
      <c r="Q289" s="3">
        <v>96977</v>
      </c>
      <c r="R289">
        <v>2491</v>
      </c>
      <c r="S289" s="12">
        <v>75</v>
      </c>
    </row>
    <row r="290" spans="1:19" x14ac:dyDescent="0.25">
      <c r="A290" t="s">
        <v>321</v>
      </c>
      <c r="B290" s="1">
        <v>45580</v>
      </c>
      <c r="C290" s="5">
        <f>YEAR(retail_sales_dataset[[#This Row],[OrderDate]])</f>
        <v>2024</v>
      </c>
      <c r="D290" s="5">
        <f>MONTH(retail_sales_dataset[[#This Row],[OrderDate]])</f>
        <v>10</v>
      </c>
      <c r="E290" s="5">
        <f>DAY(retail_sales_dataset[[#This Row],[OrderDate]])</f>
        <v>15</v>
      </c>
      <c r="F290" t="s">
        <v>39</v>
      </c>
      <c r="G290" t="s">
        <v>31</v>
      </c>
      <c r="H290" t="s">
        <v>32</v>
      </c>
      <c r="I290" t="s">
        <v>18</v>
      </c>
      <c r="J290" t="s">
        <v>33</v>
      </c>
      <c r="K290" s="2">
        <v>9402</v>
      </c>
      <c r="L290" s="5">
        <v>4</v>
      </c>
      <c r="M290" t="s">
        <v>20</v>
      </c>
      <c r="N290" s="2">
        <v>37608</v>
      </c>
      <c r="O290" s="2">
        <v>282388</v>
      </c>
      <c r="P290" s="2">
        <f>retail_sales_dataset[[#This Row],[Total]]-retail_sales_dataset[[#This Row],[COGS]]</f>
        <v>-244780</v>
      </c>
      <c r="Q290" s="3">
        <v>-244780</v>
      </c>
      <c r="R290">
        <v>2491</v>
      </c>
      <c r="S290" s="12">
        <v>71</v>
      </c>
    </row>
    <row r="291" spans="1:19" x14ac:dyDescent="0.25">
      <c r="A291" t="s">
        <v>322</v>
      </c>
      <c r="B291" s="1">
        <v>45581</v>
      </c>
      <c r="C291" s="5">
        <f>YEAR(retail_sales_dataset[[#This Row],[OrderDate]])</f>
        <v>2024</v>
      </c>
      <c r="D291" s="5">
        <f>MONTH(retail_sales_dataset[[#This Row],[OrderDate]])</f>
        <v>10</v>
      </c>
      <c r="E291" s="5">
        <f>DAY(retail_sales_dataset[[#This Row],[OrderDate]])</f>
        <v>16</v>
      </c>
      <c r="F291" t="s">
        <v>15</v>
      </c>
      <c r="G291" t="s">
        <v>16</v>
      </c>
      <c r="H291" t="s">
        <v>17</v>
      </c>
      <c r="I291" t="s">
        <v>23</v>
      </c>
      <c r="J291" t="s">
        <v>29</v>
      </c>
      <c r="K291" s="2">
        <v>14665</v>
      </c>
      <c r="L291" s="5">
        <v>1</v>
      </c>
      <c r="M291" t="s">
        <v>20</v>
      </c>
      <c r="N291" s="2">
        <v>14665</v>
      </c>
      <c r="O291" s="2">
        <v>11012</v>
      </c>
      <c r="P291" s="2">
        <f>retail_sales_dataset[[#This Row],[Total]]-retail_sales_dataset[[#This Row],[COGS]]</f>
        <v>3653</v>
      </c>
      <c r="Q291" s="3">
        <v>3653</v>
      </c>
      <c r="R291">
        <v>2491</v>
      </c>
      <c r="S291" s="12">
        <v>86</v>
      </c>
    </row>
    <row r="292" spans="1:19" x14ac:dyDescent="0.25">
      <c r="A292" t="s">
        <v>323</v>
      </c>
      <c r="B292" s="1">
        <v>45582</v>
      </c>
      <c r="C292" s="5">
        <f>YEAR(retail_sales_dataset[[#This Row],[OrderDate]])</f>
        <v>2024</v>
      </c>
      <c r="D292" s="5">
        <f>MONTH(retail_sales_dataset[[#This Row],[OrderDate]])</f>
        <v>10</v>
      </c>
      <c r="E292" s="5">
        <f>DAY(retail_sales_dataset[[#This Row],[OrderDate]])</f>
        <v>17</v>
      </c>
      <c r="F292" t="s">
        <v>39</v>
      </c>
      <c r="G292" t="s">
        <v>31</v>
      </c>
      <c r="H292" t="s">
        <v>17</v>
      </c>
      <c r="I292" t="s">
        <v>23</v>
      </c>
      <c r="J292" t="s">
        <v>24</v>
      </c>
      <c r="K292" s="2">
        <v>80169</v>
      </c>
      <c r="L292" s="5">
        <v>3</v>
      </c>
      <c r="M292" t="s">
        <v>20</v>
      </c>
      <c r="N292" s="2">
        <v>240507</v>
      </c>
      <c r="O292" s="2">
        <v>18059</v>
      </c>
      <c r="P292" s="2">
        <f>retail_sales_dataset[[#This Row],[Total]]-retail_sales_dataset[[#This Row],[COGS]]</f>
        <v>222448</v>
      </c>
      <c r="Q292" s="3">
        <v>222448</v>
      </c>
      <c r="R292">
        <v>2491</v>
      </c>
      <c r="S292" s="12">
        <v>57</v>
      </c>
    </row>
    <row r="293" spans="1:19" x14ac:dyDescent="0.25">
      <c r="A293" t="s">
        <v>324</v>
      </c>
      <c r="B293" s="1">
        <v>45583</v>
      </c>
      <c r="C293" s="5">
        <f>YEAR(retail_sales_dataset[[#This Row],[OrderDate]])</f>
        <v>2024</v>
      </c>
      <c r="D293" s="5">
        <f>MONTH(retail_sales_dataset[[#This Row],[OrderDate]])</f>
        <v>10</v>
      </c>
      <c r="E293" s="5">
        <f>DAY(retail_sales_dataset[[#This Row],[OrderDate]])</f>
        <v>18</v>
      </c>
      <c r="F293" t="s">
        <v>22</v>
      </c>
      <c r="G293" t="s">
        <v>26</v>
      </c>
      <c r="H293" t="s">
        <v>17</v>
      </c>
      <c r="I293" t="s">
        <v>23</v>
      </c>
      <c r="J293" t="s">
        <v>29</v>
      </c>
      <c r="K293" s="2">
        <v>26775</v>
      </c>
      <c r="L293" s="5">
        <v>2</v>
      </c>
      <c r="M293" t="s">
        <v>20</v>
      </c>
      <c r="N293" s="2">
        <v>5355</v>
      </c>
      <c r="O293" s="2">
        <v>40209</v>
      </c>
      <c r="P293" s="2">
        <f>retail_sales_dataset[[#This Row],[Total]]-retail_sales_dataset[[#This Row],[COGS]]</f>
        <v>-34854</v>
      </c>
      <c r="Q293" s="3">
        <v>-34854</v>
      </c>
      <c r="R293">
        <v>2491</v>
      </c>
      <c r="S293" s="12">
        <v>61</v>
      </c>
    </row>
    <row r="294" spans="1:19" x14ac:dyDescent="0.25">
      <c r="A294" t="s">
        <v>325</v>
      </c>
      <c r="B294" s="1">
        <v>45584</v>
      </c>
      <c r="C294" s="5">
        <f>YEAR(retail_sales_dataset[[#This Row],[OrderDate]])</f>
        <v>2024</v>
      </c>
      <c r="D294" s="5">
        <f>MONTH(retail_sales_dataset[[#This Row],[OrderDate]])</f>
        <v>10</v>
      </c>
      <c r="E294" s="5">
        <f>DAY(retail_sales_dataset[[#This Row],[OrderDate]])</f>
        <v>19</v>
      </c>
      <c r="F294" t="s">
        <v>15</v>
      </c>
      <c r="G294" t="s">
        <v>31</v>
      </c>
      <c r="H294" t="s">
        <v>17</v>
      </c>
      <c r="I294" t="s">
        <v>18</v>
      </c>
      <c r="J294" t="s">
        <v>19</v>
      </c>
      <c r="K294" s="2">
        <v>111928</v>
      </c>
      <c r="L294" s="5">
        <v>3</v>
      </c>
      <c r="M294" t="s">
        <v>41</v>
      </c>
      <c r="N294" s="2">
        <v>335784</v>
      </c>
      <c r="O294" s="2">
        <v>252131</v>
      </c>
      <c r="P294" s="2">
        <f>retail_sales_dataset[[#This Row],[Total]]-retail_sales_dataset[[#This Row],[COGS]]</f>
        <v>83653</v>
      </c>
      <c r="Q294" s="3">
        <v>83653</v>
      </c>
      <c r="R294">
        <v>2491</v>
      </c>
      <c r="S294" s="12">
        <v>94</v>
      </c>
    </row>
    <row r="295" spans="1:19" x14ac:dyDescent="0.25">
      <c r="A295" t="s">
        <v>326</v>
      </c>
      <c r="B295" s="1">
        <v>45585</v>
      </c>
      <c r="C295" s="5">
        <f>YEAR(retail_sales_dataset[[#This Row],[OrderDate]])</f>
        <v>2024</v>
      </c>
      <c r="D295" s="5">
        <f>MONTH(retail_sales_dataset[[#This Row],[OrderDate]])</f>
        <v>10</v>
      </c>
      <c r="E295" s="5">
        <f>DAY(retail_sales_dataset[[#This Row],[OrderDate]])</f>
        <v>20</v>
      </c>
      <c r="F295" t="s">
        <v>22</v>
      </c>
      <c r="G295" t="s">
        <v>31</v>
      </c>
      <c r="H295" t="s">
        <v>17</v>
      </c>
      <c r="I295" t="s">
        <v>18</v>
      </c>
      <c r="J295" t="s">
        <v>33</v>
      </c>
      <c r="K295" s="2">
        <v>79272</v>
      </c>
      <c r="L295" s="5">
        <v>4</v>
      </c>
      <c r="M295" t="s">
        <v>20</v>
      </c>
      <c r="N295" s="2">
        <v>317088</v>
      </c>
      <c r="O295" s="2">
        <v>238093</v>
      </c>
      <c r="P295" s="2">
        <f>retail_sales_dataset[[#This Row],[Total]]-retail_sales_dataset[[#This Row],[COGS]]</f>
        <v>78995</v>
      </c>
      <c r="Q295" s="3">
        <v>78995</v>
      </c>
      <c r="R295">
        <v>2491</v>
      </c>
      <c r="S295" s="12">
        <v>97</v>
      </c>
    </row>
    <row r="296" spans="1:19" x14ac:dyDescent="0.25">
      <c r="A296" t="s">
        <v>327</v>
      </c>
      <c r="B296" s="1">
        <v>45586</v>
      </c>
      <c r="C296" s="5">
        <f>YEAR(retail_sales_dataset[[#This Row],[OrderDate]])</f>
        <v>2024</v>
      </c>
      <c r="D296" s="5">
        <f>MONTH(retail_sales_dataset[[#This Row],[OrderDate]])</f>
        <v>10</v>
      </c>
      <c r="E296" s="5">
        <f>DAY(retail_sales_dataset[[#This Row],[OrderDate]])</f>
        <v>21</v>
      </c>
      <c r="F296" t="s">
        <v>22</v>
      </c>
      <c r="G296" t="s">
        <v>16</v>
      </c>
      <c r="H296" t="s">
        <v>17</v>
      </c>
      <c r="I296" t="s">
        <v>18</v>
      </c>
      <c r="J296" t="s">
        <v>24</v>
      </c>
      <c r="K296" s="2">
        <v>103633</v>
      </c>
      <c r="L296" s="5">
        <v>4</v>
      </c>
      <c r="M296" t="s">
        <v>41</v>
      </c>
      <c r="N296" s="2">
        <v>414532</v>
      </c>
      <c r="O296" s="2">
        <v>311261</v>
      </c>
      <c r="P296" s="2">
        <f>retail_sales_dataset[[#This Row],[Total]]-retail_sales_dataset[[#This Row],[COGS]]</f>
        <v>103271</v>
      </c>
      <c r="Q296" s="3">
        <v>103271</v>
      </c>
      <c r="R296">
        <v>2491</v>
      </c>
      <c r="S296" s="12">
        <v>94</v>
      </c>
    </row>
    <row r="297" spans="1:19" x14ac:dyDescent="0.25">
      <c r="A297" t="s">
        <v>328</v>
      </c>
      <c r="B297" s="1">
        <v>45587</v>
      </c>
      <c r="C297" s="5">
        <f>YEAR(retail_sales_dataset[[#This Row],[OrderDate]])</f>
        <v>2024</v>
      </c>
      <c r="D297" s="5">
        <f>MONTH(retail_sales_dataset[[#This Row],[OrderDate]])</f>
        <v>10</v>
      </c>
      <c r="E297" s="5">
        <f>DAY(retail_sales_dataset[[#This Row],[OrderDate]])</f>
        <v>22</v>
      </c>
      <c r="F297" t="s">
        <v>39</v>
      </c>
      <c r="G297" t="s">
        <v>31</v>
      </c>
      <c r="H297" t="s">
        <v>32</v>
      </c>
      <c r="I297" t="s">
        <v>18</v>
      </c>
      <c r="J297" t="s">
        <v>27</v>
      </c>
      <c r="K297" s="2">
        <v>11043</v>
      </c>
      <c r="L297" s="5">
        <v>1</v>
      </c>
      <c r="M297" t="s">
        <v>20</v>
      </c>
      <c r="N297" s="2">
        <v>11043</v>
      </c>
      <c r="O297" s="2">
        <v>8292</v>
      </c>
      <c r="P297" s="2">
        <f>retail_sales_dataset[[#This Row],[Total]]-retail_sales_dataset[[#This Row],[COGS]]</f>
        <v>2751</v>
      </c>
      <c r="Q297" s="3">
        <v>2751</v>
      </c>
      <c r="R297">
        <v>2491</v>
      </c>
      <c r="S297" s="12">
        <v>65</v>
      </c>
    </row>
    <row r="298" spans="1:19" x14ac:dyDescent="0.25">
      <c r="A298" t="s">
        <v>329</v>
      </c>
      <c r="B298" s="1">
        <v>45588</v>
      </c>
      <c r="C298" s="5">
        <f>YEAR(retail_sales_dataset[[#This Row],[OrderDate]])</f>
        <v>2024</v>
      </c>
      <c r="D298" s="5">
        <f>MONTH(retail_sales_dataset[[#This Row],[OrderDate]])</f>
        <v>10</v>
      </c>
      <c r="E298" s="5">
        <f>DAY(retail_sales_dataset[[#This Row],[OrderDate]])</f>
        <v>23</v>
      </c>
      <c r="F298" t="s">
        <v>39</v>
      </c>
      <c r="G298" t="s">
        <v>31</v>
      </c>
      <c r="H298" t="s">
        <v>32</v>
      </c>
      <c r="I298" t="s">
        <v>18</v>
      </c>
      <c r="J298" t="s">
        <v>35</v>
      </c>
      <c r="K298" s="2">
        <v>17295</v>
      </c>
      <c r="L298" s="5">
        <v>1</v>
      </c>
      <c r="M298" t="s">
        <v>37</v>
      </c>
      <c r="N298" s="2">
        <v>17295</v>
      </c>
      <c r="O298" s="2">
        <v>12986</v>
      </c>
      <c r="P298" s="2">
        <f>retail_sales_dataset[[#This Row],[Total]]-retail_sales_dataset[[#This Row],[COGS]]</f>
        <v>4309</v>
      </c>
      <c r="Q298" s="3">
        <v>4309</v>
      </c>
      <c r="R298">
        <v>2491</v>
      </c>
      <c r="S298" s="12">
        <v>87</v>
      </c>
    </row>
    <row r="299" spans="1:19" x14ac:dyDescent="0.25">
      <c r="A299" t="s">
        <v>330</v>
      </c>
      <c r="B299" s="1">
        <v>45589</v>
      </c>
      <c r="C299" s="5">
        <f>YEAR(retail_sales_dataset[[#This Row],[OrderDate]])</f>
        <v>2024</v>
      </c>
      <c r="D299" s="5">
        <f>MONTH(retail_sales_dataset[[#This Row],[OrderDate]])</f>
        <v>10</v>
      </c>
      <c r="E299" s="5">
        <f>DAY(retail_sales_dataset[[#This Row],[OrderDate]])</f>
        <v>24</v>
      </c>
      <c r="F299" t="s">
        <v>39</v>
      </c>
      <c r="G299" t="s">
        <v>16</v>
      </c>
      <c r="H299" t="s">
        <v>17</v>
      </c>
      <c r="I299" t="s">
        <v>18</v>
      </c>
      <c r="J299" t="s">
        <v>24</v>
      </c>
      <c r="K299" s="2">
        <v>108867</v>
      </c>
      <c r="L299" s="5">
        <v>4</v>
      </c>
      <c r="M299" t="s">
        <v>37</v>
      </c>
      <c r="N299" s="2">
        <v>435468</v>
      </c>
      <c r="O299" s="2">
        <v>326981</v>
      </c>
      <c r="P299" s="2">
        <f>retail_sales_dataset[[#This Row],[Total]]-retail_sales_dataset[[#This Row],[COGS]]</f>
        <v>108487</v>
      </c>
      <c r="Q299" s="3">
        <v>108487</v>
      </c>
      <c r="R299">
        <v>2491</v>
      </c>
      <c r="S299" s="12">
        <v>69</v>
      </c>
    </row>
    <row r="300" spans="1:19" x14ac:dyDescent="0.25">
      <c r="A300" t="s">
        <v>331</v>
      </c>
      <c r="B300" s="1">
        <v>45590</v>
      </c>
      <c r="C300" s="5">
        <f>YEAR(retail_sales_dataset[[#This Row],[OrderDate]])</f>
        <v>2024</v>
      </c>
      <c r="D300" s="5">
        <f>MONTH(retail_sales_dataset[[#This Row],[OrderDate]])</f>
        <v>10</v>
      </c>
      <c r="E300" s="5">
        <f>DAY(retail_sales_dataset[[#This Row],[OrderDate]])</f>
        <v>25</v>
      </c>
      <c r="F300" t="s">
        <v>39</v>
      </c>
      <c r="G300" t="s">
        <v>26</v>
      </c>
      <c r="H300" t="s">
        <v>17</v>
      </c>
      <c r="I300" t="s">
        <v>18</v>
      </c>
      <c r="J300" t="s">
        <v>27</v>
      </c>
      <c r="K300" s="2">
        <v>15452</v>
      </c>
      <c r="L300" s="5">
        <v>2</v>
      </c>
      <c r="M300" t="s">
        <v>37</v>
      </c>
      <c r="N300" s="2">
        <v>30904</v>
      </c>
      <c r="O300" s="2">
        <v>23205</v>
      </c>
      <c r="P300" s="2">
        <f>retail_sales_dataset[[#This Row],[Total]]-retail_sales_dataset[[#This Row],[COGS]]</f>
        <v>7699</v>
      </c>
      <c r="Q300" s="3">
        <v>7699</v>
      </c>
      <c r="R300">
        <v>2491</v>
      </c>
      <c r="S300" s="12">
        <v>70</v>
      </c>
    </row>
    <row r="301" spans="1:19" x14ac:dyDescent="0.25">
      <c r="A301" t="s">
        <v>332</v>
      </c>
      <c r="B301" s="1">
        <v>45591</v>
      </c>
      <c r="C301" s="5">
        <f>YEAR(retail_sales_dataset[[#This Row],[OrderDate]])</f>
        <v>2024</v>
      </c>
      <c r="D301" s="5">
        <f>MONTH(retail_sales_dataset[[#This Row],[OrderDate]])</f>
        <v>10</v>
      </c>
      <c r="E301" s="5">
        <f>DAY(retail_sales_dataset[[#This Row],[OrderDate]])</f>
        <v>26</v>
      </c>
      <c r="F301" t="s">
        <v>39</v>
      </c>
      <c r="G301" t="s">
        <v>26</v>
      </c>
      <c r="H301" t="s">
        <v>32</v>
      </c>
      <c r="I301" t="s">
        <v>23</v>
      </c>
      <c r="J301" t="s">
        <v>35</v>
      </c>
      <c r="K301" s="2">
        <v>15332</v>
      </c>
      <c r="L301" s="5">
        <v>2</v>
      </c>
      <c r="M301" t="s">
        <v>37</v>
      </c>
      <c r="N301" s="2">
        <v>30664</v>
      </c>
      <c r="O301" s="2">
        <v>23025</v>
      </c>
      <c r="P301" s="2">
        <f>retail_sales_dataset[[#This Row],[Total]]-retail_sales_dataset[[#This Row],[COGS]]</f>
        <v>7639</v>
      </c>
      <c r="Q301" s="3">
        <v>7639</v>
      </c>
      <c r="R301">
        <v>2491</v>
      </c>
      <c r="S301" s="12">
        <v>52</v>
      </c>
    </row>
    <row r="302" spans="1:19" x14ac:dyDescent="0.25">
      <c r="A302" t="s">
        <v>333</v>
      </c>
      <c r="B302" s="1">
        <v>45592</v>
      </c>
      <c r="C302" s="5">
        <f>YEAR(retail_sales_dataset[[#This Row],[OrderDate]])</f>
        <v>2024</v>
      </c>
      <c r="D302" s="5">
        <f>MONTH(retail_sales_dataset[[#This Row],[OrderDate]])</f>
        <v>10</v>
      </c>
      <c r="E302" s="5">
        <f>DAY(retail_sales_dataset[[#This Row],[OrderDate]])</f>
        <v>27</v>
      </c>
      <c r="F302" t="s">
        <v>15</v>
      </c>
      <c r="G302" t="s">
        <v>16</v>
      </c>
      <c r="H302" t="s">
        <v>17</v>
      </c>
      <c r="I302" t="s">
        <v>23</v>
      </c>
      <c r="J302" t="s">
        <v>35</v>
      </c>
      <c r="K302" s="2">
        <v>6756</v>
      </c>
      <c r="L302" s="5">
        <v>3</v>
      </c>
      <c r="M302" t="s">
        <v>41</v>
      </c>
      <c r="N302" s="2">
        <v>20268</v>
      </c>
      <c r="O302" s="2">
        <v>15219</v>
      </c>
      <c r="P302" s="2">
        <f>retail_sales_dataset[[#This Row],[Total]]-retail_sales_dataset[[#This Row],[COGS]]</f>
        <v>5049</v>
      </c>
      <c r="Q302" s="3">
        <v>5049</v>
      </c>
      <c r="R302">
        <v>2491</v>
      </c>
      <c r="S302" s="12">
        <v>75</v>
      </c>
    </row>
    <row r="303" spans="1:19" x14ac:dyDescent="0.25">
      <c r="A303" t="s">
        <v>334</v>
      </c>
      <c r="B303" s="1">
        <v>45593</v>
      </c>
      <c r="C303" s="5">
        <f>YEAR(retail_sales_dataset[[#This Row],[OrderDate]])</f>
        <v>2024</v>
      </c>
      <c r="D303" s="5">
        <f>MONTH(retail_sales_dataset[[#This Row],[OrderDate]])</f>
        <v>10</v>
      </c>
      <c r="E303" s="5">
        <f>DAY(retail_sales_dataset[[#This Row],[OrderDate]])</f>
        <v>28</v>
      </c>
      <c r="F303" t="s">
        <v>22</v>
      </c>
      <c r="G303" t="s">
        <v>16</v>
      </c>
      <c r="H303" t="s">
        <v>17</v>
      </c>
      <c r="I303" t="s">
        <v>18</v>
      </c>
      <c r="J303" t="s">
        <v>24</v>
      </c>
      <c r="K303" s="2">
        <v>143693</v>
      </c>
      <c r="L303" s="5">
        <v>4</v>
      </c>
      <c r="M303" t="s">
        <v>41</v>
      </c>
      <c r="N303" s="2">
        <v>574772</v>
      </c>
      <c r="O303" s="2">
        <v>431581</v>
      </c>
      <c r="P303" s="2">
        <f>retail_sales_dataset[[#This Row],[Total]]-retail_sales_dataset[[#This Row],[COGS]]</f>
        <v>143191</v>
      </c>
      <c r="Q303" s="3">
        <v>143191</v>
      </c>
      <c r="R303">
        <v>2491</v>
      </c>
      <c r="S303" s="12">
        <v>51</v>
      </c>
    </row>
    <row r="304" spans="1:19" x14ac:dyDescent="0.25">
      <c r="A304" t="s">
        <v>335</v>
      </c>
      <c r="B304" s="1">
        <v>45594</v>
      </c>
      <c r="C304" s="5">
        <f>YEAR(retail_sales_dataset[[#This Row],[OrderDate]])</f>
        <v>2024</v>
      </c>
      <c r="D304" s="5">
        <f>MONTH(retail_sales_dataset[[#This Row],[OrderDate]])</f>
        <v>10</v>
      </c>
      <c r="E304" s="5">
        <f>DAY(retail_sales_dataset[[#This Row],[OrderDate]])</f>
        <v>29</v>
      </c>
      <c r="F304" t="s">
        <v>22</v>
      </c>
      <c r="G304" t="s">
        <v>16</v>
      </c>
      <c r="H304" t="s">
        <v>17</v>
      </c>
      <c r="I304" t="s">
        <v>23</v>
      </c>
      <c r="J304" t="s">
        <v>29</v>
      </c>
      <c r="K304" s="2">
        <v>111939</v>
      </c>
      <c r="L304" s="5">
        <v>4</v>
      </c>
      <c r="M304" t="s">
        <v>20</v>
      </c>
      <c r="N304" s="2">
        <v>447756</v>
      </c>
      <c r="O304" s="2">
        <v>336208</v>
      </c>
      <c r="P304" s="2">
        <f>retail_sales_dataset[[#This Row],[Total]]-retail_sales_dataset[[#This Row],[COGS]]</f>
        <v>111548</v>
      </c>
      <c r="Q304" s="3">
        <v>111548</v>
      </c>
      <c r="R304">
        <v>2491</v>
      </c>
      <c r="S304" s="12">
        <v>60</v>
      </c>
    </row>
    <row r="305" spans="1:19" x14ac:dyDescent="0.25">
      <c r="A305" t="s">
        <v>336</v>
      </c>
      <c r="B305" s="1">
        <v>45595</v>
      </c>
      <c r="C305" s="5">
        <f>YEAR(retail_sales_dataset[[#This Row],[OrderDate]])</f>
        <v>2024</v>
      </c>
      <c r="D305" s="5">
        <f>MONTH(retail_sales_dataset[[#This Row],[OrderDate]])</f>
        <v>10</v>
      </c>
      <c r="E305" s="5">
        <f>DAY(retail_sales_dataset[[#This Row],[OrderDate]])</f>
        <v>30</v>
      </c>
      <c r="F305" t="s">
        <v>22</v>
      </c>
      <c r="G305" t="s">
        <v>16</v>
      </c>
      <c r="H305" t="s">
        <v>32</v>
      </c>
      <c r="I305" t="s">
        <v>23</v>
      </c>
      <c r="J305" t="s">
        <v>29</v>
      </c>
      <c r="K305" s="2">
        <v>56221</v>
      </c>
      <c r="L305" s="5">
        <v>2</v>
      </c>
      <c r="M305" t="s">
        <v>37</v>
      </c>
      <c r="N305" s="2">
        <v>112442</v>
      </c>
      <c r="O305" s="2">
        <v>8443</v>
      </c>
      <c r="P305" s="2">
        <f>retail_sales_dataset[[#This Row],[Total]]-retail_sales_dataset[[#This Row],[COGS]]</f>
        <v>103999</v>
      </c>
      <c r="Q305" s="3">
        <v>103999</v>
      </c>
      <c r="R305">
        <v>2491</v>
      </c>
      <c r="S305" s="12">
        <v>91</v>
      </c>
    </row>
    <row r="306" spans="1:19" x14ac:dyDescent="0.25">
      <c r="A306" t="s">
        <v>337</v>
      </c>
      <c r="B306" s="1">
        <v>45596</v>
      </c>
      <c r="C306" s="5">
        <f>YEAR(retail_sales_dataset[[#This Row],[OrderDate]])</f>
        <v>2024</v>
      </c>
      <c r="D306" s="5">
        <f>MONTH(retail_sales_dataset[[#This Row],[OrderDate]])</f>
        <v>10</v>
      </c>
      <c r="E306" s="5">
        <f>DAY(retail_sales_dataset[[#This Row],[OrderDate]])</f>
        <v>31</v>
      </c>
      <c r="F306" t="s">
        <v>22</v>
      </c>
      <c r="G306" t="s">
        <v>16</v>
      </c>
      <c r="H306" t="s">
        <v>17</v>
      </c>
      <c r="I306" t="s">
        <v>18</v>
      </c>
      <c r="J306" t="s">
        <v>35</v>
      </c>
      <c r="K306" s="2">
        <v>47998</v>
      </c>
      <c r="L306" s="5">
        <v>2</v>
      </c>
      <c r="M306" t="s">
        <v>41</v>
      </c>
      <c r="N306" s="2">
        <v>95996</v>
      </c>
      <c r="O306" s="2">
        <v>72081</v>
      </c>
      <c r="P306" s="2">
        <f>retail_sales_dataset[[#This Row],[Total]]-retail_sales_dataset[[#This Row],[COGS]]</f>
        <v>23915</v>
      </c>
      <c r="Q306" s="3">
        <v>23915</v>
      </c>
      <c r="R306">
        <v>2491</v>
      </c>
      <c r="S306" s="12">
        <v>52</v>
      </c>
    </row>
    <row r="307" spans="1:19" x14ac:dyDescent="0.25">
      <c r="A307" t="s">
        <v>338</v>
      </c>
      <c r="B307" s="1">
        <v>45597</v>
      </c>
      <c r="C307" s="5">
        <f>YEAR(retail_sales_dataset[[#This Row],[OrderDate]])</f>
        <v>2024</v>
      </c>
      <c r="D307" s="5">
        <f>MONTH(retail_sales_dataset[[#This Row],[OrderDate]])</f>
        <v>11</v>
      </c>
      <c r="E307" s="5">
        <f>DAY(retail_sales_dataset[[#This Row],[OrderDate]])</f>
        <v>1</v>
      </c>
      <c r="F307" t="s">
        <v>39</v>
      </c>
      <c r="G307" t="s">
        <v>26</v>
      </c>
      <c r="H307" t="s">
        <v>32</v>
      </c>
      <c r="I307" t="s">
        <v>23</v>
      </c>
      <c r="J307" t="s">
        <v>29</v>
      </c>
      <c r="K307" s="2">
        <v>55707</v>
      </c>
      <c r="L307" s="5">
        <v>4</v>
      </c>
      <c r="M307" t="s">
        <v>20</v>
      </c>
      <c r="N307" s="2">
        <v>222828</v>
      </c>
      <c r="O307" s="2">
        <v>167316</v>
      </c>
      <c r="P307" s="2">
        <f>retail_sales_dataset[[#This Row],[Total]]-retail_sales_dataset[[#This Row],[COGS]]</f>
        <v>55512</v>
      </c>
      <c r="Q307" s="3">
        <v>55512</v>
      </c>
      <c r="R307">
        <v>2491</v>
      </c>
      <c r="S307" s="12">
        <v>44</v>
      </c>
    </row>
    <row r="308" spans="1:19" x14ac:dyDescent="0.25">
      <c r="A308" t="s">
        <v>339</v>
      </c>
      <c r="B308" s="1">
        <v>45598</v>
      </c>
      <c r="C308" s="5">
        <f>YEAR(retail_sales_dataset[[#This Row],[OrderDate]])</f>
        <v>2024</v>
      </c>
      <c r="D308" s="5">
        <f>MONTH(retail_sales_dataset[[#This Row],[OrderDate]])</f>
        <v>11</v>
      </c>
      <c r="E308" s="5">
        <f>DAY(retail_sales_dataset[[#This Row],[OrderDate]])</f>
        <v>2</v>
      </c>
      <c r="F308" t="s">
        <v>22</v>
      </c>
      <c r="G308" t="s">
        <v>26</v>
      </c>
      <c r="H308" t="s">
        <v>17</v>
      </c>
      <c r="I308" t="s">
        <v>23</v>
      </c>
      <c r="J308" t="s">
        <v>19</v>
      </c>
      <c r="K308" s="2">
        <v>117325</v>
      </c>
      <c r="L308" s="5">
        <v>1</v>
      </c>
      <c r="M308" t="s">
        <v>20</v>
      </c>
      <c r="N308" s="2">
        <v>117325</v>
      </c>
      <c r="O308" s="2">
        <v>88096</v>
      </c>
      <c r="P308" s="2">
        <f>retail_sales_dataset[[#This Row],[Total]]-retail_sales_dataset[[#This Row],[COGS]]</f>
        <v>29229</v>
      </c>
      <c r="Q308" s="3">
        <v>29229</v>
      </c>
      <c r="R308">
        <v>2491</v>
      </c>
      <c r="S308" s="12">
        <v>44</v>
      </c>
    </row>
    <row r="309" spans="1:19" x14ac:dyDescent="0.25">
      <c r="A309" t="s">
        <v>340</v>
      </c>
      <c r="B309" s="1">
        <v>45599</v>
      </c>
      <c r="C309" s="5">
        <f>YEAR(retail_sales_dataset[[#This Row],[OrderDate]])</f>
        <v>2024</v>
      </c>
      <c r="D309" s="5">
        <f>MONTH(retail_sales_dataset[[#This Row],[OrderDate]])</f>
        <v>11</v>
      </c>
      <c r="E309" s="5">
        <f>DAY(retail_sales_dataset[[#This Row],[OrderDate]])</f>
        <v>3</v>
      </c>
      <c r="F309" t="s">
        <v>15</v>
      </c>
      <c r="G309" t="s">
        <v>16</v>
      </c>
      <c r="H309" t="s">
        <v>32</v>
      </c>
      <c r="I309" t="s">
        <v>23</v>
      </c>
      <c r="J309" t="s">
        <v>35</v>
      </c>
      <c r="K309" s="2">
        <v>100899</v>
      </c>
      <c r="L309" s="5">
        <v>4</v>
      </c>
      <c r="M309" t="s">
        <v>41</v>
      </c>
      <c r="N309" s="2">
        <v>403596</v>
      </c>
      <c r="O309" s="2">
        <v>303049</v>
      </c>
      <c r="P309" s="2">
        <f>retail_sales_dataset[[#This Row],[Total]]-retail_sales_dataset[[#This Row],[COGS]]</f>
        <v>100547</v>
      </c>
      <c r="Q309" s="3">
        <v>100547</v>
      </c>
      <c r="R309">
        <v>2491</v>
      </c>
      <c r="S309" s="12">
        <v>96</v>
      </c>
    </row>
    <row r="310" spans="1:19" x14ac:dyDescent="0.25">
      <c r="A310" t="s">
        <v>341</v>
      </c>
      <c r="B310" s="1">
        <v>45600</v>
      </c>
      <c r="C310" s="5">
        <f>YEAR(retail_sales_dataset[[#This Row],[OrderDate]])</f>
        <v>2024</v>
      </c>
      <c r="D310" s="5">
        <f>MONTH(retail_sales_dataset[[#This Row],[OrderDate]])</f>
        <v>11</v>
      </c>
      <c r="E310" s="5">
        <f>DAY(retail_sales_dataset[[#This Row],[OrderDate]])</f>
        <v>4</v>
      </c>
      <c r="F310" t="s">
        <v>15</v>
      </c>
      <c r="G310" t="s">
        <v>31</v>
      </c>
      <c r="H310" t="s">
        <v>32</v>
      </c>
      <c r="I310" t="s">
        <v>23</v>
      </c>
      <c r="J310" t="s">
        <v>35</v>
      </c>
      <c r="K310" s="2">
        <v>31853</v>
      </c>
      <c r="L310" s="5">
        <v>4</v>
      </c>
      <c r="M310" t="s">
        <v>37</v>
      </c>
      <c r="N310" s="2">
        <v>127412</v>
      </c>
      <c r="O310" s="2">
        <v>9567</v>
      </c>
      <c r="P310" s="2">
        <f>retail_sales_dataset[[#This Row],[Total]]-retail_sales_dataset[[#This Row],[COGS]]</f>
        <v>117845</v>
      </c>
      <c r="Q310" s="3">
        <v>117845</v>
      </c>
      <c r="R310">
        <v>2491</v>
      </c>
      <c r="S310" s="12">
        <v>70</v>
      </c>
    </row>
    <row r="311" spans="1:19" x14ac:dyDescent="0.25">
      <c r="A311" t="s">
        <v>342</v>
      </c>
      <c r="B311" s="1">
        <v>45601</v>
      </c>
      <c r="C311" s="5">
        <f>YEAR(retail_sales_dataset[[#This Row],[OrderDate]])</f>
        <v>2024</v>
      </c>
      <c r="D311" s="5">
        <f>MONTH(retail_sales_dataset[[#This Row],[OrderDate]])</f>
        <v>11</v>
      </c>
      <c r="E311" s="5">
        <f>DAY(retail_sales_dataset[[#This Row],[OrderDate]])</f>
        <v>5</v>
      </c>
      <c r="F311" t="s">
        <v>22</v>
      </c>
      <c r="G311" t="s">
        <v>16</v>
      </c>
      <c r="H311" t="s">
        <v>17</v>
      </c>
      <c r="I311" t="s">
        <v>23</v>
      </c>
      <c r="J311" t="s">
        <v>27</v>
      </c>
      <c r="K311" s="2">
        <v>30246</v>
      </c>
      <c r="L311" s="5">
        <v>2</v>
      </c>
      <c r="M311" t="s">
        <v>20</v>
      </c>
      <c r="N311" s="2">
        <v>60492</v>
      </c>
      <c r="O311" s="2">
        <v>45422</v>
      </c>
      <c r="P311" s="2">
        <f>retail_sales_dataset[[#This Row],[Total]]-retail_sales_dataset[[#This Row],[COGS]]</f>
        <v>15070</v>
      </c>
      <c r="Q311" s="3">
        <v>15070</v>
      </c>
      <c r="R311">
        <v>2491</v>
      </c>
      <c r="S311" s="12">
        <v>65</v>
      </c>
    </row>
    <row r="312" spans="1:19" x14ac:dyDescent="0.25">
      <c r="A312" t="s">
        <v>343</v>
      </c>
      <c r="B312" s="1">
        <v>45602</v>
      </c>
      <c r="C312" s="5">
        <f>YEAR(retail_sales_dataset[[#This Row],[OrderDate]])</f>
        <v>2024</v>
      </c>
      <c r="D312" s="5">
        <f>MONTH(retail_sales_dataset[[#This Row],[OrderDate]])</f>
        <v>11</v>
      </c>
      <c r="E312" s="5">
        <f>DAY(retail_sales_dataset[[#This Row],[OrderDate]])</f>
        <v>6</v>
      </c>
      <c r="F312" t="s">
        <v>22</v>
      </c>
      <c r="G312" t="s">
        <v>31</v>
      </c>
      <c r="H312" t="s">
        <v>32</v>
      </c>
      <c r="I312" t="s">
        <v>18</v>
      </c>
      <c r="J312" t="s">
        <v>29</v>
      </c>
      <c r="K312" s="2">
        <v>19267</v>
      </c>
      <c r="L312" s="5">
        <v>2</v>
      </c>
      <c r="M312" t="s">
        <v>37</v>
      </c>
      <c r="N312" s="2">
        <v>38534</v>
      </c>
      <c r="O312" s="2">
        <v>28934</v>
      </c>
      <c r="P312" s="2">
        <f>retail_sales_dataset[[#This Row],[Total]]-retail_sales_dataset[[#This Row],[COGS]]</f>
        <v>9600</v>
      </c>
      <c r="Q312" s="3">
        <v>9600</v>
      </c>
      <c r="R312">
        <v>2491</v>
      </c>
      <c r="S312" s="12">
        <v>89</v>
      </c>
    </row>
    <row r="313" spans="1:19" x14ac:dyDescent="0.25">
      <c r="A313" t="s">
        <v>344</v>
      </c>
      <c r="B313" s="1">
        <v>45603</v>
      </c>
      <c r="C313" s="5">
        <f>YEAR(retail_sales_dataset[[#This Row],[OrderDate]])</f>
        <v>2024</v>
      </c>
      <c r="D313" s="5">
        <f>MONTH(retail_sales_dataset[[#This Row],[OrderDate]])</f>
        <v>11</v>
      </c>
      <c r="E313" s="5">
        <f>DAY(retail_sales_dataset[[#This Row],[OrderDate]])</f>
        <v>7</v>
      </c>
      <c r="F313" t="s">
        <v>15</v>
      </c>
      <c r="G313" t="s">
        <v>16</v>
      </c>
      <c r="H313" t="s">
        <v>17</v>
      </c>
      <c r="I313" t="s">
        <v>18</v>
      </c>
      <c r="J313" t="s">
        <v>35</v>
      </c>
      <c r="K313" s="2">
        <v>100744</v>
      </c>
      <c r="L313" s="5">
        <v>1</v>
      </c>
      <c r="M313" t="s">
        <v>37</v>
      </c>
      <c r="N313" s="2">
        <v>100744</v>
      </c>
      <c r="O313" s="2">
        <v>75646</v>
      </c>
      <c r="P313" s="2">
        <f>retail_sales_dataset[[#This Row],[Total]]-retail_sales_dataset[[#This Row],[COGS]]</f>
        <v>25098</v>
      </c>
      <c r="Q313" s="3">
        <v>25098</v>
      </c>
      <c r="R313">
        <v>2491</v>
      </c>
      <c r="S313" s="12">
        <v>90</v>
      </c>
    </row>
    <row r="314" spans="1:19" x14ac:dyDescent="0.25">
      <c r="A314" t="s">
        <v>345</v>
      </c>
      <c r="B314" s="1">
        <v>45604</v>
      </c>
      <c r="C314" s="5">
        <f>YEAR(retail_sales_dataset[[#This Row],[OrderDate]])</f>
        <v>2024</v>
      </c>
      <c r="D314" s="5">
        <f>MONTH(retail_sales_dataset[[#This Row],[OrderDate]])</f>
        <v>11</v>
      </c>
      <c r="E314" s="5">
        <f>DAY(retail_sales_dataset[[#This Row],[OrderDate]])</f>
        <v>8</v>
      </c>
      <c r="F314" t="s">
        <v>15</v>
      </c>
      <c r="G314" t="s">
        <v>16</v>
      </c>
      <c r="H314" t="s">
        <v>32</v>
      </c>
      <c r="I314" t="s">
        <v>18</v>
      </c>
      <c r="J314" t="s">
        <v>19</v>
      </c>
      <c r="K314" s="2">
        <v>115834</v>
      </c>
      <c r="L314" s="5">
        <v>1</v>
      </c>
      <c r="M314" t="s">
        <v>37</v>
      </c>
      <c r="N314" s="2">
        <v>115834</v>
      </c>
      <c r="O314" s="2">
        <v>86977</v>
      </c>
      <c r="P314" s="2">
        <f>retail_sales_dataset[[#This Row],[Total]]-retail_sales_dataset[[#This Row],[COGS]]</f>
        <v>28857</v>
      </c>
      <c r="Q314" s="3">
        <v>28857</v>
      </c>
      <c r="R314">
        <v>2491</v>
      </c>
      <c r="S314" s="12">
        <v>60</v>
      </c>
    </row>
    <row r="315" spans="1:19" x14ac:dyDescent="0.25">
      <c r="A315" t="s">
        <v>346</v>
      </c>
      <c r="B315" s="1">
        <v>45605</v>
      </c>
      <c r="C315" s="5">
        <f>YEAR(retail_sales_dataset[[#This Row],[OrderDate]])</f>
        <v>2024</v>
      </c>
      <c r="D315" s="5">
        <f>MONTH(retail_sales_dataset[[#This Row],[OrderDate]])</f>
        <v>11</v>
      </c>
      <c r="E315" s="5">
        <f>DAY(retail_sales_dataset[[#This Row],[OrderDate]])</f>
        <v>9</v>
      </c>
      <c r="F315" t="s">
        <v>39</v>
      </c>
      <c r="G315" t="s">
        <v>26</v>
      </c>
      <c r="H315" t="s">
        <v>17</v>
      </c>
      <c r="I315" t="s">
        <v>23</v>
      </c>
      <c r="J315" t="s">
        <v>27</v>
      </c>
      <c r="K315" s="2">
        <v>43432</v>
      </c>
      <c r="L315" s="5">
        <v>3</v>
      </c>
      <c r="M315" t="s">
        <v>20</v>
      </c>
      <c r="N315" s="2">
        <v>130296</v>
      </c>
      <c r="O315" s="2">
        <v>97836</v>
      </c>
      <c r="P315" s="2">
        <f>retail_sales_dataset[[#This Row],[Total]]-retail_sales_dataset[[#This Row],[COGS]]</f>
        <v>32460</v>
      </c>
      <c r="Q315" s="3">
        <v>32460</v>
      </c>
      <c r="R315">
        <v>2491</v>
      </c>
      <c r="S315" s="12">
        <v>82</v>
      </c>
    </row>
    <row r="316" spans="1:19" x14ac:dyDescent="0.25">
      <c r="A316" t="s">
        <v>347</v>
      </c>
      <c r="B316" s="1">
        <v>45606</v>
      </c>
      <c r="C316" s="5">
        <f>YEAR(retail_sales_dataset[[#This Row],[OrderDate]])</f>
        <v>2024</v>
      </c>
      <c r="D316" s="5">
        <f>MONTH(retail_sales_dataset[[#This Row],[OrderDate]])</f>
        <v>11</v>
      </c>
      <c r="E316" s="5">
        <f>DAY(retail_sales_dataset[[#This Row],[OrderDate]])</f>
        <v>10</v>
      </c>
      <c r="F316" t="s">
        <v>15</v>
      </c>
      <c r="G316" t="s">
        <v>31</v>
      </c>
      <c r="H316" t="s">
        <v>17</v>
      </c>
      <c r="I316" t="s">
        <v>18</v>
      </c>
      <c r="J316" t="s">
        <v>24</v>
      </c>
      <c r="K316" s="2">
        <v>8037</v>
      </c>
      <c r="L316" s="5">
        <v>4</v>
      </c>
      <c r="M316" t="s">
        <v>37</v>
      </c>
      <c r="N316" s="2">
        <v>32148</v>
      </c>
      <c r="O316" s="2">
        <v>24139</v>
      </c>
      <c r="P316" s="2">
        <f>retail_sales_dataset[[#This Row],[Total]]-retail_sales_dataset[[#This Row],[COGS]]</f>
        <v>8009</v>
      </c>
      <c r="Q316" s="3">
        <v>8009</v>
      </c>
      <c r="R316">
        <v>2491</v>
      </c>
      <c r="S316" s="12">
        <v>86</v>
      </c>
    </row>
    <row r="317" spans="1:19" x14ac:dyDescent="0.25">
      <c r="A317" t="s">
        <v>348</v>
      </c>
      <c r="B317" s="1">
        <v>45607</v>
      </c>
      <c r="C317" s="5">
        <f>YEAR(retail_sales_dataset[[#This Row],[OrderDate]])</f>
        <v>2024</v>
      </c>
      <c r="D317" s="5">
        <f>MONTH(retail_sales_dataset[[#This Row],[OrderDate]])</f>
        <v>11</v>
      </c>
      <c r="E317" s="5">
        <f>DAY(retail_sales_dataset[[#This Row],[OrderDate]])</f>
        <v>11</v>
      </c>
      <c r="F317" t="s">
        <v>39</v>
      </c>
      <c r="G317" t="s">
        <v>31</v>
      </c>
      <c r="H317" t="s">
        <v>32</v>
      </c>
      <c r="I317" t="s">
        <v>23</v>
      </c>
      <c r="J317" t="s">
        <v>35</v>
      </c>
      <c r="K317" s="2">
        <v>16915</v>
      </c>
      <c r="L317" s="5">
        <v>2</v>
      </c>
      <c r="M317" t="s">
        <v>20</v>
      </c>
      <c r="N317" s="2">
        <v>3383</v>
      </c>
      <c r="O317" s="2">
        <v>25402</v>
      </c>
      <c r="P317" s="2">
        <f>retail_sales_dataset[[#This Row],[Total]]-retail_sales_dataset[[#This Row],[COGS]]</f>
        <v>-22019</v>
      </c>
      <c r="Q317" s="3">
        <v>-22019</v>
      </c>
      <c r="R317">
        <v>2491</v>
      </c>
      <c r="S317" s="12">
        <v>79</v>
      </c>
    </row>
    <row r="318" spans="1:19" x14ac:dyDescent="0.25">
      <c r="A318" t="s">
        <v>349</v>
      </c>
      <c r="B318" s="1">
        <v>45608</v>
      </c>
      <c r="C318" s="5">
        <f>YEAR(retail_sales_dataset[[#This Row],[OrderDate]])</f>
        <v>2024</v>
      </c>
      <c r="D318" s="5">
        <f>MONTH(retail_sales_dataset[[#This Row],[OrderDate]])</f>
        <v>11</v>
      </c>
      <c r="E318" s="5">
        <f>DAY(retail_sales_dataset[[#This Row],[OrderDate]])</f>
        <v>12</v>
      </c>
      <c r="F318" t="s">
        <v>39</v>
      </c>
      <c r="G318" t="s">
        <v>26</v>
      </c>
      <c r="H318" t="s">
        <v>17</v>
      </c>
      <c r="I318" t="s">
        <v>23</v>
      </c>
      <c r="J318" t="s">
        <v>19</v>
      </c>
      <c r="K318" s="2">
        <v>14534</v>
      </c>
      <c r="L318" s="5">
        <v>1</v>
      </c>
      <c r="M318" t="s">
        <v>37</v>
      </c>
      <c r="N318" s="2">
        <v>14534</v>
      </c>
      <c r="O318" s="2">
        <v>109132</v>
      </c>
      <c r="P318" s="2">
        <f>retail_sales_dataset[[#This Row],[Total]]-retail_sales_dataset[[#This Row],[COGS]]</f>
        <v>-94598</v>
      </c>
      <c r="Q318" s="3">
        <v>-94598</v>
      </c>
      <c r="R318">
        <v>2491</v>
      </c>
      <c r="S318" s="12">
        <v>49</v>
      </c>
    </row>
    <row r="319" spans="1:19" x14ac:dyDescent="0.25">
      <c r="A319" t="s">
        <v>350</v>
      </c>
      <c r="B319" s="1">
        <v>45609</v>
      </c>
      <c r="C319" s="5">
        <f>YEAR(retail_sales_dataset[[#This Row],[OrderDate]])</f>
        <v>2024</v>
      </c>
      <c r="D319" s="5">
        <f>MONTH(retail_sales_dataset[[#This Row],[OrderDate]])</f>
        <v>11</v>
      </c>
      <c r="E319" s="5">
        <f>DAY(retail_sales_dataset[[#This Row],[OrderDate]])</f>
        <v>13</v>
      </c>
      <c r="F319" t="s">
        <v>39</v>
      </c>
      <c r="G319" t="s">
        <v>26</v>
      </c>
      <c r="H319" t="s">
        <v>17</v>
      </c>
      <c r="I319" t="s">
        <v>23</v>
      </c>
      <c r="J319" t="s">
        <v>33</v>
      </c>
      <c r="K319" s="2">
        <v>47839</v>
      </c>
      <c r="L319" s="5">
        <v>3</v>
      </c>
      <c r="M319" t="s">
        <v>20</v>
      </c>
      <c r="N319" s="2">
        <v>143517</v>
      </c>
      <c r="O319" s="2">
        <v>107763</v>
      </c>
      <c r="P319" s="2">
        <f>retail_sales_dataset[[#This Row],[Total]]-retail_sales_dataset[[#This Row],[COGS]]</f>
        <v>35754</v>
      </c>
      <c r="Q319" s="3">
        <v>35754</v>
      </c>
      <c r="R319">
        <v>2491</v>
      </c>
      <c r="S319" s="12">
        <v>93</v>
      </c>
    </row>
    <row r="320" spans="1:19" x14ac:dyDescent="0.25">
      <c r="A320" t="s">
        <v>351</v>
      </c>
      <c r="B320" s="1">
        <v>45610</v>
      </c>
      <c r="C320" s="5">
        <f>YEAR(retail_sales_dataset[[#This Row],[OrderDate]])</f>
        <v>2024</v>
      </c>
      <c r="D320" s="5">
        <f>MONTH(retail_sales_dataset[[#This Row],[OrderDate]])</f>
        <v>11</v>
      </c>
      <c r="E320" s="5">
        <f>DAY(retail_sales_dataset[[#This Row],[OrderDate]])</f>
        <v>14</v>
      </c>
      <c r="F320" t="s">
        <v>39</v>
      </c>
      <c r="G320" t="s">
        <v>26</v>
      </c>
      <c r="H320" t="s">
        <v>32</v>
      </c>
      <c r="I320" t="s">
        <v>23</v>
      </c>
      <c r="J320" t="s">
        <v>19</v>
      </c>
      <c r="K320" s="2">
        <v>116537</v>
      </c>
      <c r="L320" s="5">
        <v>3</v>
      </c>
      <c r="M320" t="s">
        <v>37</v>
      </c>
      <c r="N320" s="2">
        <v>349611</v>
      </c>
      <c r="O320" s="2">
        <v>262514</v>
      </c>
      <c r="P320" s="2">
        <f>retail_sales_dataset[[#This Row],[Total]]-retail_sales_dataset[[#This Row],[COGS]]</f>
        <v>87097</v>
      </c>
      <c r="Q320" s="3">
        <v>87097</v>
      </c>
      <c r="R320">
        <v>2491</v>
      </c>
      <c r="S320" s="12">
        <v>72</v>
      </c>
    </row>
    <row r="321" spans="1:19" x14ac:dyDescent="0.25">
      <c r="A321" t="s">
        <v>352</v>
      </c>
      <c r="B321" s="1">
        <v>45611</v>
      </c>
      <c r="C321" s="5">
        <f>YEAR(retail_sales_dataset[[#This Row],[OrderDate]])</f>
        <v>2024</v>
      </c>
      <c r="D321" s="5">
        <f>MONTH(retail_sales_dataset[[#This Row],[OrderDate]])</f>
        <v>11</v>
      </c>
      <c r="E321" s="5">
        <f>DAY(retail_sales_dataset[[#This Row],[OrderDate]])</f>
        <v>15</v>
      </c>
      <c r="F321" t="s">
        <v>39</v>
      </c>
      <c r="G321" t="s">
        <v>26</v>
      </c>
      <c r="H321" t="s">
        <v>17</v>
      </c>
      <c r="I321" t="s">
        <v>18</v>
      </c>
      <c r="J321" t="s">
        <v>19</v>
      </c>
      <c r="K321" s="2">
        <v>95576</v>
      </c>
      <c r="L321" s="5">
        <v>2</v>
      </c>
      <c r="M321" t="s">
        <v>41</v>
      </c>
      <c r="N321" s="2">
        <v>191152</v>
      </c>
      <c r="O321" s="2">
        <v>143531</v>
      </c>
      <c r="P321" s="2">
        <f>retail_sales_dataset[[#This Row],[Total]]-retail_sales_dataset[[#This Row],[COGS]]</f>
        <v>47621</v>
      </c>
      <c r="Q321" s="3">
        <v>47621</v>
      </c>
      <c r="R321">
        <v>2491</v>
      </c>
      <c r="S321" s="12">
        <v>57</v>
      </c>
    </row>
    <row r="322" spans="1:19" x14ac:dyDescent="0.25">
      <c r="A322" t="s">
        <v>353</v>
      </c>
      <c r="B322" s="1">
        <v>45612</v>
      </c>
      <c r="C322" s="5">
        <f>YEAR(retail_sales_dataset[[#This Row],[OrderDate]])</f>
        <v>2024</v>
      </c>
      <c r="D322" s="5">
        <f>MONTH(retail_sales_dataset[[#This Row],[OrderDate]])</f>
        <v>11</v>
      </c>
      <c r="E322" s="5">
        <f>DAY(retail_sales_dataset[[#This Row],[OrderDate]])</f>
        <v>16</v>
      </c>
      <c r="F322" t="s">
        <v>22</v>
      </c>
      <c r="G322" t="s">
        <v>31</v>
      </c>
      <c r="H322" t="s">
        <v>17</v>
      </c>
      <c r="I322" t="s">
        <v>18</v>
      </c>
      <c r="J322" t="s">
        <v>27</v>
      </c>
      <c r="K322" s="2">
        <v>60381</v>
      </c>
      <c r="L322" s="5">
        <v>2</v>
      </c>
      <c r="M322" t="s">
        <v>37</v>
      </c>
      <c r="N322" s="2">
        <v>120762</v>
      </c>
      <c r="O322" s="2">
        <v>90677</v>
      </c>
      <c r="P322" s="2">
        <f>retail_sales_dataset[[#This Row],[Total]]-retail_sales_dataset[[#This Row],[COGS]]</f>
        <v>30085</v>
      </c>
      <c r="Q322" s="3">
        <v>30085</v>
      </c>
      <c r="R322">
        <v>2491</v>
      </c>
      <c r="S322" s="12">
        <v>66</v>
      </c>
    </row>
    <row r="323" spans="1:19" x14ac:dyDescent="0.25">
      <c r="A323" t="s">
        <v>354</v>
      </c>
      <c r="B323" s="1">
        <v>45613</v>
      </c>
      <c r="C323" s="5">
        <f>YEAR(retail_sales_dataset[[#This Row],[OrderDate]])</f>
        <v>2024</v>
      </c>
      <c r="D323" s="5">
        <f>MONTH(retail_sales_dataset[[#This Row],[OrderDate]])</f>
        <v>11</v>
      </c>
      <c r="E323" s="5">
        <f>DAY(retail_sales_dataset[[#This Row],[OrderDate]])</f>
        <v>17</v>
      </c>
      <c r="F323" t="s">
        <v>15</v>
      </c>
      <c r="G323" t="s">
        <v>31</v>
      </c>
      <c r="H323" t="s">
        <v>32</v>
      </c>
      <c r="I323" t="s">
        <v>23</v>
      </c>
      <c r="J323" t="s">
        <v>24</v>
      </c>
      <c r="K323" s="2">
        <v>34825</v>
      </c>
      <c r="L323" s="5">
        <v>3</v>
      </c>
      <c r="M323" t="s">
        <v>37</v>
      </c>
      <c r="N323" s="2">
        <v>104475</v>
      </c>
      <c r="O323" s="2">
        <v>78447</v>
      </c>
      <c r="P323" s="2">
        <f>retail_sales_dataset[[#This Row],[Total]]-retail_sales_dataset[[#This Row],[COGS]]</f>
        <v>26028</v>
      </c>
      <c r="Q323" s="3">
        <v>26028</v>
      </c>
      <c r="R323">
        <v>2491</v>
      </c>
      <c r="S323" s="12">
        <v>42</v>
      </c>
    </row>
    <row r="324" spans="1:19" x14ac:dyDescent="0.25">
      <c r="A324" t="s">
        <v>355</v>
      </c>
      <c r="B324" s="1">
        <v>45614</v>
      </c>
      <c r="C324" s="5">
        <f>YEAR(retail_sales_dataset[[#This Row],[OrderDate]])</f>
        <v>2024</v>
      </c>
      <c r="D324" s="5">
        <f>MONTH(retail_sales_dataset[[#This Row],[OrderDate]])</f>
        <v>11</v>
      </c>
      <c r="E324" s="5">
        <f>DAY(retail_sales_dataset[[#This Row],[OrderDate]])</f>
        <v>18</v>
      </c>
      <c r="F324" t="s">
        <v>39</v>
      </c>
      <c r="G324" t="s">
        <v>16</v>
      </c>
      <c r="H324" t="s">
        <v>32</v>
      </c>
      <c r="I324" t="s">
        <v>18</v>
      </c>
      <c r="J324" t="s">
        <v>33</v>
      </c>
      <c r="K324" s="2">
        <v>22601</v>
      </c>
      <c r="L324" s="5">
        <v>1</v>
      </c>
      <c r="M324" t="s">
        <v>20</v>
      </c>
      <c r="N324" s="2">
        <v>22601</v>
      </c>
      <c r="O324" s="2">
        <v>1697</v>
      </c>
      <c r="P324" s="2">
        <f>retail_sales_dataset[[#This Row],[Total]]-retail_sales_dataset[[#This Row],[COGS]]</f>
        <v>20904</v>
      </c>
      <c r="Q324" s="3">
        <v>20904</v>
      </c>
      <c r="R324">
        <v>2491</v>
      </c>
      <c r="S324" s="12">
        <v>48</v>
      </c>
    </row>
    <row r="325" spans="1:19" x14ac:dyDescent="0.25">
      <c r="A325" t="s">
        <v>356</v>
      </c>
      <c r="B325" s="1">
        <v>45615</v>
      </c>
      <c r="C325" s="5">
        <f>YEAR(retail_sales_dataset[[#This Row],[OrderDate]])</f>
        <v>2024</v>
      </c>
      <c r="D325" s="5">
        <f>MONTH(retail_sales_dataset[[#This Row],[OrderDate]])</f>
        <v>11</v>
      </c>
      <c r="E325" s="5">
        <f>DAY(retail_sales_dataset[[#This Row],[OrderDate]])</f>
        <v>19</v>
      </c>
      <c r="F325" t="s">
        <v>15</v>
      </c>
      <c r="G325" t="s">
        <v>16</v>
      </c>
      <c r="H325" t="s">
        <v>17</v>
      </c>
      <c r="I325" t="s">
        <v>23</v>
      </c>
      <c r="J325" t="s">
        <v>29</v>
      </c>
      <c r="K325" s="2">
        <v>94177</v>
      </c>
      <c r="L325" s="5">
        <v>3</v>
      </c>
      <c r="M325" t="s">
        <v>20</v>
      </c>
      <c r="N325" s="2">
        <v>282531</v>
      </c>
      <c r="O325" s="2">
        <v>212145</v>
      </c>
      <c r="P325" s="2">
        <f>retail_sales_dataset[[#This Row],[Total]]-retail_sales_dataset[[#This Row],[COGS]]</f>
        <v>70386</v>
      </c>
      <c r="Q325" s="3">
        <v>70386</v>
      </c>
      <c r="R325">
        <v>2491</v>
      </c>
      <c r="S325" s="12">
        <v>86</v>
      </c>
    </row>
    <row r="326" spans="1:19" x14ac:dyDescent="0.25">
      <c r="A326" t="s">
        <v>357</v>
      </c>
      <c r="B326" s="1">
        <v>45616</v>
      </c>
      <c r="C326" s="5">
        <f>YEAR(retail_sales_dataset[[#This Row],[OrderDate]])</f>
        <v>2024</v>
      </c>
      <c r="D326" s="5">
        <f>MONTH(retail_sales_dataset[[#This Row],[OrderDate]])</f>
        <v>11</v>
      </c>
      <c r="E326" s="5">
        <f>DAY(retail_sales_dataset[[#This Row],[OrderDate]])</f>
        <v>20</v>
      </c>
      <c r="F326" t="s">
        <v>15</v>
      </c>
      <c r="G326" t="s">
        <v>26</v>
      </c>
      <c r="H326" t="s">
        <v>17</v>
      </c>
      <c r="I326" t="s">
        <v>18</v>
      </c>
      <c r="J326" t="s">
        <v>29</v>
      </c>
      <c r="K326" s="2">
        <v>117322</v>
      </c>
      <c r="L326" s="5">
        <v>4</v>
      </c>
      <c r="M326" t="s">
        <v>37</v>
      </c>
      <c r="N326" s="2">
        <v>469288</v>
      </c>
      <c r="O326" s="2">
        <v>352376</v>
      </c>
      <c r="P326" s="2">
        <f>retail_sales_dataset[[#This Row],[Total]]-retail_sales_dataset[[#This Row],[COGS]]</f>
        <v>116912</v>
      </c>
      <c r="Q326" s="3">
        <v>116912</v>
      </c>
      <c r="R326">
        <v>2491</v>
      </c>
      <c r="S326" s="12">
        <v>40</v>
      </c>
    </row>
    <row r="327" spans="1:19" x14ac:dyDescent="0.25">
      <c r="A327" t="s">
        <v>358</v>
      </c>
      <c r="B327" s="1">
        <v>45617</v>
      </c>
      <c r="C327" s="5">
        <f>YEAR(retail_sales_dataset[[#This Row],[OrderDate]])</f>
        <v>2024</v>
      </c>
      <c r="D327" s="5">
        <f>MONTH(retail_sales_dataset[[#This Row],[OrderDate]])</f>
        <v>11</v>
      </c>
      <c r="E327" s="5">
        <f>DAY(retail_sales_dataset[[#This Row],[OrderDate]])</f>
        <v>21</v>
      </c>
      <c r="F327" t="s">
        <v>39</v>
      </c>
      <c r="G327" t="s">
        <v>26</v>
      </c>
      <c r="H327" t="s">
        <v>32</v>
      </c>
      <c r="I327" t="s">
        <v>18</v>
      </c>
      <c r="J327" t="s">
        <v>19</v>
      </c>
      <c r="K327" s="2">
        <v>98366</v>
      </c>
      <c r="L327" s="5">
        <v>4</v>
      </c>
      <c r="M327" t="s">
        <v>41</v>
      </c>
      <c r="N327" s="2">
        <v>393464</v>
      </c>
      <c r="O327" s="2">
        <v>295442</v>
      </c>
      <c r="P327" s="2">
        <f>retail_sales_dataset[[#This Row],[Total]]-retail_sales_dataset[[#This Row],[COGS]]</f>
        <v>98022</v>
      </c>
      <c r="Q327" s="3">
        <v>98022</v>
      </c>
      <c r="R327">
        <v>2491</v>
      </c>
      <c r="S327" s="12">
        <v>65</v>
      </c>
    </row>
    <row r="328" spans="1:19" x14ac:dyDescent="0.25">
      <c r="A328" t="s">
        <v>359</v>
      </c>
      <c r="B328" s="1">
        <v>45618</v>
      </c>
      <c r="C328" s="5">
        <f>YEAR(retail_sales_dataset[[#This Row],[OrderDate]])</f>
        <v>2024</v>
      </c>
      <c r="D328" s="5">
        <f>MONTH(retail_sales_dataset[[#This Row],[OrderDate]])</f>
        <v>11</v>
      </c>
      <c r="E328" s="5">
        <f>DAY(retail_sales_dataset[[#This Row],[OrderDate]])</f>
        <v>22</v>
      </c>
      <c r="F328" t="s">
        <v>22</v>
      </c>
      <c r="G328" t="s">
        <v>26</v>
      </c>
      <c r="H328" t="s">
        <v>32</v>
      </c>
      <c r="I328" t="s">
        <v>23</v>
      </c>
      <c r="J328" t="s">
        <v>27</v>
      </c>
      <c r="K328" s="2">
        <v>81894</v>
      </c>
      <c r="L328" s="5">
        <v>2</v>
      </c>
      <c r="M328" t="s">
        <v>41</v>
      </c>
      <c r="N328" s="2">
        <v>163788</v>
      </c>
      <c r="O328" s="2">
        <v>122984</v>
      </c>
      <c r="P328" s="2">
        <f>retail_sales_dataset[[#This Row],[Total]]-retail_sales_dataset[[#This Row],[COGS]]</f>
        <v>40804</v>
      </c>
      <c r="Q328" s="3">
        <v>40804</v>
      </c>
      <c r="R328">
        <v>2491</v>
      </c>
      <c r="S328" s="12">
        <v>71</v>
      </c>
    </row>
    <row r="329" spans="1:19" x14ac:dyDescent="0.25">
      <c r="A329" t="s">
        <v>360</v>
      </c>
      <c r="B329" s="1">
        <v>45619</v>
      </c>
      <c r="C329" s="5">
        <f>YEAR(retail_sales_dataset[[#This Row],[OrderDate]])</f>
        <v>2024</v>
      </c>
      <c r="D329" s="5">
        <f>MONTH(retail_sales_dataset[[#This Row],[OrderDate]])</f>
        <v>11</v>
      </c>
      <c r="E329" s="5">
        <f>DAY(retail_sales_dataset[[#This Row],[OrderDate]])</f>
        <v>23</v>
      </c>
      <c r="F329" t="s">
        <v>39</v>
      </c>
      <c r="G329" t="s">
        <v>16</v>
      </c>
      <c r="H329" t="s">
        <v>17</v>
      </c>
      <c r="I329" t="s">
        <v>18</v>
      </c>
      <c r="J329" t="s">
        <v>27</v>
      </c>
      <c r="K329" s="2">
        <v>11083</v>
      </c>
      <c r="L329" s="5">
        <v>1</v>
      </c>
      <c r="M329" t="s">
        <v>20</v>
      </c>
      <c r="N329" s="2">
        <v>11083</v>
      </c>
      <c r="O329" s="2">
        <v>8322</v>
      </c>
      <c r="P329" s="2">
        <f>retail_sales_dataset[[#This Row],[Total]]-retail_sales_dataset[[#This Row],[COGS]]</f>
        <v>2761</v>
      </c>
      <c r="Q329" s="3">
        <v>2761</v>
      </c>
      <c r="R329">
        <v>2491</v>
      </c>
      <c r="S329" s="12">
        <v>43</v>
      </c>
    </row>
    <row r="330" spans="1:19" x14ac:dyDescent="0.25">
      <c r="A330" t="s">
        <v>361</v>
      </c>
      <c r="B330" s="1">
        <v>45620</v>
      </c>
      <c r="C330" s="5">
        <f>YEAR(retail_sales_dataset[[#This Row],[OrderDate]])</f>
        <v>2024</v>
      </c>
      <c r="D330" s="5">
        <f>MONTH(retail_sales_dataset[[#This Row],[OrderDate]])</f>
        <v>11</v>
      </c>
      <c r="E330" s="5">
        <f>DAY(retail_sales_dataset[[#This Row],[OrderDate]])</f>
        <v>24</v>
      </c>
      <c r="F330" t="s">
        <v>22</v>
      </c>
      <c r="G330" t="s">
        <v>16</v>
      </c>
      <c r="H330" t="s">
        <v>32</v>
      </c>
      <c r="I330" t="s">
        <v>23</v>
      </c>
      <c r="J330" t="s">
        <v>29</v>
      </c>
      <c r="K330" s="2">
        <v>145431</v>
      </c>
      <c r="L330" s="5">
        <v>1</v>
      </c>
      <c r="M330" t="s">
        <v>41</v>
      </c>
      <c r="N330" s="2">
        <v>145431</v>
      </c>
      <c r="O330" s="2">
        <v>10920</v>
      </c>
      <c r="P330" s="2">
        <f>retail_sales_dataset[[#This Row],[Total]]-retail_sales_dataset[[#This Row],[COGS]]</f>
        <v>134511</v>
      </c>
      <c r="Q330" s="3">
        <v>134511</v>
      </c>
      <c r="R330">
        <v>2491</v>
      </c>
      <c r="S330" s="12">
        <v>98</v>
      </c>
    </row>
    <row r="331" spans="1:19" x14ac:dyDescent="0.25">
      <c r="A331" t="s">
        <v>362</v>
      </c>
      <c r="B331" s="1">
        <v>45621</v>
      </c>
      <c r="C331" s="5">
        <f>YEAR(retail_sales_dataset[[#This Row],[OrderDate]])</f>
        <v>2024</v>
      </c>
      <c r="D331" s="5">
        <f>MONTH(retail_sales_dataset[[#This Row],[OrderDate]])</f>
        <v>11</v>
      </c>
      <c r="E331" s="5">
        <f>DAY(retail_sales_dataset[[#This Row],[OrderDate]])</f>
        <v>25</v>
      </c>
      <c r="F331" t="s">
        <v>15</v>
      </c>
      <c r="G331" t="s">
        <v>16</v>
      </c>
      <c r="H331" t="s">
        <v>17</v>
      </c>
      <c r="I331" t="s">
        <v>18</v>
      </c>
      <c r="J331" t="s">
        <v>33</v>
      </c>
      <c r="K331" s="2">
        <v>120814</v>
      </c>
      <c r="L331" s="5">
        <v>4</v>
      </c>
      <c r="M331" t="s">
        <v>37</v>
      </c>
      <c r="N331" s="2">
        <v>483256</v>
      </c>
      <c r="O331" s="2">
        <v>362864</v>
      </c>
      <c r="P331" s="2">
        <f>retail_sales_dataset[[#This Row],[Total]]-retail_sales_dataset[[#This Row],[COGS]]</f>
        <v>120392</v>
      </c>
      <c r="Q331" s="3">
        <v>120392</v>
      </c>
      <c r="R331">
        <v>2491</v>
      </c>
      <c r="S331" s="12">
        <v>54</v>
      </c>
    </row>
    <row r="332" spans="1:19" x14ac:dyDescent="0.25">
      <c r="A332" t="s">
        <v>363</v>
      </c>
      <c r="B332" s="1">
        <v>45622</v>
      </c>
      <c r="C332" s="5">
        <f>YEAR(retail_sales_dataset[[#This Row],[OrderDate]])</f>
        <v>2024</v>
      </c>
      <c r="D332" s="5">
        <f>MONTH(retail_sales_dataset[[#This Row],[OrderDate]])</f>
        <v>11</v>
      </c>
      <c r="E332" s="5">
        <f>DAY(retail_sales_dataset[[#This Row],[OrderDate]])</f>
        <v>26</v>
      </c>
      <c r="F332" t="s">
        <v>22</v>
      </c>
      <c r="G332" t="s">
        <v>16</v>
      </c>
      <c r="H332" t="s">
        <v>17</v>
      </c>
      <c r="I332" t="s">
        <v>23</v>
      </c>
      <c r="J332" t="s">
        <v>24</v>
      </c>
      <c r="K332" s="2">
        <v>47459</v>
      </c>
      <c r="L332" s="5">
        <v>3</v>
      </c>
      <c r="M332" t="s">
        <v>20</v>
      </c>
      <c r="N332" s="2">
        <v>142377</v>
      </c>
      <c r="O332" s="2">
        <v>106907</v>
      </c>
      <c r="P332" s="2">
        <f>retail_sales_dataset[[#This Row],[Total]]-retail_sales_dataset[[#This Row],[COGS]]</f>
        <v>35470</v>
      </c>
      <c r="Q332" s="3">
        <v>35470</v>
      </c>
      <c r="R332">
        <v>2491</v>
      </c>
      <c r="S332" s="12">
        <v>58</v>
      </c>
    </row>
    <row r="333" spans="1:19" x14ac:dyDescent="0.25">
      <c r="A333" t="s">
        <v>364</v>
      </c>
      <c r="B333" s="1">
        <v>45623</v>
      </c>
      <c r="C333" s="5">
        <f>YEAR(retail_sales_dataset[[#This Row],[OrderDate]])</f>
        <v>2024</v>
      </c>
      <c r="D333" s="5">
        <f>MONTH(retail_sales_dataset[[#This Row],[OrderDate]])</f>
        <v>11</v>
      </c>
      <c r="E333" s="5">
        <f>DAY(retail_sales_dataset[[#This Row],[OrderDate]])</f>
        <v>27</v>
      </c>
      <c r="F333" t="s">
        <v>22</v>
      </c>
      <c r="G333" t="s">
        <v>16</v>
      </c>
      <c r="H333" t="s">
        <v>17</v>
      </c>
      <c r="I333" t="s">
        <v>23</v>
      </c>
      <c r="J333" t="s">
        <v>33</v>
      </c>
      <c r="K333" s="2">
        <v>147096</v>
      </c>
      <c r="L333" s="5">
        <v>2</v>
      </c>
      <c r="M333" t="s">
        <v>37</v>
      </c>
      <c r="N333" s="2">
        <v>294192</v>
      </c>
      <c r="O333" s="2">
        <v>220901</v>
      </c>
      <c r="P333" s="2">
        <f>retail_sales_dataset[[#This Row],[Total]]-retail_sales_dataset[[#This Row],[COGS]]</f>
        <v>73291</v>
      </c>
      <c r="Q333" s="3">
        <v>73291</v>
      </c>
      <c r="R333">
        <v>2491</v>
      </c>
      <c r="S333" s="12">
        <v>58</v>
      </c>
    </row>
    <row r="334" spans="1:19" x14ac:dyDescent="0.25">
      <c r="A334" t="s">
        <v>365</v>
      </c>
      <c r="B334" s="1">
        <v>45624</v>
      </c>
      <c r="C334" s="5">
        <f>YEAR(retail_sales_dataset[[#This Row],[OrderDate]])</f>
        <v>2024</v>
      </c>
      <c r="D334" s="5">
        <f>MONTH(retail_sales_dataset[[#This Row],[OrderDate]])</f>
        <v>11</v>
      </c>
      <c r="E334" s="5">
        <f>DAY(retail_sales_dataset[[#This Row],[OrderDate]])</f>
        <v>28</v>
      </c>
      <c r="F334" t="s">
        <v>22</v>
      </c>
      <c r="G334" t="s">
        <v>16</v>
      </c>
      <c r="H334" t="s">
        <v>17</v>
      </c>
      <c r="I334" t="s">
        <v>18</v>
      </c>
      <c r="J334" t="s">
        <v>35</v>
      </c>
      <c r="K334" s="2">
        <v>92273</v>
      </c>
      <c r="L334" s="5">
        <v>3</v>
      </c>
      <c r="M334" t="s">
        <v>20</v>
      </c>
      <c r="N334" s="2">
        <v>276819</v>
      </c>
      <c r="O334" s="2">
        <v>207856</v>
      </c>
      <c r="P334" s="2">
        <f>retail_sales_dataset[[#This Row],[Total]]-retail_sales_dataset[[#This Row],[COGS]]</f>
        <v>68963</v>
      </c>
      <c r="Q334" s="3">
        <v>68963</v>
      </c>
      <c r="R334">
        <v>2491</v>
      </c>
      <c r="S334" s="12">
        <v>54</v>
      </c>
    </row>
    <row r="335" spans="1:19" x14ac:dyDescent="0.25">
      <c r="A335" t="s">
        <v>366</v>
      </c>
      <c r="B335" s="1">
        <v>45625</v>
      </c>
      <c r="C335" s="5">
        <f>YEAR(retail_sales_dataset[[#This Row],[OrderDate]])</f>
        <v>2024</v>
      </c>
      <c r="D335" s="5">
        <f>MONTH(retail_sales_dataset[[#This Row],[OrderDate]])</f>
        <v>11</v>
      </c>
      <c r="E335" s="5">
        <f>DAY(retail_sales_dataset[[#This Row],[OrderDate]])</f>
        <v>29</v>
      </c>
      <c r="F335" t="s">
        <v>15</v>
      </c>
      <c r="G335" t="s">
        <v>16</v>
      </c>
      <c r="H335" t="s">
        <v>17</v>
      </c>
      <c r="I335" t="s">
        <v>18</v>
      </c>
      <c r="J335" t="s">
        <v>35</v>
      </c>
      <c r="K335" s="2">
        <v>89451</v>
      </c>
      <c r="L335" s="5">
        <v>3</v>
      </c>
      <c r="M335" t="s">
        <v>20</v>
      </c>
      <c r="N335" s="2">
        <v>268353</v>
      </c>
      <c r="O335" s="2">
        <v>201499</v>
      </c>
      <c r="P335" s="2">
        <f>retail_sales_dataset[[#This Row],[Total]]-retail_sales_dataset[[#This Row],[COGS]]</f>
        <v>66854</v>
      </c>
      <c r="Q335" s="3">
        <v>66854</v>
      </c>
      <c r="R335">
        <v>2491</v>
      </c>
      <c r="S335" s="12">
        <v>40</v>
      </c>
    </row>
    <row r="336" spans="1:19" x14ac:dyDescent="0.25">
      <c r="A336" t="s">
        <v>367</v>
      </c>
      <c r="B336" s="1">
        <v>45626</v>
      </c>
      <c r="C336" s="5">
        <f>YEAR(retail_sales_dataset[[#This Row],[OrderDate]])</f>
        <v>2024</v>
      </c>
      <c r="D336" s="5">
        <f>MONTH(retail_sales_dataset[[#This Row],[OrderDate]])</f>
        <v>11</v>
      </c>
      <c r="E336" s="5">
        <f>DAY(retail_sales_dataset[[#This Row],[OrderDate]])</f>
        <v>30</v>
      </c>
      <c r="F336" t="s">
        <v>15</v>
      </c>
      <c r="G336" t="s">
        <v>26</v>
      </c>
      <c r="H336" t="s">
        <v>32</v>
      </c>
      <c r="I336" t="s">
        <v>23</v>
      </c>
      <c r="J336" t="s">
        <v>24</v>
      </c>
      <c r="K336" s="2">
        <v>113471</v>
      </c>
      <c r="L336" s="5">
        <v>3</v>
      </c>
      <c r="M336" t="s">
        <v>20</v>
      </c>
      <c r="N336" s="2">
        <v>340413</v>
      </c>
      <c r="O336" s="2">
        <v>255607</v>
      </c>
      <c r="P336" s="2">
        <f>retail_sales_dataset[[#This Row],[Total]]-retail_sales_dataset[[#This Row],[COGS]]</f>
        <v>84806</v>
      </c>
      <c r="Q336" s="3">
        <v>84806</v>
      </c>
      <c r="R336">
        <v>2491</v>
      </c>
      <c r="S336" s="12">
        <v>84</v>
      </c>
    </row>
    <row r="337" spans="1:19" x14ac:dyDescent="0.25">
      <c r="A337" t="s">
        <v>368</v>
      </c>
      <c r="B337" s="1">
        <v>45627</v>
      </c>
      <c r="C337" s="5">
        <f>YEAR(retail_sales_dataset[[#This Row],[OrderDate]])</f>
        <v>2024</v>
      </c>
      <c r="D337" s="5">
        <f>MONTH(retail_sales_dataset[[#This Row],[OrderDate]])</f>
        <v>12</v>
      </c>
      <c r="E337" s="5">
        <f>DAY(retail_sales_dataset[[#This Row],[OrderDate]])</f>
        <v>1</v>
      </c>
      <c r="F337" t="s">
        <v>22</v>
      </c>
      <c r="G337" t="s">
        <v>26</v>
      </c>
      <c r="H337" t="s">
        <v>32</v>
      </c>
      <c r="I337" t="s">
        <v>18</v>
      </c>
      <c r="J337" t="s">
        <v>29</v>
      </c>
      <c r="K337" s="2">
        <v>122707</v>
      </c>
      <c r="L337" s="5">
        <v>1</v>
      </c>
      <c r="M337" t="s">
        <v>20</v>
      </c>
      <c r="N337" s="2">
        <v>122707</v>
      </c>
      <c r="O337" s="2">
        <v>92137</v>
      </c>
      <c r="P337" s="2">
        <f>retail_sales_dataset[[#This Row],[Total]]-retail_sales_dataset[[#This Row],[COGS]]</f>
        <v>30570</v>
      </c>
      <c r="Q337" s="3">
        <v>30570</v>
      </c>
      <c r="R337">
        <v>2491</v>
      </c>
      <c r="S337" s="12">
        <v>98</v>
      </c>
    </row>
    <row r="338" spans="1:19" x14ac:dyDescent="0.25">
      <c r="A338" t="s">
        <v>369</v>
      </c>
      <c r="B338" s="1">
        <v>45628</v>
      </c>
      <c r="C338" s="5">
        <f>YEAR(retail_sales_dataset[[#This Row],[OrderDate]])</f>
        <v>2024</v>
      </c>
      <c r="D338" s="5">
        <f>MONTH(retail_sales_dataset[[#This Row],[OrderDate]])</f>
        <v>12</v>
      </c>
      <c r="E338" s="5">
        <f>DAY(retail_sales_dataset[[#This Row],[OrderDate]])</f>
        <v>2</v>
      </c>
      <c r="F338" t="s">
        <v>22</v>
      </c>
      <c r="G338" t="s">
        <v>26</v>
      </c>
      <c r="H338" t="s">
        <v>32</v>
      </c>
      <c r="I338" t="s">
        <v>18</v>
      </c>
      <c r="J338" t="s">
        <v>24</v>
      </c>
      <c r="K338" s="2">
        <v>100189</v>
      </c>
      <c r="L338" s="5">
        <v>4</v>
      </c>
      <c r="M338" t="s">
        <v>41</v>
      </c>
      <c r="N338" s="2">
        <v>400756</v>
      </c>
      <c r="O338" s="2">
        <v>300917</v>
      </c>
      <c r="P338" s="2">
        <f>retail_sales_dataset[[#This Row],[Total]]-retail_sales_dataset[[#This Row],[COGS]]</f>
        <v>99839</v>
      </c>
      <c r="Q338" s="3">
        <v>99839</v>
      </c>
      <c r="R338">
        <v>2491</v>
      </c>
      <c r="S338" s="12">
        <v>53</v>
      </c>
    </row>
    <row r="339" spans="1:19" x14ac:dyDescent="0.25">
      <c r="A339" t="s">
        <v>370</v>
      </c>
      <c r="B339" s="1">
        <v>45629</v>
      </c>
      <c r="C339" s="5">
        <f>YEAR(retail_sales_dataset[[#This Row],[OrderDate]])</f>
        <v>2024</v>
      </c>
      <c r="D339" s="5">
        <f>MONTH(retail_sales_dataset[[#This Row],[OrderDate]])</f>
        <v>12</v>
      </c>
      <c r="E339" s="5">
        <f>DAY(retail_sales_dataset[[#This Row],[OrderDate]])</f>
        <v>3</v>
      </c>
      <c r="F339" t="s">
        <v>39</v>
      </c>
      <c r="G339" t="s">
        <v>26</v>
      </c>
      <c r="H339" t="s">
        <v>32</v>
      </c>
      <c r="I339" t="s">
        <v>23</v>
      </c>
      <c r="J339" t="s">
        <v>27</v>
      </c>
      <c r="K339" s="2">
        <v>23574</v>
      </c>
      <c r="L339" s="5">
        <v>1</v>
      </c>
      <c r="M339" t="s">
        <v>37</v>
      </c>
      <c r="N339" s="2">
        <v>23574</v>
      </c>
      <c r="O339" s="2">
        <v>17701</v>
      </c>
      <c r="P339" s="2">
        <f>retail_sales_dataset[[#This Row],[Total]]-retail_sales_dataset[[#This Row],[COGS]]</f>
        <v>5873</v>
      </c>
      <c r="Q339" s="3">
        <v>5873</v>
      </c>
      <c r="R339">
        <v>2491</v>
      </c>
      <c r="S339" s="12">
        <v>80</v>
      </c>
    </row>
    <row r="340" spans="1:19" x14ac:dyDescent="0.25">
      <c r="A340" t="s">
        <v>371</v>
      </c>
      <c r="B340" s="1">
        <v>45630</v>
      </c>
      <c r="C340" s="5">
        <f>YEAR(retail_sales_dataset[[#This Row],[OrderDate]])</f>
        <v>2024</v>
      </c>
      <c r="D340" s="5">
        <f>MONTH(retail_sales_dataset[[#This Row],[OrderDate]])</f>
        <v>12</v>
      </c>
      <c r="E340" s="5">
        <f>DAY(retail_sales_dataset[[#This Row],[OrderDate]])</f>
        <v>4</v>
      </c>
      <c r="F340" t="s">
        <v>22</v>
      </c>
      <c r="G340" t="s">
        <v>16</v>
      </c>
      <c r="H340" t="s">
        <v>17</v>
      </c>
      <c r="I340" t="s">
        <v>23</v>
      </c>
      <c r="J340" t="s">
        <v>35</v>
      </c>
      <c r="K340" s="2">
        <v>54049</v>
      </c>
      <c r="L340" s="5">
        <v>4</v>
      </c>
      <c r="M340" t="s">
        <v>37</v>
      </c>
      <c r="N340" s="2">
        <v>216196</v>
      </c>
      <c r="O340" s="2">
        <v>162336</v>
      </c>
      <c r="P340" s="2">
        <f>retail_sales_dataset[[#This Row],[Total]]-retail_sales_dataset[[#This Row],[COGS]]</f>
        <v>53860</v>
      </c>
      <c r="Q340" s="3">
        <v>53860</v>
      </c>
      <c r="R340">
        <v>2491</v>
      </c>
      <c r="S340" s="12">
        <v>85</v>
      </c>
    </row>
    <row r="341" spans="1:19" x14ac:dyDescent="0.25">
      <c r="A341" t="s">
        <v>372</v>
      </c>
      <c r="B341" s="1">
        <v>45631</v>
      </c>
      <c r="C341" s="5">
        <f>YEAR(retail_sales_dataset[[#This Row],[OrderDate]])</f>
        <v>2024</v>
      </c>
      <c r="D341" s="5">
        <f>MONTH(retail_sales_dataset[[#This Row],[OrderDate]])</f>
        <v>12</v>
      </c>
      <c r="E341" s="5">
        <f>DAY(retail_sales_dataset[[#This Row],[OrderDate]])</f>
        <v>5</v>
      </c>
      <c r="F341" t="s">
        <v>39</v>
      </c>
      <c r="G341" t="s">
        <v>31</v>
      </c>
      <c r="H341" t="s">
        <v>17</v>
      </c>
      <c r="I341" t="s">
        <v>18</v>
      </c>
      <c r="J341" t="s">
        <v>19</v>
      </c>
      <c r="K341" s="2">
        <v>139572</v>
      </c>
      <c r="L341" s="5">
        <v>2</v>
      </c>
      <c r="M341" t="s">
        <v>37</v>
      </c>
      <c r="N341" s="2">
        <v>279144</v>
      </c>
      <c r="O341" s="2">
        <v>209602</v>
      </c>
      <c r="P341" s="2">
        <f>retail_sales_dataset[[#This Row],[Total]]-retail_sales_dataset[[#This Row],[COGS]]</f>
        <v>69542</v>
      </c>
      <c r="Q341" s="3">
        <v>69542</v>
      </c>
      <c r="R341">
        <v>2491</v>
      </c>
      <c r="S341" s="12">
        <v>91</v>
      </c>
    </row>
    <row r="342" spans="1:19" x14ac:dyDescent="0.25">
      <c r="A342" t="s">
        <v>373</v>
      </c>
      <c r="B342" s="1">
        <v>45632</v>
      </c>
      <c r="C342" s="5">
        <f>YEAR(retail_sales_dataset[[#This Row],[OrderDate]])</f>
        <v>2024</v>
      </c>
      <c r="D342" s="5">
        <f>MONTH(retail_sales_dataset[[#This Row],[OrderDate]])</f>
        <v>12</v>
      </c>
      <c r="E342" s="5">
        <f>DAY(retail_sales_dataset[[#This Row],[OrderDate]])</f>
        <v>6</v>
      </c>
      <c r="F342" t="s">
        <v>22</v>
      </c>
      <c r="G342" t="s">
        <v>16</v>
      </c>
      <c r="H342" t="s">
        <v>17</v>
      </c>
      <c r="I342" t="s">
        <v>23</v>
      </c>
      <c r="J342" t="s">
        <v>19</v>
      </c>
      <c r="K342" s="2">
        <v>37569</v>
      </c>
      <c r="L342" s="5">
        <v>2</v>
      </c>
      <c r="M342" t="s">
        <v>20</v>
      </c>
      <c r="N342" s="2">
        <v>75138</v>
      </c>
      <c r="O342" s="2">
        <v>56419</v>
      </c>
      <c r="P342" s="2">
        <f>retail_sales_dataset[[#This Row],[Total]]-retail_sales_dataset[[#This Row],[COGS]]</f>
        <v>18719</v>
      </c>
      <c r="Q342" s="3">
        <v>18719</v>
      </c>
      <c r="R342">
        <v>2491</v>
      </c>
      <c r="S342" s="12">
        <v>65</v>
      </c>
    </row>
    <row r="343" spans="1:19" x14ac:dyDescent="0.25">
      <c r="A343" t="s">
        <v>374</v>
      </c>
      <c r="B343" s="1">
        <v>45633</v>
      </c>
      <c r="C343" s="5">
        <f>YEAR(retail_sales_dataset[[#This Row],[OrderDate]])</f>
        <v>2024</v>
      </c>
      <c r="D343" s="5">
        <f>MONTH(retail_sales_dataset[[#This Row],[OrderDate]])</f>
        <v>12</v>
      </c>
      <c r="E343" s="5">
        <f>DAY(retail_sales_dataset[[#This Row],[OrderDate]])</f>
        <v>7</v>
      </c>
      <c r="F343" t="s">
        <v>39</v>
      </c>
      <c r="G343" t="s">
        <v>31</v>
      </c>
      <c r="H343" t="s">
        <v>17</v>
      </c>
      <c r="I343" t="s">
        <v>23</v>
      </c>
      <c r="J343" t="s">
        <v>29</v>
      </c>
      <c r="K343" s="2">
        <v>58964</v>
      </c>
      <c r="L343" s="5">
        <v>3</v>
      </c>
      <c r="M343" t="s">
        <v>41</v>
      </c>
      <c r="N343" s="2">
        <v>176892</v>
      </c>
      <c r="O343" s="2">
        <v>132823</v>
      </c>
      <c r="P343" s="2">
        <f>retail_sales_dataset[[#This Row],[Total]]-retail_sales_dataset[[#This Row],[COGS]]</f>
        <v>44069</v>
      </c>
      <c r="Q343" s="3">
        <v>44069</v>
      </c>
      <c r="R343">
        <v>2491</v>
      </c>
      <c r="S343" s="12">
        <v>58</v>
      </c>
    </row>
    <row r="344" spans="1:19" x14ac:dyDescent="0.25">
      <c r="A344" t="s">
        <v>375</v>
      </c>
      <c r="B344" s="1">
        <v>45634</v>
      </c>
      <c r="C344" s="5">
        <f>YEAR(retail_sales_dataset[[#This Row],[OrderDate]])</f>
        <v>2024</v>
      </c>
      <c r="D344" s="5">
        <f>MONTH(retail_sales_dataset[[#This Row],[OrderDate]])</f>
        <v>12</v>
      </c>
      <c r="E344" s="5">
        <f>DAY(retail_sales_dataset[[#This Row],[OrderDate]])</f>
        <v>8</v>
      </c>
      <c r="F344" t="s">
        <v>15</v>
      </c>
      <c r="G344" t="s">
        <v>26</v>
      </c>
      <c r="H344" t="s">
        <v>32</v>
      </c>
      <c r="I344" t="s">
        <v>23</v>
      </c>
      <c r="J344" t="s">
        <v>27</v>
      </c>
      <c r="K344" s="2">
        <v>67651</v>
      </c>
      <c r="L344" s="5">
        <v>4</v>
      </c>
      <c r="M344" t="s">
        <v>37</v>
      </c>
      <c r="N344" s="2">
        <v>270604</v>
      </c>
      <c r="O344" s="2">
        <v>203189</v>
      </c>
      <c r="P344" s="2">
        <f>retail_sales_dataset[[#This Row],[Total]]-retail_sales_dataset[[#This Row],[COGS]]</f>
        <v>67415</v>
      </c>
      <c r="Q344" s="3">
        <v>67415</v>
      </c>
      <c r="R344">
        <v>2491</v>
      </c>
      <c r="S344" s="12">
        <v>60</v>
      </c>
    </row>
    <row r="345" spans="1:19" x14ac:dyDescent="0.25">
      <c r="A345" t="s">
        <v>376</v>
      </c>
      <c r="B345" s="1">
        <v>45635</v>
      </c>
      <c r="C345" s="5">
        <f>YEAR(retail_sales_dataset[[#This Row],[OrderDate]])</f>
        <v>2024</v>
      </c>
      <c r="D345" s="5">
        <f>MONTH(retail_sales_dataset[[#This Row],[OrderDate]])</f>
        <v>12</v>
      </c>
      <c r="E345" s="5">
        <f>DAY(retail_sales_dataset[[#This Row],[OrderDate]])</f>
        <v>9</v>
      </c>
      <c r="F345" t="s">
        <v>22</v>
      </c>
      <c r="G345" t="s">
        <v>16</v>
      </c>
      <c r="H345" t="s">
        <v>17</v>
      </c>
      <c r="I345" t="s">
        <v>18</v>
      </c>
      <c r="J345" t="s">
        <v>33</v>
      </c>
      <c r="K345" s="2">
        <v>68714</v>
      </c>
      <c r="L345" s="5">
        <v>4</v>
      </c>
      <c r="M345" t="s">
        <v>41</v>
      </c>
      <c r="N345" s="2">
        <v>274856</v>
      </c>
      <c r="O345" s="2">
        <v>206382</v>
      </c>
      <c r="P345" s="2">
        <f>retail_sales_dataset[[#This Row],[Total]]-retail_sales_dataset[[#This Row],[COGS]]</f>
        <v>68474</v>
      </c>
      <c r="Q345" s="3">
        <v>68474</v>
      </c>
      <c r="R345">
        <v>2491</v>
      </c>
      <c r="S345" s="12">
        <v>83</v>
      </c>
    </row>
    <row r="346" spans="1:19" x14ac:dyDescent="0.25">
      <c r="A346" t="s">
        <v>377</v>
      </c>
      <c r="B346" s="1">
        <v>45636</v>
      </c>
      <c r="C346" s="5">
        <f>YEAR(retail_sales_dataset[[#This Row],[OrderDate]])</f>
        <v>2024</v>
      </c>
      <c r="D346" s="5">
        <f>MONTH(retail_sales_dataset[[#This Row],[OrderDate]])</f>
        <v>12</v>
      </c>
      <c r="E346" s="5">
        <f>DAY(retail_sales_dataset[[#This Row],[OrderDate]])</f>
        <v>10</v>
      </c>
      <c r="F346" t="s">
        <v>22</v>
      </c>
      <c r="G346" t="s">
        <v>26</v>
      </c>
      <c r="H346" t="s">
        <v>17</v>
      </c>
      <c r="I346" t="s">
        <v>18</v>
      </c>
      <c r="J346" t="s">
        <v>27</v>
      </c>
      <c r="K346" s="2">
        <v>93876</v>
      </c>
      <c r="L346" s="5">
        <v>4</v>
      </c>
      <c r="M346" t="s">
        <v>20</v>
      </c>
      <c r="N346" s="2">
        <v>375504</v>
      </c>
      <c r="O346" s="2">
        <v>281956</v>
      </c>
      <c r="P346" s="2">
        <f>retail_sales_dataset[[#This Row],[Total]]-retail_sales_dataset[[#This Row],[COGS]]</f>
        <v>93548</v>
      </c>
      <c r="Q346" s="3">
        <v>93548</v>
      </c>
      <c r="R346">
        <v>2491</v>
      </c>
      <c r="S346" s="12">
        <v>89</v>
      </c>
    </row>
    <row r="347" spans="1:19" x14ac:dyDescent="0.25">
      <c r="A347" t="s">
        <v>378</v>
      </c>
      <c r="B347" s="1">
        <v>45637</v>
      </c>
      <c r="C347" s="5">
        <f>YEAR(retail_sales_dataset[[#This Row],[OrderDate]])</f>
        <v>2024</v>
      </c>
      <c r="D347" s="5">
        <f>MONTH(retail_sales_dataset[[#This Row],[OrderDate]])</f>
        <v>12</v>
      </c>
      <c r="E347" s="5">
        <f>DAY(retail_sales_dataset[[#This Row],[OrderDate]])</f>
        <v>11</v>
      </c>
      <c r="F347" t="s">
        <v>22</v>
      </c>
      <c r="G347" t="s">
        <v>16</v>
      </c>
      <c r="H347" t="s">
        <v>32</v>
      </c>
      <c r="I347" t="s">
        <v>23</v>
      </c>
      <c r="J347" t="s">
        <v>19</v>
      </c>
      <c r="K347" s="2">
        <v>141746</v>
      </c>
      <c r="L347" s="5">
        <v>3</v>
      </c>
      <c r="M347" t="s">
        <v>37</v>
      </c>
      <c r="N347" s="2">
        <v>425238</v>
      </c>
      <c r="O347" s="2">
        <v>31930</v>
      </c>
      <c r="P347" s="2">
        <f>retail_sales_dataset[[#This Row],[Total]]-retail_sales_dataset[[#This Row],[COGS]]</f>
        <v>393308</v>
      </c>
      <c r="Q347" s="3">
        <v>393308</v>
      </c>
      <c r="R347">
        <v>2491</v>
      </c>
      <c r="S347" s="12">
        <v>51</v>
      </c>
    </row>
    <row r="348" spans="1:19" x14ac:dyDescent="0.25">
      <c r="A348" t="s">
        <v>379</v>
      </c>
      <c r="B348" s="1">
        <v>45638</v>
      </c>
      <c r="C348" s="5">
        <f>YEAR(retail_sales_dataset[[#This Row],[OrderDate]])</f>
        <v>2024</v>
      </c>
      <c r="D348" s="5">
        <f>MONTH(retail_sales_dataset[[#This Row],[OrderDate]])</f>
        <v>12</v>
      </c>
      <c r="E348" s="5">
        <f>DAY(retail_sales_dataset[[#This Row],[OrderDate]])</f>
        <v>12</v>
      </c>
      <c r="F348" t="s">
        <v>22</v>
      </c>
      <c r="G348" t="s">
        <v>26</v>
      </c>
      <c r="H348" t="s">
        <v>32</v>
      </c>
      <c r="I348" t="s">
        <v>18</v>
      </c>
      <c r="J348" t="s">
        <v>19</v>
      </c>
      <c r="K348" s="2">
        <v>3990</v>
      </c>
      <c r="L348" s="5">
        <v>3</v>
      </c>
      <c r="M348" t="s">
        <v>41</v>
      </c>
      <c r="N348" s="2">
        <v>11970</v>
      </c>
      <c r="O348" s="2">
        <v>8988</v>
      </c>
      <c r="P348" s="2">
        <f>retail_sales_dataset[[#This Row],[Total]]-retail_sales_dataset[[#This Row],[COGS]]</f>
        <v>2982</v>
      </c>
      <c r="Q348" s="3">
        <v>2982</v>
      </c>
      <c r="R348">
        <v>2491</v>
      </c>
      <c r="S348" s="12">
        <v>62</v>
      </c>
    </row>
    <row r="349" spans="1:19" x14ac:dyDescent="0.25">
      <c r="A349" t="s">
        <v>380</v>
      </c>
      <c r="B349" s="1">
        <v>45639</v>
      </c>
      <c r="C349" s="5">
        <f>YEAR(retail_sales_dataset[[#This Row],[OrderDate]])</f>
        <v>2024</v>
      </c>
      <c r="D349" s="5">
        <f>MONTH(retail_sales_dataset[[#This Row],[OrderDate]])</f>
        <v>12</v>
      </c>
      <c r="E349" s="5">
        <f>DAY(retail_sales_dataset[[#This Row],[OrderDate]])</f>
        <v>13</v>
      </c>
      <c r="F349" t="s">
        <v>39</v>
      </c>
      <c r="G349" t="s">
        <v>31</v>
      </c>
      <c r="H349" t="s">
        <v>32</v>
      </c>
      <c r="I349" t="s">
        <v>23</v>
      </c>
      <c r="J349" t="s">
        <v>35</v>
      </c>
      <c r="K349" s="2">
        <v>22618</v>
      </c>
      <c r="L349" s="5">
        <v>2</v>
      </c>
      <c r="M349" t="s">
        <v>20</v>
      </c>
      <c r="N349" s="2">
        <v>45236</v>
      </c>
      <c r="O349" s="2">
        <v>33967</v>
      </c>
      <c r="P349" s="2">
        <f>retail_sales_dataset[[#This Row],[Total]]-retail_sales_dataset[[#This Row],[COGS]]</f>
        <v>11269</v>
      </c>
      <c r="Q349" s="3">
        <v>11269</v>
      </c>
      <c r="R349">
        <v>2491</v>
      </c>
      <c r="S349" s="12">
        <v>94</v>
      </c>
    </row>
    <row r="350" spans="1:19" x14ac:dyDescent="0.25">
      <c r="A350" t="s">
        <v>381</v>
      </c>
      <c r="B350" s="1">
        <v>45640</v>
      </c>
      <c r="C350" s="5">
        <f>YEAR(retail_sales_dataset[[#This Row],[OrderDate]])</f>
        <v>2024</v>
      </c>
      <c r="D350" s="5">
        <f>MONTH(retail_sales_dataset[[#This Row],[OrderDate]])</f>
        <v>12</v>
      </c>
      <c r="E350" s="5">
        <f>DAY(retail_sales_dataset[[#This Row],[OrderDate]])</f>
        <v>14</v>
      </c>
      <c r="F350" t="s">
        <v>22</v>
      </c>
      <c r="G350" t="s">
        <v>31</v>
      </c>
      <c r="H350" t="s">
        <v>32</v>
      </c>
      <c r="I350" t="s">
        <v>18</v>
      </c>
      <c r="J350" t="s">
        <v>27</v>
      </c>
      <c r="K350" s="2">
        <v>33633</v>
      </c>
      <c r="L350" s="5">
        <v>1</v>
      </c>
      <c r="M350" t="s">
        <v>41</v>
      </c>
      <c r="N350" s="2">
        <v>33633</v>
      </c>
      <c r="O350" s="2">
        <v>25254</v>
      </c>
      <c r="P350" s="2">
        <f>retail_sales_dataset[[#This Row],[Total]]-retail_sales_dataset[[#This Row],[COGS]]</f>
        <v>8379</v>
      </c>
      <c r="Q350" s="3">
        <v>8379</v>
      </c>
      <c r="R350">
        <v>2491</v>
      </c>
      <c r="S350" s="12">
        <v>88</v>
      </c>
    </row>
    <row r="351" spans="1:19" x14ac:dyDescent="0.25">
      <c r="A351" t="s">
        <v>382</v>
      </c>
      <c r="B351" s="1">
        <v>45641</v>
      </c>
      <c r="C351" s="5">
        <f>YEAR(retail_sales_dataset[[#This Row],[OrderDate]])</f>
        <v>2024</v>
      </c>
      <c r="D351" s="5">
        <f>MONTH(retail_sales_dataset[[#This Row],[OrderDate]])</f>
        <v>12</v>
      </c>
      <c r="E351" s="5">
        <f>DAY(retail_sales_dataset[[#This Row],[OrderDate]])</f>
        <v>15</v>
      </c>
      <c r="F351" t="s">
        <v>15</v>
      </c>
      <c r="G351" t="s">
        <v>31</v>
      </c>
      <c r="H351" t="s">
        <v>17</v>
      </c>
      <c r="I351" t="s">
        <v>23</v>
      </c>
      <c r="J351" t="s">
        <v>27</v>
      </c>
      <c r="K351" s="2">
        <v>133604</v>
      </c>
      <c r="L351" s="5">
        <v>4</v>
      </c>
      <c r="M351" t="s">
        <v>37</v>
      </c>
      <c r="N351" s="2">
        <v>534416</v>
      </c>
      <c r="O351" s="2">
        <v>401279</v>
      </c>
      <c r="P351" s="2">
        <f>retail_sales_dataset[[#This Row],[Total]]-retail_sales_dataset[[#This Row],[COGS]]</f>
        <v>133137</v>
      </c>
      <c r="Q351" s="3">
        <v>133137</v>
      </c>
      <c r="R351">
        <v>2491</v>
      </c>
      <c r="S351" s="12">
        <v>99</v>
      </c>
    </row>
    <row r="352" spans="1:19" x14ac:dyDescent="0.25">
      <c r="A352" t="s">
        <v>383</v>
      </c>
      <c r="B352" s="1">
        <v>45642</v>
      </c>
      <c r="C352" s="5">
        <f>YEAR(retail_sales_dataset[[#This Row],[OrderDate]])</f>
        <v>2024</v>
      </c>
      <c r="D352" s="5">
        <f>MONTH(retail_sales_dataset[[#This Row],[OrderDate]])</f>
        <v>12</v>
      </c>
      <c r="E352" s="5">
        <f>DAY(retail_sales_dataset[[#This Row],[OrderDate]])</f>
        <v>16</v>
      </c>
      <c r="F352" t="s">
        <v>15</v>
      </c>
      <c r="G352" t="s">
        <v>16</v>
      </c>
      <c r="H352" t="s">
        <v>17</v>
      </c>
      <c r="I352" t="s">
        <v>23</v>
      </c>
      <c r="J352" t="s">
        <v>19</v>
      </c>
      <c r="K352" s="2">
        <v>98643</v>
      </c>
      <c r="L352" s="5">
        <v>4</v>
      </c>
      <c r="M352" t="s">
        <v>37</v>
      </c>
      <c r="N352" s="2">
        <v>394572</v>
      </c>
      <c r="O352" s="2">
        <v>296274</v>
      </c>
      <c r="P352" s="2">
        <f>retail_sales_dataset[[#This Row],[Total]]-retail_sales_dataset[[#This Row],[COGS]]</f>
        <v>98298</v>
      </c>
      <c r="Q352" s="3">
        <v>98298</v>
      </c>
      <c r="R352">
        <v>2491</v>
      </c>
      <c r="S352" s="12">
        <v>85</v>
      </c>
    </row>
    <row r="353" spans="1:19" x14ac:dyDescent="0.25">
      <c r="A353" t="s">
        <v>384</v>
      </c>
      <c r="B353" s="1">
        <v>45643</v>
      </c>
      <c r="C353" s="5">
        <f>YEAR(retail_sales_dataset[[#This Row],[OrderDate]])</f>
        <v>2024</v>
      </c>
      <c r="D353" s="5">
        <f>MONTH(retail_sales_dataset[[#This Row],[OrderDate]])</f>
        <v>12</v>
      </c>
      <c r="E353" s="5">
        <f>DAY(retail_sales_dataset[[#This Row],[OrderDate]])</f>
        <v>17</v>
      </c>
      <c r="F353" t="s">
        <v>22</v>
      </c>
      <c r="G353" t="s">
        <v>31</v>
      </c>
      <c r="H353" t="s">
        <v>32</v>
      </c>
      <c r="I353" t="s">
        <v>18</v>
      </c>
      <c r="J353" t="s">
        <v>33</v>
      </c>
      <c r="K353" s="2">
        <v>46456</v>
      </c>
      <c r="L353" s="5">
        <v>1</v>
      </c>
      <c r="M353" t="s">
        <v>20</v>
      </c>
      <c r="N353" s="2">
        <v>46456</v>
      </c>
      <c r="O353" s="2">
        <v>34883</v>
      </c>
      <c r="P353" s="2">
        <f>retail_sales_dataset[[#This Row],[Total]]-retail_sales_dataset[[#This Row],[COGS]]</f>
        <v>11573</v>
      </c>
      <c r="Q353" s="3">
        <v>11573</v>
      </c>
      <c r="R353">
        <v>2491</v>
      </c>
      <c r="S353" s="12">
        <v>64</v>
      </c>
    </row>
    <row r="354" spans="1:19" x14ac:dyDescent="0.25">
      <c r="A354" t="s">
        <v>385</v>
      </c>
      <c r="B354" s="1">
        <v>45644</v>
      </c>
      <c r="C354" s="5">
        <f>YEAR(retail_sales_dataset[[#This Row],[OrderDate]])</f>
        <v>2024</v>
      </c>
      <c r="D354" s="5">
        <f>MONTH(retail_sales_dataset[[#This Row],[OrderDate]])</f>
        <v>12</v>
      </c>
      <c r="E354" s="5">
        <f>DAY(retail_sales_dataset[[#This Row],[OrderDate]])</f>
        <v>18</v>
      </c>
      <c r="F354" t="s">
        <v>15</v>
      </c>
      <c r="G354" t="s">
        <v>16</v>
      </c>
      <c r="H354" t="s">
        <v>17</v>
      </c>
      <c r="I354" t="s">
        <v>23</v>
      </c>
      <c r="J354" t="s">
        <v>29</v>
      </c>
      <c r="K354" s="2">
        <v>123312</v>
      </c>
      <c r="L354" s="5">
        <v>4</v>
      </c>
      <c r="M354" t="s">
        <v>20</v>
      </c>
      <c r="N354" s="2">
        <v>493248</v>
      </c>
      <c r="O354" s="2">
        <v>370367</v>
      </c>
      <c r="P354" s="2">
        <f>retail_sales_dataset[[#This Row],[Total]]-retail_sales_dataset[[#This Row],[COGS]]</f>
        <v>122881</v>
      </c>
      <c r="Q354" s="3">
        <v>122881</v>
      </c>
      <c r="R354">
        <v>2491</v>
      </c>
      <c r="S354" s="12">
        <v>75</v>
      </c>
    </row>
    <row r="355" spans="1:19" x14ac:dyDescent="0.25">
      <c r="A355" t="s">
        <v>386</v>
      </c>
      <c r="B355" s="1">
        <v>45645</v>
      </c>
      <c r="C355" s="5">
        <f>YEAR(retail_sales_dataset[[#This Row],[OrderDate]])</f>
        <v>2024</v>
      </c>
      <c r="D355" s="5">
        <f>MONTH(retail_sales_dataset[[#This Row],[OrderDate]])</f>
        <v>12</v>
      </c>
      <c r="E355" s="5">
        <f>DAY(retail_sales_dataset[[#This Row],[OrderDate]])</f>
        <v>19</v>
      </c>
      <c r="F355" t="s">
        <v>22</v>
      </c>
      <c r="G355" t="s">
        <v>31</v>
      </c>
      <c r="H355" t="s">
        <v>17</v>
      </c>
      <c r="I355" t="s">
        <v>18</v>
      </c>
      <c r="J355" t="s">
        <v>29</v>
      </c>
      <c r="K355" s="2">
        <v>129899</v>
      </c>
      <c r="L355" s="5">
        <v>3</v>
      </c>
      <c r="M355" t="s">
        <v>20</v>
      </c>
      <c r="N355" s="2">
        <v>389697</v>
      </c>
      <c r="O355" s="2">
        <v>292613</v>
      </c>
      <c r="P355" s="2">
        <f>retail_sales_dataset[[#This Row],[Total]]-retail_sales_dataset[[#This Row],[COGS]]</f>
        <v>97084</v>
      </c>
      <c r="Q355" s="3">
        <v>97084</v>
      </c>
      <c r="R355">
        <v>2491</v>
      </c>
      <c r="S355" s="12">
        <v>80</v>
      </c>
    </row>
    <row r="356" spans="1:19" x14ac:dyDescent="0.25">
      <c r="A356" t="s">
        <v>387</v>
      </c>
      <c r="B356" s="1">
        <v>45646</v>
      </c>
      <c r="C356" s="5">
        <f>YEAR(retail_sales_dataset[[#This Row],[OrderDate]])</f>
        <v>2024</v>
      </c>
      <c r="D356" s="5">
        <f>MONTH(retail_sales_dataset[[#This Row],[OrderDate]])</f>
        <v>12</v>
      </c>
      <c r="E356" s="5">
        <f>DAY(retail_sales_dataset[[#This Row],[OrderDate]])</f>
        <v>20</v>
      </c>
      <c r="F356" t="s">
        <v>22</v>
      </c>
      <c r="G356" t="s">
        <v>31</v>
      </c>
      <c r="H356" t="s">
        <v>17</v>
      </c>
      <c r="I356" t="s">
        <v>18</v>
      </c>
      <c r="J356" t="s">
        <v>27</v>
      </c>
      <c r="K356" s="2">
        <v>127745</v>
      </c>
      <c r="L356" s="5">
        <v>3</v>
      </c>
      <c r="M356" t="s">
        <v>41</v>
      </c>
      <c r="N356" s="2">
        <v>383235</v>
      </c>
      <c r="O356" s="2">
        <v>287761</v>
      </c>
      <c r="P356" s="2">
        <f>retail_sales_dataset[[#This Row],[Total]]-retail_sales_dataset[[#This Row],[COGS]]</f>
        <v>95474</v>
      </c>
      <c r="Q356" s="3">
        <v>95474</v>
      </c>
      <c r="R356">
        <v>2491</v>
      </c>
      <c r="S356" s="12">
        <v>45</v>
      </c>
    </row>
    <row r="357" spans="1:19" x14ac:dyDescent="0.25">
      <c r="A357" t="s">
        <v>388</v>
      </c>
      <c r="B357" s="1">
        <v>45647</v>
      </c>
      <c r="C357" s="5">
        <f>YEAR(retail_sales_dataset[[#This Row],[OrderDate]])</f>
        <v>2024</v>
      </c>
      <c r="D357" s="5">
        <f>MONTH(retail_sales_dataset[[#This Row],[OrderDate]])</f>
        <v>12</v>
      </c>
      <c r="E357" s="5">
        <f>DAY(retail_sales_dataset[[#This Row],[OrderDate]])</f>
        <v>21</v>
      </c>
      <c r="F357" t="s">
        <v>15</v>
      </c>
      <c r="G357" t="s">
        <v>16</v>
      </c>
      <c r="H357" t="s">
        <v>32</v>
      </c>
      <c r="I357" t="s">
        <v>23</v>
      </c>
      <c r="J357" t="s">
        <v>29</v>
      </c>
      <c r="K357" s="2">
        <v>138244</v>
      </c>
      <c r="L357" s="5">
        <v>4</v>
      </c>
      <c r="M357" t="s">
        <v>41</v>
      </c>
      <c r="N357" s="2">
        <v>552976</v>
      </c>
      <c r="O357" s="2">
        <v>415215</v>
      </c>
      <c r="P357" s="2">
        <f>retail_sales_dataset[[#This Row],[Total]]-retail_sales_dataset[[#This Row],[COGS]]</f>
        <v>137761</v>
      </c>
      <c r="Q357" s="3">
        <v>137761</v>
      </c>
      <c r="R357">
        <v>2491</v>
      </c>
      <c r="S357" s="12">
        <v>73</v>
      </c>
    </row>
    <row r="358" spans="1:19" x14ac:dyDescent="0.25">
      <c r="A358" t="s">
        <v>389</v>
      </c>
      <c r="B358" s="1">
        <v>45648</v>
      </c>
      <c r="C358" s="5">
        <f>YEAR(retail_sales_dataset[[#This Row],[OrderDate]])</f>
        <v>2024</v>
      </c>
      <c r="D358" s="5">
        <f>MONTH(retail_sales_dataset[[#This Row],[OrderDate]])</f>
        <v>12</v>
      </c>
      <c r="E358" s="5">
        <f>DAY(retail_sales_dataset[[#This Row],[OrderDate]])</f>
        <v>22</v>
      </c>
      <c r="F358" t="s">
        <v>22</v>
      </c>
      <c r="G358" t="s">
        <v>16</v>
      </c>
      <c r="H358" t="s">
        <v>17</v>
      </c>
      <c r="I358" t="s">
        <v>23</v>
      </c>
      <c r="J358" t="s">
        <v>19</v>
      </c>
      <c r="K358" s="2">
        <v>41575</v>
      </c>
      <c r="L358" s="5">
        <v>3</v>
      </c>
      <c r="M358" t="s">
        <v>41</v>
      </c>
      <c r="N358" s="2">
        <v>124725</v>
      </c>
      <c r="O358" s="2">
        <v>93653</v>
      </c>
      <c r="P358" s="2">
        <f>retail_sales_dataset[[#This Row],[Total]]-retail_sales_dataset[[#This Row],[COGS]]</f>
        <v>31072</v>
      </c>
      <c r="Q358" s="3">
        <v>31072</v>
      </c>
      <c r="R358">
        <v>2491</v>
      </c>
      <c r="S358" s="12">
        <v>83</v>
      </c>
    </row>
    <row r="359" spans="1:19" x14ac:dyDescent="0.25">
      <c r="A359" t="s">
        <v>390</v>
      </c>
      <c r="B359" s="1">
        <v>45649</v>
      </c>
      <c r="C359" s="5">
        <f>YEAR(retail_sales_dataset[[#This Row],[OrderDate]])</f>
        <v>2024</v>
      </c>
      <c r="D359" s="5">
        <f>MONTH(retail_sales_dataset[[#This Row],[OrderDate]])</f>
        <v>12</v>
      </c>
      <c r="E359" s="5">
        <f>DAY(retail_sales_dataset[[#This Row],[OrderDate]])</f>
        <v>23</v>
      </c>
      <c r="F359" t="s">
        <v>15</v>
      </c>
      <c r="G359" t="s">
        <v>31</v>
      </c>
      <c r="H359" t="s">
        <v>32</v>
      </c>
      <c r="I359" t="s">
        <v>18</v>
      </c>
      <c r="J359" t="s">
        <v>19</v>
      </c>
      <c r="K359" s="2">
        <v>114481</v>
      </c>
      <c r="L359" s="5">
        <v>3</v>
      </c>
      <c r="M359" t="s">
        <v>20</v>
      </c>
      <c r="N359" s="2">
        <v>343443</v>
      </c>
      <c r="O359" s="2">
        <v>257882</v>
      </c>
      <c r="P359" s="2">
        <f>retail_sales_dataset[[#This Row],[Total]]-retail_sales_dataset[[#This Row],[COGS]]</f>
        <v>85561</v>
      </c>
      <c r="Q359" s="3">
        <v>85561</v>
      </c>
      <c r="R359">
        <v>2491</v>
      </c>
      <c r="S359" s="12">
        <v>50</v>
      </c>
    </row>
    <row r="360" spans="1:19" x14ac:dyDescent="0.25">
      <c r="A360" t="s">
        <v>391</v>
      </c>
      <c r="B360" s="1">
        <v>45650</v>
      </c>
      <c r="C360" s="5">
        <f>YEAR(retail_sales_dataset[[#This Row],[OrderDate]])</f>
        <v>2024</v>
      </c>
      <c r="D360" s="5">
        <f>MONTH(retail_sales_dataset[[#This Row],[OrderDate]])</f>
        <v>12</v>
      </c>
      <c r="E360" s="5">
        <f>DAY(retail_sales_dataset[[#This Row],[OrderDate]])</f>
        <v>24</v>
      </c>
      <c r="F360" t="s">
        <v>39</v>
      </c>
      <c r="G360" t="s">
        <v>16</v>
      </c>
      <c r="H360" t="s">
        <v>17</v>
      </c>
      <c r="I360" t="s">
        <v>23</v>
      </c>
      <c r="J360" t="s">
        <v>27</v>
      </c>
      <c r="K360" s="2">
        <v>71778</v>
      </c>
      <c r="L360" s="5">
        <v>4</v>
      </c>
      <c r="M360" t="s">
        <v>37</v>
      </c>
      <c r="N360" s="2">
        <v>287112</v>
      </c>
      <c r="O360" s="2">
        <v>215585</v>
      </c>
      <c r="P360" s="2">
        <f>retail_sales_dataset[[#This Row],[Total]]-retail_sales_dataset[[#This Row],[COGS]]</f>
        <v>71527</v>
      </c>
      <c r="Q360" s="3">
        <v>71527</v>
      </c>
      <c r="R360">
        <v>2491</v>
      </c>
      <c r="S360" s="12">
        <v>87</v>
      </c>
    </row>
    <row r="361" spans="1:19" x14ac:dyDescent="0.25">
      <c r="A361" t="s">
        <v>392</v>
      </c>
      <c r="B361" s="1">
        <v>45651</v>
      </c>
      <c r="C361" s="5">
        <f>YEAR(retail_sales_dataset[[#This Row],[OrderDate]])</f>
        <v>2024</v>
      </c>
      <c r="D361" s="5">
        <f>MONTH(retail_sales_dataset[[#This Row],[OrderDate]])</f>
        <v>12</v>
      </c>
      <c r="E361" s="5">
        <f>DAY(retail_sales_dataset[[#This Row],[OrderDate]])</f>
        <v>25</v>
      </c>
      <c r="F361" t="s">
        <v>22</v>
      </c>
      <c r="G361" t="s">
        <v>31</v>
      </c>
      <c r="H361" t="s">
        <v>17</v>
      </c>
      <c r="I361" t="s">
        <v>23</v>
      </c>
      <c r="J361" t="s">
        <v>27</v>
      </c>
      <c r="K361" s="2">
        <v>12709</v>
      </c>
      <c r="L361" s="5">
        <v>2</v>
      </c>
      <c r="M361" t="s">
        <v>37</v>
      </c>
      <c r="N361" s="2">
        <v>25418</v>
      </c>
      <c r="O361" s="2">
        <v>190857</v>
      </c>
      <c r="P361" s="2">
        <f>retail_sales_dataset[[#This Row],[Total]]-retail_sales_dataset[[#This Row],[COGS]]</f>
        <v>-165439</v>
      </c>
      <c r="Q361" s="3">
        <v>-165439</v>
      </c>
      <c r="R361">
        <v>2491</v>
      </c>
      <c r="S361" s="12">
        <v>75</v>
      </c>
    </row>
    <row r="362" spans="1:19" x14ac:dyDescent="0.25">
      <c r="A362" t="s">
        <v>393</v>
      </c>
      <c r="B362" s="1">
        <v>45652</v>
      </c>
      <c r="C362" s="5">
        <f>YEAR(retail_sales_dataset[[#This Row],[OrderDate]])</f>
        <v>2024</v>
      </c>
      <c r="D362" s="5">
        <f>MONTH(retail_sales_dataset[[#This Row],[OrderDate]])</f>
        <v>12</v>
      </c>
      <c r="E362" s="5">
        <f>DAY(retail_sales_dataset[[#This Row],[OrderDate]])</f>
        <v>26</v>
      </c>
      <c r="F362" t="s">
        <v>39</v>
      </c>
      <c r="G362" t="s">
        <v>16</v>
      </c>
      <c r="H362" t="s">
        <v>17</v>
      </c>
      <c r="I362" t="s">
        <v>23</v>
      </c>
      <c r="J362" t="s">
        <v>35</v>
      </c>
      <c r="K362" s="2">
        <v>110631</v>
      </c>
      <c r="L362" s="5">
        <v>1</v>
      </c>
      <c r="M362" t="s">
        <v>41</v>
      </c>
      <c r="N362" s="2">
        <v>110631</v>
      </c>
      <c r="O362" s="2">
        <v>8307</v>
      </c>
      <c r="P362" s="2">
        <f>retail_sales_dataset[[#This Row],[Total]]-retail_sales_dataset[[#This Row],[COGS]]</f>
        <v>102324</v>
      </c>
      <c r="Q362" s="3">
        <v>102324</v>
      </c>
      <c r="R362">
        <v>2491</v>
      </c>
      <c r="S362" s="12">
        <v>97</v>
      </c>
    </row>
    <row r="363" spans="1:19" x14ac:dyDescent="0.25">
      <c r="A363" t="s">
        <v>394</v>
      </c>
      <c r="B363" s="1">
        <v>45653</v>
      </c>
      <c r="C363" s="5">
        <f>YEAR(retail_sales_dataset[[#This Row],[OrderDate]])</f>
        <v>2024</v>
      </c>
      <c r="D363" s="5">
        <f>MONTH(retail_sales_dataset[[#This Row],[OrderDate]])</f>
        <v>12</v>
      </c>
      <c r="E363" s="5">
        <f>DAY(retail_sales_dataset[[#This Row],[OrderDate]])</f>
        <v>27</v>
      </c>
      <c r="F363" t="s">
        <v>15</v>
      </c>
      <c r="G363" t="s">
        <v>26</v>
      </c>
      <c r="H363" t="s">
        <v>32</v>
      </c>
      <c r="I363" t="s">
        <v>23</v>
      </c>
      <c r="J363" t="s">
        <v>27</v>
      </c>
      <c r="K363" s="2">
        <v>117585</v>
      </c>
      <c r="L363" s="5">
        <v>3</v>
      </c>
      <c r="M363" t="s">
        <v>41</v>
      </c>
      <c r="N363" s="2">
        <v>352755</v>
      </c>
      <c r="O363" s="2">
        <v>264874</v>
      </c>
      <c r="P363" s="2">
        <f>retail_sales_dataset[[#This Row],[Total]]-retail_sales_dataset[[#This Row],[COGS]]</f>
        <v>87881</v>
      </c>
      <c r="Q363" s="3">
        <v>87881</v>
      </c>
      <c r="R363">
        <v>2491</v>
      </c>
      <c r="S363" s="12">
        <v>43</v>
      </c>
    </row>
    <row r="364" spans="1:19" x14ac:dyDescent="0.25">
      <c r="A364" t="s">
        <v>395</v>
      </c>
      <c r="B364" s="1">
        <v>45654</v>
      </c>
      <c r="C364" s="5">
        <f>YEAR(retail_sales_dataset[[#This Row],[OrderDate]])</f>
        <v>2024</v>
      </c>
      <c r="D364" s="5">
        <f>MONTH(retail_sales_dataset[[#This Row],[OrderDate]])</f>
        <v>12</v>
      </c>
      <c r="E364" s="5">
        <f>DAY(retail_sales_dataset[[#This Row],[OrderDate]])</f>
        <v>28</v>
      </c>
      <c r="F364" t="s">
        <v>39</v>
      </c>
      <c r="G364" t="s">
        <v>26</v>
      </c>
      <c r="H364" t="s">
        <v>17</v>
      </c>
      <c r="I364" t="s">
        <v>23</v>
      </c>
      <c r="J364" t="s">
        <v>33</v>
      </c>
      <c r="K364" s="2">
        <v>100143</v>
      </c>
      <c r="L364" s="5">
        <v>2</v>
      </c>
      <c r="M364" t="s">
        <v>37</v>
      </c>
      <c r="N364" s="2">
        <v>200286</v>
      </c>
      <c r="O364" s="2">
        <v>150389</v>
      </c>
      <c r="P364" s="2">
        <f>retail_sales_dataset[[#This Row],[Total]]-retail_sales_dataset[[#This Row],[COGS]]</f>
        <v>49897</v>
      </c>
      <c r="Q364" s="3">
        <v>49897</v>
      </c>
      <c r="R364">
        <v>2491</v>
      </c>
      <c r="S364" s="12">
        <v>56</v>
      </c>
    </row>
    <row r="365" spans="1:19" x14ac:dyDescent="0.25">
      <c r="A365" t="s">
        <v>396</v>
      </c>
      <c r="B365" s="1">
        <v>45655</v>
      </c>
      <c r="C365" s="5">
        <f>YEAR(retail_sales_dataset[[#This Row],[OrderDate]])</f>
        <v>2024</v>
      </c>
      <c r="D365" s="5">
        <f>MONTH(retail_sales_dataset[[#This Row],[OrderDate]])</f>
        <v>12</v>
      </c>
      <c r="E365" s="5">
        <f>DAY(retail_sales_dataset[[#This Row],[OrderDate]])</f>
        <v>29</v>
      </c>
      <c r="F365" t="s">
        <v>39</v>
      </c>
      <c r="G365" t="s">
        <v>26</v>
      </c>
      <c r="H365" t="s">
        <v>32</v>
      </c>
      <c r="I365" t="s">
        <v>18</v>
      </c>
      <c r="J365" t="s">
        <v>29</v>
      </c>
      <c r="K365" s="2">
        <v>30727</v>
      </c>
      <c r="L365" s="5">
        <v>3</v>
      </c>
      <c r="M365" t="s">
        <v>37</v>
      </c>
      <c r="N365" s="2">
        <v>92181</v>
      </c>
      <c r="O365" s="2">
        <v>69216</v>
      </c>
      <c r="P365" s="2">
        <f>retail_sales_dataset[[#This Row],[Total]]-retail_sales_dataset[[#This Row],[COGS]]</f>
        <v>22965</v>
      </c>
      <c r="Q365" s="3">
        <v>22965</v>
      </c>
      <c r="R365">
        <v>2491</v>
      </c>
      <c r="S365" s="12">
        <v>76</v>
      </c>
    </row>
    <row r="366" spans="1:19" x14ac:dyDescent="0.25">
      <c r="A366" t="s">
        <v>397</v>
      </c>
      <c r="B366" s="1">
        <v>45656</v>
      </c>
      <c r="C366" s="5">
        <f>YEAR(retail_sales_dataset[[#This Row],[OrderDate]])</f>
        <v>2024</v>
      </c>
      <c r="D366" s="5">
        <f>MONTH(retail_sales_dataset[[#This Row],[OrderDate]])</f>
        <v>12</v>
      </c>
      <c r="E366" s="5">
        <f>DAY(retail_sales_dataset[[#This Row],[OrderDate]])</f>
        <v>30</v>
      </c>
      <c r="F366" t="s">
        <v>15</v>
      </c>
      <c r="G366" t="s">
        <v>26</v>
      </c>
      <c r="H366" t="s">
        <v>32</v>
      </c>
      <c r="I366" t="s">
        <v>18</v>
      </c>
      <c r="J366" t="s">
        <v>27</v>
      </c>
      <c r="K366" s="2">
        <v>84029</v>
      </c>
      <c r="L366" s="5">
        <v>3</v>
      </c>
      <c r="M366" t="s">
        <v>41</v>
      </c>
      <c r="N366" s="2">
        <v>252087</v>
      </c>
      <c r="O366" s="2">
        <v>189285</v>
      </c>
      <c r="P366" s="2">
        <f>retail_sales_dataset[[#This Row],[Total]]-retail_sales_dataset[[#This Row],[COGS]]</f>
        <v>62802</v>
      </c>
      <c r="Q366" s="3">
        <v>62802</v>
      </c>
      <c r="R366">
        <v>2491</v>
      </c>
      <c r="S366" s="12">
        <v>58</v>
      </c>
    </row>
    <row r="367" spans="1:19" x14ac:dyDescent="0.25">
      <c r="A367" t="s">
        <v>398</v>
      </c>
      <c r="B367" s="1">
        <v>45657</v>
      </c>
      <c r="C367" s="5">
        <f>YEAR(retail_sales_dataset[[#This Row],[OrderDate]])</f>
        <v>2024</v>
      </c>
      <c r="D367" s="5">
        <f>MONTH(retail_sales_dataset[[#This Row],[OrderDate]])</f>
        <v>12</v>
      </c>
      <c r="E367" s="5">
        <f>DAY(retail_sales_dataset[[#This Row],[OrderDate]])</f>
        <v>31</v>
      </c>
      <c r="F367" t="s">
        <v>39</v>
      </c>
      <c r="G367" t="s">
        <v>26</v>
      </c>
      <c r="H367" t="s">
        <v>32</v>
      </c>
      <c r="I367" t="s">
        <v>23</v>
      </c>
      <c r="J367" t="s">
        <v>24</v>
      </c>
      <c r="K367" s="2">
        <v>147777</v>
      </c>
      <c r="L367" s="5">
        <v>1</v>
      </c>
      <c r="M367" t="s">
        <v>41</v>
      </c>
      <c r="N367" s="2">
        <v>147777</v>
      </c>
      <c r="O367" s="2">
        <v>110962</v>
      </c>
      <c r="P367" s="2">
        <f>retail_sales_dataset[[#This Row],[Total]]-retail_sales_dataset[[#This Row],[COGS]]</f>
        <v>36815</v>
      </c>
      <c r="Q367" s="3">
        <v>36815</v>
      </c>
      <c r="R367">
        <v>2491</v>
      </c>
      <c r="S367" s="12">
        <v>83</v>
      </c>
    </row>
    <row r="368" spans="1:19" x14ac:dyDescent="0.25">
      <c r="A368" t="s">
        <v>399</v>
      </c>
      <c r="B368" s="1">
        <v>45658</v>
      </c>
      <c r="C368" s="5">
        <f>YEAR(retail_sales_dataset[[#This Row],[OrderDate]])</f>
        <v>2025</v>
      </c>
      <c r="D368" s="5">
        <f>MONTH(retail_sales_dataset[[#This Row],[OrderDate]])</f>
        <v>1</v>
      </c>
      <c r="E368" s="5">
        <f>DAY(retail_sales_dataset[[#This Row],[OrderDate]])</f>
        <v>1</v>
      </c>
      <c r="F368" t="s">
        <v>39</v>
      </c>
      <c r="G368" t="s">
        <v>31</v>
      </c>
      <c r="H368" t="s">
        <v>17</v>
      </c>
      <c r="I368" t="s">
        <v>23</v>
      </c>
      <c r="J368" t="s">
        <v>35</v>
      </c>
      <c r="K368" s="2">
        <v>140921</v>
      </c>
      <c r="L368" s="5">
        <v>3</v>
      </c>
      <c r="M368" t="s">
        <v>37</v>
      </c>
      <c r="N368" s="2">
        <v>422763</v>
      </c>
      <c r="O368" s="2">
        <v>317441</v>
      </c>
      <c r="P368" s="2">
        <f>retail_sales_dataset[[#This Row],[Total]]-retail_sales_dataset[[#This Row],[COGS]]</f>
        <v>105322</v>
      </c>
      <c r="Q368" s="3">
        <v>105322</v>
      </c>
      <c r="R368">
        <v>2491</v>
      </c>
      <c r="S368" s="12">
        <v>86</v>
      </c>
    </row>
    <row r="369" spans="1:19" x14ac:dyDescent="0.25">
      <c r="A369" t="s">
        <v>400</v>
      </c>
      <c r="B369" s="1">
        <v>45659</v>
      </c>
      <c r="C369" s="5">
        <f>YEAR(retail_sales_dataset[[#This Row],[OrderDate]])</f>
        <v>2025</v>
      </c>
      <c r="D369" s="5">
        <f>MONTH(retail_sales_dataset[[#This Row],[OrderDate]])</f>
        <v>1</v>
      </c>
      <c r="E369" s="5">
        <f>DAY(retail_sales_dataset[[#This Row],[OrderDate]])</f>
        <v>2</v>
      </c>
      <c r="F369" t="s">
        <v>15</v>
      </c>
      <c r="G369" t="s">
        <v>26</v>
      </c>
      <c r="H369" t="s">
        <v>17</v>
      </c>
      <c r="I369" t="s">
        <v>23</v>
      </c>
      <c r="J369" t="s">
        <v>24</v>
      </c>
      <c r="K369" s="2">
        <v>1126</v>
      </c>
      <c r="L369" s="5">
        <v>1</v>
      </c>
      <c r="M369" t="s">
        <v>20</v>
      </c>
      <c r="N369" s="2">
        <v>1126</v>
      </c>
      <c r="O369" s="2">
        <v>8455</v>
      </c>
      <c r="P369" s="2">
        <f>retail_sales_dataset[[#This Row],[Total]]-retail_sales_dataset[[#This Row],[COGS]]</f>
        <v>-7329</v>
      </c>
      <c r="Q369" s="3">
        <v>-7329</v>
      </c>
      <c r="R369">
        <v>2491</v>
      </c>
      <c r="S369" s="12">
        <v>46</v>
      </c>
    </row>
    <row r="370" spans="1:19" x14ac:dyDescent="0.25">
      <c r="A370" t="s">
        <v>401</v>
      </c>
      <c r="B370" s="1">
        <v>45660</v>
      </c>
      <c r="C370" s="5">
        <f>YEAR(retail_sales_dataset[[#This Row],[OrderDate]])</f>
        <v>2025</v>
      </c>
      <c r="D370" s="5">
        <f>MONTH(retail_sales_dataset[[#This Row],[OrderDate]])</f>
        <v>1</v>
      </c>
      <c r="E370" s="5">
        <f>DAY(retail_sales_dataset[[#This Row],[OrderDate]])</f>
        <v>3</v>
      </c>
      <c r="F370" t="s">
        <v>39</v>
      </c>
      <c r="G370" t="s">
        <v>26</v>
      </c>
      <c r="H370" t="s">
        <v>17</v>
      </c>
      <c r="I370" t="s">
        <v>18</v>
      </c>
      <c r="J370" t="s">
        <v>19</v>
      </c>
      <c r="K370" s="2">
        <v>28898</v>
      </c>
      <c r="L370" s="5">
        <v>1</v>
      </c>
      <c r="M370" t="s">
        <v>41</v>
      </c>
      <c r="N370" s="2">
        <v>28898</v>
      </c>
      <c r="O370" s="2">
        <v>21699</v>
      </c>
      <c r="P370" s="2">
        <f>retail_sales_dataset[[#This Row],[Total]]-retail_sales_dataset[[#This Row],[COGS]]</f>
        <v>7199</v>
      </c>
      <c r="Q370" s="3">
        <v>7199</v>
      </c>
      <c r="R370">
        <v>2491</v>
      </c>
      <c r="S370" s="12">
        <v>71</v>
      </c>
    </row>
    <row r="371" spans="1:19" x14ac:dyDescent="0.25">
      <c r="A371" t="s">
        <v>402</v>
      </c>
      <c r="B371" s="1">
        <v>45661</v>
      </c>
      <c r="C371" s="5">
        <f>YEAR(retail_sales_dataset[[#This Row],[OrderDate]])</f>
        <v>2025</v>
      </c>
      <c r="D371" s="5">
        <f>MONTH(retail_sales_dataset[[#This Row],[OrderDate]])</f>
        <v>1</v>
      </c>
      <c r="E371" s="5">
        <f>DAY(retail_sales_dataset[[#This Row],[OrderDate]])</f>
        <v>4</v>
      </c>
      <c r="F371" t="s">
        <v>15</v>
      </c>
      <c r="G371" t="s">
        <v>26</v>
      </c>
      <c r="H371" t="s">
        <v>17</v>
      </c>
      <c r="I371" t="s">
        <v>23</v>
      </c>
      <c r="J371" t="s">
        <v>29</v>
      </c>
      <c r="K371" s="2">
        <v>24101</v>
      </c>
      <c r="L371" s="5">
        <v>1</v>
      </c>
      <c r="M371" t="s">
        <v>37</v>
      </c>
      <c r="N371" s="2">
        <v>24101</v>
      </c>
      <c r="O371" s="2">
        <v>18097</v>
      </c>
      <c r="P371" s="2">
        <f>retail_sales_dataset[[#This Row],[Total]]-retail_sales_dataset[[#This Row],[COGS]]</f>
        <v>6004</v>
      </c>
      <c r="Q371" s="3">
        <v>6004</v>
      </c>
      <c r="R371">
        <v>2491</v>
      </c>
      <c r="S371" s="12">
        <v>71</v>
      </c>
    </row>
    <row r="372" spans="1:19" x14ac:dyDescent="0.25">
      <c r="A372" t="s">
        <v>403</v>
      </c>
      <c r="B372" s="1">
        <v>45662</v>
      </c>
      <c r="C372" s="5">
        <f>YEAR(retail_sales_dataset[[#This Row],[OrderDate]])</f>
        <v>2025</v>
      </c>
      <c r="D372" s="5">
        <f>MONTH(retail_sales_dataset[[#This Row],[OrderDate]])</f>
        <v>1</v>
      </c>
      <c r="E372" s="5">
        <f>DAY(retail_sales_dataset[[#This Row],[OrderDate]])</f>
        <v>5</v>
      </c>
      <c r="F372" t="s">
        <v>39</v>
      </c>
      <c r="G372" t="s">
        <v>26</v>
      </c>
      <c r="H372" t="s">
        <v>32</v>
      </c>
      <c r="I372" t="s">
        <v>18</v>
      </c>
      <c r="J372" t="s">
        <v>27</v>
      </c>
      <c r="K372" s="2">
        <v>110267</v>
      </c>
      <c r="L372" s="5">
        <v>2</v>
      </c>
      <c r="M372" t="s">
        <v>37</v>
      </c>
      <c r="N372" s="2">
        <v>220534</v>
      </c>
      <c r="O372" s="2">
        <v>165593</v>
      </c>
      <c r="P372" s="2">
        <f>retail_sales_dataset[[#This Row],[Total]]-retail_sales_dataset[[#This Row],[COGS]]</f>
        <v>54941</v>
      </c>
      <c r="Q372" s="3">
        <v>54941</v>
      </c>
      <c r="R372">
        <v>2491</v>
      </c>
      <c r="S372" s="12">
        <v>62</v>
      </c>
    </row>
    <row r="373" spans="1:19" x14ac:dyDescent="0.25">
      <c r="A373" t="s">
        <v>404</v>
      </c>
      <c r="B373" s="1">
        <v>45663</v>
      </c>
      <c r="C373" s="5">
        <f>YEAR(retail_sales_dataset[[#This Row],[OrderDate]])</f>
        <v>2025</v>
      </c>
      <c r="D373" s="5">
        <f>MONTH(retail_sales_dataset[[#This Row],[OrderDate]])</f>
        <v>1</v>
      </c>
      <c r="E373" s="5">
        <f>DAY(retail_sales_dataset[[#This Row],[OrderDate]])</f>
        <v>6</v>
      </c>
      <c r="F373" t="s">
        <v>15</v>
      </c>
      <c r="G373" t="s">
        <v>16</v>
      </c>
      <c r="H373" t="s">
        <v>32</v>
      </c>
      <c r="I373" t="s">
        <v>18</v>
      </c>
      <c r="J373" t="s">
        <v>24</v>
      </c>
      <c r="K373" s="2">
        <v>123579</v>
      </c>
      <c r="L373" s="5">
        <v>4</v>
      </c>
      <c r="M373" t="s">
        <v>37</v>
      </c>
      <c r="N373" s="2">
        <v>494316</v>
      </c>
      <c r="O373" s="2">
        <v>371169</v>
      </c>
      <c r="P373" s="2">
        <f>retail_sales_dataset[[#This Row],[Total]]-retail_sales_dataset[[#This Row],[COGS]]</f>
        <v>123147</v>
      </c>
      <c r="Q373" s="3">
        <v>123147</v>
      </c>
      <c r="R373">
        <v>2491</v>
      </c>
      <c r="S373" s="12">
        <v>96</v>
      </c>
    </row>
    <row r="374" spans="1:19" x14ac:dyDescent="0.25">
      <c r="A374" t="s">
        <v>405</v>
      </c>
      <c r="B374" s="1">
        <v>45664</v>
      </c>
      <c r="C374" s="5">
        <f>YEAR(retail_sales_dataset[[#This Row],[OrderDate]])</f>
        <v>2025</v>
      </c>
      <c r="D374" s="5">
        <f>MONTH(retail_sales_dataset[[#This Row],[OrderDate]])</f>
        <v>1</v>
      </c>
      <c r="E374" s="5">
        <f>DAY(retail_sales_dataset[[#This Row],[OrderDate]])</f>
        <v>7</v>
      </c>
      <c r="F374" t="s">
        <v>15</v>
      </c>
      <c r="G374" t="s">
        <v>31</v>
      </c>
      <c r="H374" t="s">
        <v>32</v>
      </c>
      <c r="I374" t="s">
        <v>18</v>
      </c>
      <c r="J374" t="s">
        <v>29</v>
      </c>
      <c r="K374" s="2">
        <v>35959</v>
      </c>
      <c r="L374" s="5">
        <v>2</v>
      </c>
      <c r="M374" t="s">
        <v>37</v>
      </c>
      <c r="N374" s="2">
        <v>71918</v>
      </c>
      <c r="O374" s="2">
        <v>54001</v>
      </c>
      <c r="P374" s="2">
        <f>retail_sales_dataset[[#This Row],[Total]]-retail_sales_dataset[[#This Row],[COGS]]</f>
        <v>17917</v>
      </c>
      <c r="Q374" s="3">
        <v>17917</v>
      </c>
      <c r="R374">
        <v>2491</v>
      </c>
      <c r="S374" s="12">
        <v>90</v>
      </c>
    </row>
    <row r="375" spans="1:19" x14ac:dyDescent="0.25">
      <c r="A375" t="s">
        <v>406</v>
      </c>
      <c r="B375" s="1">
        <v>45665</v>
      </c>
      <c r="C375" s="5">
        <f>YEAR(retail_sales_dataset[[#This Row],[OrderDate]])</f>
        <v>2025</v>
      </c>
      <c r="D375" s="5">
        <f>MONTH(retail_sales_dataset[[#This Row],[OrderDate]])</f>
        <v>1</v>
      </c>
      <c r="E375" s="5">
        <f>DAY(retail_sales_dataset[[#This Row],[OrderDate]])</f>
        <v>8</v>
      </c>
      <c r="F375" t="s">
        <v>39</v>
      </c>
      <c r="G375" t="s">
        <v>26</v>
      </c>
      <c r="H375" t="s">
        <v>17</v>
      </c>
      <c r="I375" t="s">
        <v>23</v>
      </c>
      <c r="J375" t="s">
        <v>19</v>
      </c>
      <c r="K375" s="2">
        <v>78349</v>
      </c>
      <c r="L375" s="5">
        <v>4</v>
      </c>
      <c r="M375" t="s">
        <v>20</v>
      </c>
      <c r="N375" s="2">
        <v>313396</v>
      </c>
      <c r="O375" s="2">
        <v>235321</v>
      </c>
      <c r="P375" s="2">
        <f>retail_sales_dataset[[#This Row],[Total]]-retail_sales_dataset[[#This Row],[COGS]]</f>
        <v>78075</v>
      </c>
      <c r="Q375" s="3">
        <v>78075</v>
      </c>
      <c r="R375">
        <v>2491</v>
      </c>
      <c r="S375" s="12">
        <v>82</v>
      </c>
    </row>
    <row r="376" spans="1:19" x14ac:dyDescent="0.25">
      <c r="A376" t="s">
        <v>407</v>
      </c>
      <c r="B376" s="1">
        <v>45666</v>
      </c>
      <c r="C376" s="5">
        <f>YEAR(retail_sales_dataset[[#This Row],[OrderDate]])</f>
        <v>2025</v>
      </c>
      <c r="D376" s="5">
        <f>MONTH(retail_sales_dataset[[#This Row],[OrderDate]])</f>
        <v>1</v>
      </c>
      <c r="E376" s="5">
        <f>DAY(retail_sales_dataset[[#This Row],[OrderDate]])</f>
        <v>9</v>
      </c>
      <c r="F376" t="s">
        <v>39</v>
      </c>
      <c r="G376" t="s">
        <v>26</v>
      </c>
      <c r="H376" t="s">
        <v>32</v>
      </c>
      <c r="I376" t="s">
        <v>18</v>
      </c>
      <c r="J376" t="s">
        <v>33</v>
      </c>
      <c r="K376" s="2">
        <v>126902</v>
      </c>
      <c r="L376" s="5">
        <v>4</v>
      </c>
      <c r="M376" t="s">
        <v>37</v>
      </c>
      <c r="N376" s="2">
        <v>507608</v>
      </c>
      <c r="O376" s="2">
        <v>381149</v>
      </c>
      <c r="P376" s="2">
        <f>retail_sales_dataset[[#This Row],[Total]]-retail_sales_dataset[[#This Row],[COGS]]</f>
        <v>126459</v>
      </c>
      <c r="Q376" s="3">
        <v>126459</v>
      </c>
      <c r="R376">
        <v>2491</v>
      </c>
      <c r="S376" s="12">
        <v>83</v>
      </c>
    </row>
    <row r="377" spans="1:19" x14ac:dyDescent="0.25">
      <c r="A377" t="s">
        <v>408</v>
      </c>
      <c r="B377" s="1">
        <v>45667</v>
      </c>
      <c r="C377" s="5">
        <f>YEAR(retail_sales_dataset[[#This Row],[OrderDate]])</f>
        <v>2025</v>
      </c>
      <c r="D377" s="5">
        <f>MONTH(retail_sales_dataset[[#This Row],[OrderDate]])</f>
        <v>1</v>
      </c>
      <c r="E377" s="5">
        <f>DAY(retail_sales_dataset[[#This Row],[OrderDate]])</f>
        <v>10</v>
      </c>
      <c r="F377" t="s">
        <v>39</v>
      </c>
      <c r="G377" t="s">
        <v>26</v>
      </c>
      <c r="H377" t="s">
        <v>17</v>
      </c>
      <c r="I377" t="s">
        <v>23</v>
      </c>
      <c r="J377" t="s">
        <v>35</v>
      </c>
      <c r="K377" s="2">
        <v>111256</v>
      </c>
      <c r="L377" s="5">
        <v>1</v>
      </c>
      <c r="M377" t="s">
        <v>41</v>
      </c>
      <c r="N377" s="2">
        <v>111256</v>
      </c>
      <c r="O377" s="2">
        <v>83539</v>
      </c>
      <c r="P377" s="2">
        <f>retail_sales_dataset[[#This Row],[Total]]-retail_sales_dataset[[#This Row],[COGS]]</f>
        <v>27717</v>
      </c>
      <c r="Q377" s="3">
        <v>27717</v>
      </c>
      <c r="R377">
        <v>2491</v>
      </c>
      <c r="S377" s="12">
        <v>68</v>
      </c>
    </row>
    <row r="378" spans="1:19" x14ac:dyDescent="0.25">
      <c r="A378" t="s">
        <v>409</v>
      </c>
      <c r="B378" s="1">
        <v>45668</v>
      </c>
      <c r="C378" s="5">
        <f>YEAR(retail_sales_dataset[[#This Row],[OrderDate]])</f>
        <v>2025</v>
      </c>
      <c r="D378" s="5">
        <f>MONTH(retail_sales_dataset[[#This Row],[OrderDate]])</f>
        <v>1</v>
      </c>
      <c r="E378" s="5">
        <f>DAY(retail_sales_dataset[[#This Row],[OrderDate]])</f>
        <v>11</v>
      </c>
      <c r="F378" t="s">
        <v>22</v>
      </c>
      <c r="G378" t="s">
        <v>31</v>
      </c>
      <c r="H378" t="s">
        <v>32</v>
      </c>
      <c r="I378" t="s">
        <v>18</v>
      </c>
      <c r="J378" t="s">
        <v>29</v>
      </c>
      <c r="K378" s="2">
        <v>83624</v>
      </c>
      <c r="L378" s="5">
        <v>3</v>
      </c>
      <c r="M378" t="s">
        <v>20</v>
      </c>
      <c r="N378" s="2">
        <v>250872</v>
      </c>
      <c r="O378" s="2">
        <v>188373</v>
      </c>
      <c r="P378" s="2">
        <f>retail_sales_dataset[[#This Row],[Total]]-retail_sales_dataset[[#This Row],[COGS]]</f>
        <v>62499</v>
      </c>
      <c r="Q378" s="3">
        <v>62499</v>
      </c>
      <c r="R378">
        <v>2491</v>
      </c>
      <c r="S378" s="12">
        <v>95</v>
      </c>
    </row>
    <row r="379" spans="1:19" x14ac:dyDescent="0.25">
      <c r="A379" t="s">
        <v>410</v>
      </c>
      <c r="B379" s="1">
        <v>45669</v>
      </c>
      <c r="C379" s="5">
        <f>YEAR(retail_sales_dataset[[#This Row],[OrderDate]])</f>
        <v>2025</v>
      </c>
      <c r="D379" s="5">
        <f>MONTH(retail_sales_dataset[[#This Row],[OrderDate]])</f>
        <v>1</v>
      </c>
      <c r="E379" s="5">
        <f>DAY(retail_sales_dataset[[#This Row],[OrderDate]])</f>
        <v>12</v>
      </c>
      <c r="F379" t="s">
        <v>22</v>
      </c>
      <c r="G379" t="s">
        <v>16</v>
      </c>
      <c r="H379" t="s">
        <v>17</v>
      </c>
      <c r="I379" t="s">
        <v>23</v>
      </c>
      <c r="J379" t="s">
        <v>29</v>
      </c>
      <c r="K379" s="2">
        <v>9060</v>
      </c>
      <c r="L379" s="5">
        <v>1</v>
      </c>
      <c r="M379" t="s">
        <v>37</v>
      </c>
      <c r="N379" s="2">
        <v>9060</v>
      </c>
      <c r="O379" s="2">
        <v>68029</v>
      </c>
      <c r="P379" s="2">
        <f>retail_sales_dataset[[#This Row],[Total]]-retail_sales_dataset[[#This Row],[COGS]]</f>
        <v>-58969</v>
      </c>
      <c r="Q379" s="3">
        <v>-58969</v>
      </c>
      <c r="R379">
        <v>2491</v>
      </c>
      <c r="S379" s="12">
        <v>82</v>
      </c>
    </row>
    <row r="380" spans="1:19" x14ac:dyDescent="0.25">
      <c r="A380" t="s">
        <v>411</v>
      </c>
      <c r="B380" s="1">
        <v>45670</v>
      </c>
      <c r="C380" s="5">
        <f>YEAR(retail_sales_dataset[[#This Row],[OrderDate]])</f>
        <v>2025</v>
      </c>
      <c r="D380" s="5">
        <f>MONTH(retail_sales_dataset[[#This Row],[OrderDate]])</f>
        <v>1</v>
      </c>
      <c r="E380" s="5">
        <f>DAY(retail_sales_dataset[[#This Row],[OrderDate]])</f>
        <v>13</v>
      </c>
      <c r="F380" t="s">
        <v>22</v>
      </c>
      <c r="G380" t="s">
        <v>31</v>
      </c>
      <c r="H380" t="s">
        <v>17</v>
      </c>
      <c r="I380" t="s">
        <v>18</v>
      </c>
      <c r="J380" t="s">
        <v>33</v>
      </c>
      <c r="K380" s="2">
        <v>78712</v>
      </c>
      <c r="L380" s="5">
        <v>3</v>
      </c>
      <c r="M380" t="s">
        <v>20</v>
      </c>
      <c r="N380" s="2">
        <v>236136</v>
      </c>
      <c r="O380" s="2">
        <v>177308</v>
      </c>
      <c r="P380" s="2">
        <f>retail_sales_dataset[[#This Row],[Total]]-retail_sales_dataset[[#This Row],[COGS]]</f>
        <v>58828</v>
      </c>
      <c r="Q380" s="3">
        <v>58828</v>
      </c>
      <c r="R380">
        <v>2491</v>
      </c>
      <c r="S380" s="12">
        <v>84</v>
      </c>
    </row>
    <row r="381" spans="1:19" x14ac:dyDescent="0.25">
      <c r="A381" t="s">
        <v>412</v>
      </c>
      <c r="B381" s="1">
        <v>45671</v>
      </c>
      <c r="C381" s="5">
        <f>YEAR(retail_sales_dataset[[#This Row],[OrderDate]])</f>
        <v>2025</v>
      </c>
      <c r="D381" s="5">
        <f>MONTH(retail_sales_dataset[[#This Row],[OrderDate]])</f>
        <v>1</v>
      </c>
      <c r="E381" s="5">
        <f>DAY(retail_sales_dataset[[#This Row],[OrderDate]])</f>
        <v>14</v>
      </c>
      <c r="F381" t="s">
        <v>15</v>
      </c>
      <c r="G381" t="s">
        <v>16</v>
      </c>
      <c r="H381" t="s">
        <v>32</v>
      </c>
      <c r="I381" t="s">
        <v>23</v>
      </c>
      <c r="J381" t="s">
        <v>29</v>
      </c>
      <c r="K381" s="2">
        <v>48145</v>
      </c>
      <c r="L381" s="5">
        <v>4</v>
      </c>
      <c r="M381" t="s">
        <v>41</v>
      </c>
      <c r="N381" s="2">
        <v>19258</v>
      </c>
      <c r="O381" s="2">
        <v>144603</v>
      </c>
      <c r="P381" s="2">
        <f>retail_sales_dataset[[#This Row],[Total]]-retail_sales_dataset[[#This Row],[COGS]]</f>
        <v>-125345</v>
      </c>
      <c r="Q381" s="3">
        <v>-125345</v>
      </c>
      <c r="R381">
        <v>2491</v>
      </c>
      <c r="S381" s="12">
        <v>92</v>
      </c>
    </row>
    <row r="382" spans="1:19" x14ac:dyDescent="0.25">
      <c r="A382" t="s">
        <v>413</v>
      </c>
      <c r="B382" s="1">
        <v>45672</v>
      </c>
      <c r="C382" s="5">
        <f>YEAR(retail_sales_dataset[[#This Row],[OrderDate]])</f>
        <v>2025</v>
      </c>
      <c r="D382" s="5">
        <f>MONTH(retail_sales_dataset[[#This Row],[OrderDate]])</f>
        <v>1</v>
      </c>
      <c r="E382" s="5">
        <f>DAY(retail_sales_dataset[[#This Row],[OrderDate]])</f>
        <v>15</v>
      </c>
      <c r="F382" t="s">
        <v>39</v>
      </c>
      <c r="G382" t="s">
        <v>26</v>
      </c>
      <c r="H382" t="s">
        <v>32</v>
      </c>
      <c r="I382" t="s">
        <v>18</v>
      </c>
      <c r="J382" t="s">
        <v>19</v>
      </c>
      <c r="K382" s="2">
        <v>86928</v>
      </c>
      <c r="L382" s="5">
        <v>1</v>
      </c>
      <c r="M382" t="s">
        <v>37</v>
      </c>
      <c r="N382" s="2">
        <v>86928</v>
      </c>
      <c r="O382" s="2">
        <v>65272</v>
      </c>
      <c r="P382" s="2">
        <f>retail_sales_dataset[[#This Row],[Total]]-retail_sales_dataset[[#This Row],[COGS]]</f>
        <v>21656</v>
      </c>
      <c r="Q382" s="3">
        <v>21656</v>
      </c>
      <c r="R382">
        <v>2491</v>
      </c>
      <c r="S382" s="12">
        <v>56</v>
      </c>
    </row>
    <row r="383" spans="1:19" x14ac:dyDescent="0.25">
      <c r="A383" t="s">
        <v>414</v>
      </c>
      <c r="B383" s="1">
        <v>45673</v>
      </c>
      <c r="C383" s="5">
        <f>YEAR(retail_sales_dataset[[#This Row],[OrderDate]])</f>
        <v>2025</v>
      </c>
      <c r="D383" s="5">
        <f>MONTH(retail_sales_dataset[[#This Row],[OrderDate]])</f>
        <v>1</v>
      </c>
      <c r="E383" s="5">
        <f>DAY(retail_sales_dataset[[#This Row],[OrderDate]])</f>
        <v>16</v>
      </c>
      <c r="F383" t="s">
        <v>15</v>
      </c>
      <c r="G383" t="s">
        <v>26</v>
      </c>
      <c r="H383" t="s">
        <v>32</v>
      </c>
      <c r="I383" t="s">
        <v>23</v>
      </c>
      <c r="J383" t="s">
        <v>19</v>
      </c>
      <c r="K383" s="2">
        <v>104888</v>
      </c>
      <c r="L383" s="5">
        <v>3</v>
      </c>
      <c r="M383" t="s">
        <v>41</v>
      </c>
      <c r="N383" s="2">
        <v>314664</v>
      </c>
      <c r="O383" s="2">
        <v>236273</v>
      </c>
      <c r="P383" s="2">
        <f>retail_sales_dataset[[#This Row],[Total]]-retail_sales_dataset[[#This Row],[COGS]]</f>
        <v>78391</v>
      </c>
      <c r="Q383" s="3">
        <v>78391</v>
      </c>
      <c r="R383">
        <v>2491</v>
      </c>
      <c r="S383" s="12">
        <v>88</v>
      </c>
    </row>
    <row r="384" spans="1:19" x14ac:dyDescent="0.25">
      <c r="A384" t="s">
        <v>415</v>
      </c>
      <c r="B384" s="1">
        <v>45674</v>
      </c>
      <c r="C384" s="5">
        <f>YEAR(retail_sales_dataset[[#This Row],[OrderDate]])</f>
        <v>2025</v>
      </c>
      <c r="D384" s="5">
        <f>MONTH(retail_sales_dataset[[#This Row],[OrderDate]])</f>
        <v>1</v>
      </c>
      <c r="E384" s="5">
        <f>DAY(retail_sales_dataset[[#This Row],[OrderDate]])</f>
        <v>17</v>
      </c>
      <c r="F384" t="s">
        <v>22</v>
      </c>
      <c r="G384" t="s">
        <v>31</v>
      </c>
      <c r="H384" t="s">
        <v>32</v>
      </c>
      <c r="I384" t="s">
        <v>23</v>
      </c>
      <c r="J384" t="s">
        <v>33</v>
      </c>
      <c r="K384" s="2">
        <v>131632</v>
      </c>
      <c r="L384" s="5">
        <v>2</v>
      </c>
      <c r="M384" t="s">
        <v>37</v>
      </c>
      <c r="N384" s="2">
        <v>263264</v>
      </c>
      <c r="O384" s="2">
        <v>197678</v>
      </c>
      <c r="P384" s="2">
        <f>retail_sales_dataset[[#This Row],[Total]]-retail_sales_dataset[[#This Row],[COGS]]</f>
        <v>65586</v>
      </c>
      <c r="Q384" s="3">
        <v>65586</v>
      </c>
      <c r="R384">
        <v>2491</v>
      </c>
      <c r="S384" s="12">
        <v>52</v>
      </c>
    </row>
    <row r="385" spans="1:19" x14ac:dyDescent="0.25">
      <c r="A385" t="s">
        <v>416</v>
      </c>
      <c r="B385" s="1">
        <v>45675</v>
      </c>
      <c r="C385" s="5">
        <f>YEAR(retail_sales_dataset[[#This Row],[OrderDate]])</f>
        <v>2025</v>
      </c>
      <c r="D385" s="5">
        <f>MONTH(retail_sales_dataset[[#This Row],[OrderDate]])</f>
        <v>1</v>
      </c>
      <c r="E385" s="5">
        <f>DAY(retail_sales_dataset[[#This Row],[OrderDate]])</f>
        <v>18</v>
      </c>
      <c r="F385" t="s">
        <v>39</v>
      </c>
      <c r="G385" t="s">
        <v>31</v>
      </c>
      <c r="H385" t="s">
        <v>17</v>
      </c>
      <c r="I385" t="s">
        <v>23</v>
      </c>
      <c r="J385" t="s">
        <v>35</v>
      </c>
      <c r="K385" s="2">
        <v>97262</v>
      </c>
      <c r="L385" s="5">
        <v>3</v>
      </c>
      <c r="M385" t="s">
        <v>37</v>
      </c>
      <c r="N385" s="2">
        <v>291786</v>
      </c>
      <c r="O385" s="2">
        <v>219094</v>
      </c>
      <c r="P385" s="2">
        <f>retail_sales_dataset[[#This Row],[Total]]-retail_sales_dataset[[#This Row],[COGS]]</f>
        <v>72692</v>
      </c>
      <c r="Q385" s="3">
        <v>72692</v>
      </c>
      <c r="R385">
        <v>2491</v>
      </c>
      <c r="S385" s="12">
        <v>61</v>
      </c>
    </row>
    <row r="386" spans="1:19" x14ac:dyDescent="0.25">
      <c r="A386" t="s">
        <v>417</v>
      </c>
      <c r="B386" s="1">
        <v>45676</v>
      </c>
      <c r="C386" s="5">
        <f>YEAR(retail_sales_dataset[[#This Row],[OrderDate]])</f>
        <v>2025</v>
      </c>
      <c r="D386" s="5">
        <f>MONTH(retail_sales_dataset[[#This Row],[OrderDate]])</f>
        <v>1</v>
      </c>
      <c r="E386" s="5">
        <f>DAY(retail_sales_dataset[[#This Row],[OrderDate]])</f>
        <v>19</v>
      </c>
      <c r="F386" t="s">
        <v>15</v>
      </c>
      <c r="G386" t="s">
        <v>16</v>
      </c>
      <c r="H386" t="s">
        <v>32</v>
      </c>
      <c r="I386" t="s">
        <v>23</v>
      </c>
      <c r="J386" t="s">
        <v>27</v>
      </c>
      <c r="K386" s="2">
        <v>115363</v>
      </c>
      <c r="L386" s="5">
        <v>1</v>
      </c>
      <c r="M386" t="s">
        <v>37</v>
      </c>
      <c r="N386" s="2">
        <v>115363</v>
      </c>
      <c r="O386" s="2">
        <v>86623</v>
      </c>
      <c r="P386" s="2">
        <f>retail_sales_dataset[[#This Row],[Total]]-retail_sales_dataset[[#This Row],[COGS]]</f>
        <v>28740</v>
      </c>
      <c r="Q386" s="3">
        <v>28740</v>
      </c>
      <c r="R386">
        <v>2491</v>
      </c>
      <c r="S386" s="12">
        <v>60</v>
      </c>
    </row>
    <row r="387" spans="1:19" x14ac:dyDescent="0.25">
      <c r="A387" t="s">
        <v>418</v>
      </c>
      <c r="B387" s="1">
        <v>45677</v>
      </c>
      <c r="C387" s="5">
        <f>YEAR(retail_sales_dataset[[#This Row],[OrderDate]])</f>
        <v>2025</v>
      </c>
      <c r="D387" s="5">
        <f>MONTH(retail_sales_dataset[[#This Row],[OrderDate]])</f>
        <v>1</v>
      </c>
      <c r="E387" s="5">
        <f>DAY(retail_sales_dataset[[#This Row],[OrderDate]])</f>
        <v>20</v>
      </c>
      <c r="F387" t="s">
        <v>39</v>
      </c>
      <c r="G387" t="s">
        <v>16</v>
      </c>
      <c r="H387" t="s">
        <v>32</v>
      </c>
      <c r="I387" t="s">
        <v>18</v>
      </c>
      <c r="J387" t="s">
        <v>24</v>
      </c>
      <c r="K387" s="2">
        <v>2821</v>
      </c>
      <c r="L387" s="5">
        <v>2</v>
      </c>
      <c r="M387" t="s">
        <v>37</v>
      </c>
      <c r="N387" s="2">
        <v>5642</v>
      </c>
      <c r="O387" s="2">
        <v>42364</v>
      </c>
      <c r="P387" s="2">
        <f>retail_sales_dataset[[#This Row],[Total]]-retail_sales_dataset[[#This Row],[COGS]]</f>
        <v>-36722</v>
      </c>
      <c r="Q387" s="3">
        <v>-36722</v>
      </c>
      <c r="R387">
        <v>2491</v>
      </c>
      <c r="S387" s="12">
        <v>99</v>
      </c>
    </row>
    <row r="388" spans="1:19" x14ac:dyDescent="0.25">
      <c r="A388" t="s">
        <v>419</v>
      </c>
      <c r="B388" s="1">
        <v>45678</v>
      </c>
      <c r="C388" s="5">
        <f>YEAR(retail_sales_dataset[[#This Row],[OrderDate]])</f>
        <v>2025</v>
      </c>
      <c r="D388" s="5">
        <f>MONTH(retail_sales_dataset[[#This Row],[OrderDate]])</f>
        <v>1</v>
      </c>
      <c r="E388" s="5">
        <f>DAY(retail_sales_dataset[[#This Row],[OrderDate]])</f>
        <v>21</v>
      </c>
      <c r="F388" t="s">
        <v>15</v>
      </c>
      <c r="G388" t="s">
        <v>31</v>
      </c>
      <c r="H388" t="s">
        <v>32</v>
      </c>
      <c r="I388" t="s">
        <v>18</v>
      </c>
      <c r="J388" t="s">
        <v>27</v>
      </c>
      <c r="K388" s="2">
        <v>71926</v>
      </c>
      <c r="L388" s="5">
        <v>3</v>
      </c>
      <c r="M388" t="s">
        <v>37</v>
      </c>
      <c r="N388" s="2">
        <v>215778</v>
      </c>
      <c r="O388" s="2">
        <v>162022</v>
      </c>
      <c r="P388" s="2">
        <f>retail_sales_dataset[[#This Row],[Total]]-retail_sales_dataset[[#This Row],[COGS]]</f>
        <v>53756</v>
      </c>
      <c r="Q388" s="3">
        <v>53756</v>
      </c>
      <c r="R388">
        <v>2491</v>
      </c>
      <c r="S388" s="12">
        <v>91</v>
      </c>
    </row>
    <row r="389" spans="1:19" x14ac:dyDescent="0.25">
      <c r="A389" t="s">
        <v>420</v>
      </c>
      <c r="B389" s="1">
        <v>45679</v>
      </c>
      <c r="C389" s="5">
        <f>YEAR(retail_sales_dataset[[#This Row],[OrderDate]])</f>
        <v>2025</v>
      </c>
      <c r="D389" s="5">
        <f>MONTH(retail_sales_dataset[[#This Row],[OrderDate]])</f>
        <v>1</v>
      </c>
      <c r="E389" s="5">
        <f>DAY(retail_sales_dataset[[#This Row],[OrderDate]])</f>
        <v>22</v>
      </c>
      <c r="F389" t="s">
        <v>39</v>
      </c>
      <c r="G389" t="s">
        <v>16</v>
      </c>
      <c r="H389" t="s">
        <v>17</v>
      </c>
      <c r="I389" t="s">
        <v>23</v>
      </c>
      <c r="J389" t="s">
        <v>29</v>
      </c>
      <c r="K389" s="2">
        <v>6353</v>
      </c>
      <c r="L389" s="5">
        <v>3</v>
      </c>
      <c r="M389" t="s">
        <v>20</v>
      </c>
      <c r="N389" s="2">
        <v>19059</v>
      </c>
      <c r="O389" s="2">
        <v>14311</v>
      </c>
      <c r="P389" s="2">
        <f>retail_sales_dataset[[#This Row],[Total]]-retail_sales_dataset[[#This Row],[COGS]]</f>
        <v>4748</v>
      </c>
      <c r="Q389" s="3">
        <v>4748</v>
      </c>
      <c r="R389">
        <v>2491</v>
      </c>
      <c r="S389" s="12">
        <v>82</v>
      </c>
    </row>
    <row r="390" spans="1:19" x14ac:dyDescent="0.25">
      <c r="A390" t="s">
        <v>421</v>
      </c>
      <c r="B390" s="1">
        <v>45680</v>
      </c>
      <c r="C390" s="5">
        <f>YEAR(retail_sales_dataset[[#This Row],[OrderDate]])</f>
        <v>2025</v>
      </c>
      <c r="D390" s="5">
        <f>MONTH(retail_sales_dataset[[#This Row],[OrderDate]])</f>
        <v>1</v>
      </c>
      <c r="E390" s="5">
        <f>DAY(retail_sales_dataset[[#This Row],[OrderDate]])</f>
        <v>23</v>
      </c>
      <c r="F390" t="s">
        <v>22</v>
      </c>
      <c r="G390" t="s">
        <v>31</v>
      </c>
      <c r="H390" t="s">
        <v>17</v>
      </c>
      <c r="I390" t="s">
        <v>18</v>
      </c>
      <c r="J390" t="s">
        <v>24</v>
      </c>
      <c r="K390" s="2">
        <v>40768</v>
      </c>
      <c r="L390" s="5">
        <v>3</v>
      </c>
      <c r="M390" t="s">
        <v>37</v>
      </c>
      <c r="N390" s="2">
        <v>122304</v>
      </c>
      <c r="O390" s="2">
        <v>91835</v>
      </c>
      <c r="P390" s="2">
        <f>retail_sales_dataset[[#This Row],[Total]]-retail_sales_dataset[[#This Row],[COGS]]</f>
        <v>30469</v>
      </c>
      <c r="Q390" s="3">
        <v>30469</v>
      </c>
      <c r="R390">
        <v>2491</v>
      </c>
      <c r="S390" s="12">
        <v>84</v>
      </c>
    </row>
    <row r="391" spans="1:19" x14ac:dyDescent="0.25">
      <c r="A391" t="s">
        <v>422</v>
      </c>
      <c r="B391" s="1">
        <v>45681</v>
      </c>
      <c r="C391" s="5">
        <f>YEAR(retail_sales_dataset[[#This Row],[OrderDate]])</f>
        <v>2025</v>
      </c>
      <c r="D391" s="5">
        <f>MONTH(retail_sales_dataset[[#This Row],[OrderDate]])</f>
        <v>1</v>
      </c>
      <c r="E391" s="5">
        <f>DAY(retail_sales_dataset[[#This Row],[OrderDate]])</f>
        <v>24</v>
      </c>
      <c r="F391" t="s">
        <v>22</v>
      </c>
      <c r="G391" t="s">
        <v>16</v>
      </c>
      <c r="H391" t="s">
        <v>32</v>
      </c>
      <c r="I391" t="s">
        <v>23</v>
      </c>
      <c r="J391" t="s">
        <v>33</v>
      </c>
      <c r="K391" s="2">
        <v>110337</v>
      </c>
      <c r="L391" s="5">
        <v>3</v>
      </c>
      <c r="M391" t="s">
        <v>37</v>
      </c>
      <c r="N391" s="2">
        <v>331011</v>
      </c>
      <c r="O391" s="2">
        <v>248547</v>
      </c>
      <c r="P391" s="2">
        <f>retail_sales_dataset[[#This Row],[Total]]-retail_sales_dataset[[#This Row],[COGS]]</f>
        <v>82464</v>
      </c>
      <c r="Q391" s="3">
        <v>82464</v>
      </c>
      <c r="R391">
        <v>2491</v>
      </c>
      <c r="S391" s="12">
        <v>74</v>
      </c>
    </row>
    <row r="392" spans="1:19" x14ac:dyDescent="0.25">
      <c r="A392" t="s">
        <v>423</v>
      </c>
      <c r="B392" s="1">
        <v>45682</v>
      </c>
      <c r="C392" s="5">
        <f>YEAR(retail_sales_dataset[[#This Row],[OrderDate]])</f>
        <v>2025</v>
      </c>
      <c r="D392" s="5">
        <f>MONTH(retail_sales_dataset[[#This Row],[OrderDate]])</f>
        <v>1</v>
      </c>
      <c r="E392" s="5">
        <f>DAY(retail_sales_dataset[[#This Row],[OrderDate]])</f>
        <v>25</v>
      </c>
      <c r="F392" t="s">
        <v>39</v>
      </c>
      <c r="G392" t="s">
        <v>31</v>
      </c>
      <c r="H392" t="s">
        <v>17</v>
      </c>
      <c r="I392" t="s">
        <v>23</v>
      </c>
      <c r="J392" t="s">
        <v>33</v>
      </c>
      <c r="K392" s="2">
        <v>148812</v>
      </c>
      <c r="L392" s="5">
        <v>3</v>
      </c>
      <c r="M392" t="s">
        <v>20</v>
      </c>
      <c r="N392" s="2">
        <v>446436</v>
      </c>
      <c r="O392" s="2">
        <v>335217</v>
      </c>
      <c r="P392" s="2">
        <f>retail_sales_dataset[[#This Row],[Total]]-retail_sales_dataset[[#This Row],[COGS]]</f>
        <v>111219</v>
      </c>
      <c r="Q392" s="3">
        <v>111219</v>
      </c>
      <c r="R392">
        <v>2491</v>
      </c>
      <c r="S392" s="12">
        <v>97</v>
      </c>
    </row>
    <row r="393" spans="1:19" x14ac:dyDescent="0.25">
      <c r="A393" t="s">
        <v>424</v>
      </c>
      <c r="B393" s="1">
        <v>45683</v>
      </c>
      <c r="C393" s="5">
        <f>YEAR(retail_sales_dataset[[#This Row],[OrderDate]])</f>
        <v>2025</v>
      </c>
      <c r="D393" s="5">
        <f>MONTH(retail_sales_dataset[[#This Row],[OrderDate]])</f>
        <v>1</v>
      </c>
      <c r="E393" s="5">
        <f>DAY(retail_sales_dataset[[#This Row],[OrderDate]])</f>
        <v>26</v>
      </c>
      <c r="F393" t="s">
        <v>15</v>
      </c>
      <c r="G393" t="s">
        <v>31</v>
      </c>
      <c r="H393" t="s">
        <v>32</v>
      </c>
      <c r="I393" t="s">
        <v>18</v>
      </c>
      <c r="J393" t="s">
        <v>35</v>
      </c>
      <c r="K393" s="2">
        <v>19381</v>
      </c>
      <c r="L393" s="5">
        <v>2</v>
      </c>
      <c r="M393" t="s">
        <v>20</v>
      </c>
      <c r="N393" s="2">
        <v>38762</v>
      </c>
      <c r="O393" s="2">
        <v>29105</v>
      </c>
      <c r="P393" s="2">
        <f>retail_sales_dataset[[#This Row],[Total]]-retail_sales_dataset[[#This Row],[COGS]]</f>
        <v>9657</v>
      </c>
      <c r="Q393" s="3">
        <v>9657</v>
      </c>
      <c r="R393">
        <v>2491</v>
      </c>
      <c r="S393" s="12">
        <v>70</v>
      </c>
    </row>
    <row r="394" spans="1:19" x14ac:dyDescent="0.25">
      <c r="A394" t="s">
        <v>425</v>
      </c>
      <c r="B394" s="1">
        <v>45684</v>
      </c>
      <c r="C394" s="5">
        <f>YEAR(retail_sales_dataset[[#This Row],[OrderDate]])</f>
        <v>2025</v>
      </c>
      <c r="D394" s="5">
        <f>MONTH(retail_sales_dataset[[#This Row],[OrderDate]])</f>
        <v>1</v>
      </c>
      <c r="E394" s="5">
        <f>DAY(retail_sales_dataset[[#This Row],[OrderDate]])</f>
        <v>27</v>
      </c>
      <c r="F394" t="s">
        <v>22</v>
      </c>
      <c r="G394" t="s">
        <v>31</v>
      </c>
      <c r="H394" t="s">
        <v>17</v>
      </c>
      <c r="I394" t="s">
        <v>23</v>
      </c>
      <c r="J394" t="s">
        <v>24</v>
      </c>
      <c r="K394" s="2">
        <v>63217</v>
      </c>
      <c r="L394" s="5">
        <v>4</v>
      </c>
      <c r="M394" t="s">
        <v>20</v>
      </c>
      <c r="N394" s="2">
        <v>252868</v>
      </c>
      <c r="O394" s="2">
        <v>189872</v>
      </c>
      <c r="P394" s="2">
        <f>retail_sales_dataset[[#This Row],[Total]]-retail_sales_dataset[[#This Row],[COGS]]</f>
        <v>62996</v>
      </c>
      <c r="Q394" s="3">
        <v>62996</v>
      </c>
      <c r="R394">
        <v>2491</v>
      </c>
      <c r="S394" s="12">
        <v>63</v>
      </c>
    </row>
    <row r="395" spans="1:19" x14ac:dyDescent="0.25">
      <c r="A395" t="s">
        <v>426</v>
      </c>
      <c r="B395" s="1">
        <v>45685</v>
      </c>
      <c r="C395" s="5">
        <f>YEAR(retail_sales_dataset[[#This Row],[OrderDate]])</f>
        <v>2025</v>
      </c>
      <c r="D395" s="5">
        <f>MONTH(retail_sales_dataset[[#This Row],[OrderDate]])</f>
        <v>1</v>
      </c>
      <c r="E395" s="5">
        <f>DAY(retail_sales_dataset[[#This Row],[OrderDate]])</f>
        <v>28</v>
      </c>
      <c r="F395" t="s">
        <v>22</v>
      </c>
      <c r="G395" t="s">
        <v>16</v>
      </c>
      <c r="H395" t="s">
        <v>17</v>
      </c>
      <c r="I395" t="s">
        <v>23</v>
      </c>
      <c r="J395" t="s">
        <v>19</v>
      </c>
      <c r="K395" s="2">
        <v>12101</v>
      </c>
      <c r="L395" s="5">
        <v>2</v>
      </c>
      <c r="M395" t="s">
        <v>20</v>
      </c>
      <c r="N395" s="2">
        <v>24202</v>
      </c>
      <c r="O395" s="2">
        <v>181726</v>
      </c>
      <c r="P395" s="2">
        <f>retail_sales_dataset[[#This Row],[Total]]-retail_sales_dataset[[#This Row],[COGS]]</f>
        <v>-157524</v>
      </c>
      <c r="Q395" s="3">
        <v>-157524</v>
      </c>
      <c r="R395">
        <v>2491</v>
      </c>
      <c r="S395" s="12">
        <v>50</v>
      </c>
    </row>
    <row r="396" spans="1:19" x14ac:dyDescent="0.25">
      <c r="A396" t="s">
        <v>427</v>
      </c>
      <c r="B396" s="1">
        <v>45686</v>
      </c>
      <c r="C396" s="5">
        <f>YEAR(retail_sales_dataset[[#This Row],[OrderDate]])</f>
        <v>2025</v>
      </c>
      <c r="D396" s="5">
        <f>MONTH(retail_sales_dataset[[#This Row],[OrderDate]])</f>
        <v>1</v>
      </c>
      <c r="E396" s="5">
        <f>DAY(retail_sales_dataset[[#This Row],[OrderDate]])</f>
        <v>29</v>
      </c>
      <c r="F396" t="s">
        <v>22</v>
      </c>
      <c r="G396" t="s">
        <v>16</v>
      </c>
      <c r="H396" t="s">
        <v>17</v>
      </c>
      <c r="I396" t="s">
        <v>18</v>
      </c>
      <c r="J396" t="s">
        <v>24</v>
      </c>
      <c r="K396" s="2">
        <v>34585</v>
      </c>
      <c r="L396" s="5">
        <v>2</v>
      </c>
      <c r="M396" t="s">
        <v>20</v>
      </c>
      <c r="N396" s="2">
        <v>6917</v>
      </c>
      <c r="O396" s="2">
        <v>51938</v>
      </c>
      <c r="P396" s="2">
        <f>retail_sales_dataset[[#This Row],[Total]]-retail_sales_dataset[[#This Row],[COGS]]</f>
        <v>-45021</v>
      </c>
      <c r="Q396" s="3">
        <v>-45021</v>
      </c>
      <c r="R396">
        <v>2491</v>
      </c>
      <c r="S396" s="12">
        <v>87</v>
      </c>
    </row>
    <row r="397" spans="1:19" x14ac:dyDescent="0.25">
      <c r="A397" t="s">
        <v>428</v>
      </c>
      <c r="B397" s="1">
        <v>45687</v>
      </c>
      <c r="C397" s="5">
        <f>YEAR(retail_sales_dataset[[#This Row],[OrderDate]])</f>
        <v>2025</v>
      </c>
      <c r="D397" s="5">
        <f>MONTH(retail_sales_dataset[[#This Row],[OrderDate]])</f>
        <v>1</v>
      </c>
      <c r="E397" s="5">
        <f>DAY(retail_sales_dataset[[#This Row],[OrderDate]])</f>
        <v>30</v>
      </c>
      <c r="F397" t="s">
        <v>39</v>
      </c>
      <c r="G397" t="s">
        <v>16</v>
      </c>
      <c r="H397" t="s">
        <v>17</v>
      </c>
      <c r="I397" t="s">
        <v>23</v>
      </c>
      <c r="J397" t="s">
        <v>29</v>
      </c>
      <c r="K397" s="2">
        <v>85487</v>
      </c>
      <c r="L397" s="5">
        <v>2</v>
      </c>
      <c r="M397" t="s">
        <v>20</v>
      </c>
      <c r="N397" s="2">
        <v>170974</v>
      </c>
      <c r="O397" s="2">
        <v>12838</v>
      </c>
      <c r="P397" s="2">
        <f>retail_sales_dataset[[#This Row],[Total]]-retail_sales_dataset[[#This Row],[COGS]]</f>
        <v>158136</v>
      </c>
      <c r="Q397" s="3">
        <v>158136</v>
      </c>
      <c r="R397">
        <v>2491</v>
      </c>
      <c r="S397" s="12">
        <v>84</v>
      </c>
    </row>
    <row r="398" spans="1:19" x14ac:dyDescent="0.25">
      <c r="A398" t="s">
        <v>429</v>
      </c>
      <c r="B398" s="1">
        <v>45688</v>
      </c>
      <c r="C398" s="5">
        <f>YEAR(retail_sales_dataset[[#This Row],[OrderDate]])</f>
        <v>2025</v>
      </c>
      <c r="D398" s="5">
        <f>MONTH(retail_sales_dataset[[#This Row],[OrderDate]])</f>
        <v>1</v>
      </c>
      <c r="E398" s="5">
        <f>DAY(retail_sales_dataset[[#This Row],[OrderDate]])</f>
        <v>31</v>
      </c>
      <c r="F398" t="s">
        <v>39</v>
      </c>
      <c r="G398" t="s">
        <v>31</v>
      </c>
      <c r="H398" t="s">
        <v>32</v>
      </c>
      <c r="I398" t="s">
        <v>23</v>
      </c>
      <c r="J398" t="s">
        <v>19</v>
      </c>
      <c r="K398" s="2">
        <v>111295</v>
      </c>
      <c r="L398" s="5">
        <v>4</v>
      </c>
      <c r="M398" t="s">
        <v>37</v>
      </c>
      <c r="N398" s="2">
        <v>44518</v>
      </c>
      <c r="O398" s="2">
        <v>334274</v>
      </c>
      <c r="P398" s="2">
        <f>retail_sales_dataset[[#This Row],[Total]]-retail_sales_dataset[[#This Row],[COGS]]</f>
        <v>-289756</v>
      </c>
      <c r="Q398" s="3">
        <v>-289756</v>
      </c>
      <c r="R398">
        <v>2491</v>
      </c>
      <c r="S398" s="12">
        <v>63</v>
      </c>
    </row>
    <row r="399" spans="1:19" x14ac:dyDescent="0.25">
      <c r="A399" t="s">
        <v>430</v>
      </c>
      <c r="B399" s="1">
        <v>45689</v>
      </c>
      <c r="C399" s="5">
        <f>YEAR(retail_sales_dataset[[#This Row],[OrderDate]])</f>
        <v>2025</v>
      </c>
      <c r="D399" s="5">
        <f>MONTH(retail_sales_dataset[[#This Row],[OrderDate]])</f>
        <v>2</v>
      </c>
      <c r="E399" s="5">
        <f>DAY(retail_sales_dataset[[#This Row],[OrderDate]])</f>
        <v>1</v>
      </c>
      <c r="F399" t="s">
        <v>15</v>
      </c>
      <c r="G399" t="s">
        <v>16</v>
      </c>
      <c r="H399" t="s">
        <v>32</v>
      </c>
      <c r="I399" t="s">
        <v>23</v>
      </c>
      <c r="J399" t="s">
        <v>33</v>
      </c>
      <c r="K399" s="2">
        <v>94318</v>
      </c>
      <c r="L399" s="5">
        <v>1</v>
      </c>
      <c r="M399" t="s">
        <v>37</v>
      </c>
      <c r="N399" s="2">
        <v>94318</v>
      </c>
      <c r="O399" s="2">
        <v>70821</v>
      </c>
      <c r="P399" s="2">
        <f>retail_sales_dataset[[#This Row],[Total]]-retail_sales_dataset[[#This Row],[COGS]]</f>
        <v>23497</v>
      </c>
      <c r="Q399" s="3">
        <v>23497</v>
      </c>
      <c r="R399">
        <v>2491</v>
      </c>
      <c r="S399" s="12">
        <v>42</v>
      </c>
    </row>
    <row r="400" spans="1:19" x14ac:dyDescent="0.25">
      <c r="A400" t="s">
        <v>431</v>
      </c>
      <c r="B400" s="1">
        <v>45690</v>
      </c>
      <c r="C400" s="5">
        <f>YEAR(retail_sales_dataset[[#This Row],[OrderDate]])</f>
        <v>2025</v>
      </c>
      <c r="D400" s="5">
        <f>MONTH(retail_sales_dataset[[#This Row],[OrderDate]])</f>
        <v>2</v>
      </c>
      <c r="E400" s="5">
        <f>DAY(retail_sales_dataset[[#This Row],[OrderDate]])</f>
        <v>2</v>
      </c>
      <c r="F400" t="s">
        <v>15</v>
      </c>
      <c r="G400" t="s">
        <v>16</v>
      </c>
      <c r="H400" t="s">
        <v>32</v>
      </c>
      <c r="I400" t="s">
        <v>23</v>
      </c>
      <c r="J400" t="s">
        <v>24</v>
      </c>
      <c r="K400" s="2">
        <v>32264</v>
      </c>
      <c r="L400" s="5">
        <v>4</v>
      </c>
      <c r="M400" t="s">
        <v>41</v>
      </c>
      <c r="N400" s="2">
        <v>129056</v>
      </c>
      <c r="O400" s="2">
        <v>96905</v>
      </c>
      <c r="P400" s="2">
        <f>retail_sales_dataset[[#This Row],[Total]]-retail_sales_dataset[[#This Row],[COGS]]</f>
        <v>32151</v>
      </c>
      <c r="Q400" s="3">
        <v>32151</v>
      </c>
      <c r="R400">
        <v>2491</v>
      </c>
      <c r="S400" s="12">
        <v>90</v>
      </c>
    </row>
    <row r="401" spans="1:19" x14ac:dyDescent="0.25">
      <c r="A401" t="s">
        <v>432</v>
      </c>
      <c r="B401" s="1">
        <v>45691</v>
      </c>
      <c r="C401" s="5">
        <f>YEAR(retail_sales_dataset[[#This Row],[OrderDate]])</f>
        <v>2025</v>
      </c>
      <c r="D401" s="5">
        <f>MONTH(retail_sales_dataset[[#This Row],[OrderDate]])</f>
        <v>2</v>
      </c>
      <c r="E401" s="5">
        <f>DAY(retail_sales_dataset[[#This Row],[OrderDate]])</f>
        <v>3</v>
      </c>
      <c r="F401" t="s">
        <v>15</v>
      </c>
      <c r="G401" t="s">
        <v>31</v>
      </c>
      <c r="H401" t="s">
        <v>17</v>
      </c>
      <c r="I401" t="s">
        <v>18</v>
      </c>
      <c r="J401" t="s">
        <v>27</v>
      </c>
      <c r="K401" s="2">
        <v>56531</v>
      </c>
      <c r="L401" s="5">
        <v>2</v>
      </c>
      <c r="M401" t="s">
        <v>37</v>
      </c>
      <c r="N401" s="2">
        <v>113062</v>
      </c>
      <c r="O401" s="2">
        <v>84895</v>
      </c>
      <c r="P401" s="2">
        <f>retail_sales_dataset[[#This Row],[Total]]-retail_sales_dataset[[#This Row],[COGS]]</f>
        <v>28167</v>
      </c>
      <c r="Q401" s="3">
        <v>28167</v>
      </c>
      <c r="R401">
        <v>2491</v>
      </c>
      <c r="S401" s="12">
        <v>41</v>
      </c>
    </row>
    <row r="402" spans="1:19" x14ac:dyDescent="0.25">
      <c r="A402" t="s">
        <v>433</v>
      </c>
      <c r="B402" s="1">
        <v>45692</v>
      </c>
      <c r="C402" s="5">
        <f>YEAR(retail_sales_dataset[[#This Row],[OrderDate]])</f>
        <v>2025</v>
      </c>
      <c r="D402" s="5">
        <f>MONTH(retail_sales_dataset[[#This Row],[OrderDate]])</f>
        <v>2</v>
      </c>
      <c r="E402" s="5">
        <f>DAY(retail_sales_dataset[[#This Row],[OrderDate]])</f>
        <v>4</v>
      </c>
      <c r="F402" t="s">
        <v>39</v>
      </c>
      <c r="G402" t="s">
        <v>26</v>
      </c>
      <c r="H402" t="s">
        <v>32</v>
      </c>
      <c r="I402" t="s">
        <v>18</v>
      </c>
      <c r="J402" t="s">
        <v>35</v>
      </c>
      <c r="K402" s="2">
        <v>11865</v>
      </c>
      <c r="L402" s="5">
        <v>3</v>
      </c>
      <c r="M402" t="s">
        <v>37</v>
      </c>
      <c r="N402" s="2">
        <v>35595</v>
      </c>
      <c r="O402" s="2">
        <v>267273</v>
      </c>
      <c r="P402" s="2">
        <f>retail_sales_dataset[[#This Row],[Total]]-retail_sales_dataset[[#This Row],[COGS]]</f>
        <v>-231678</v>
      </c>
      <c r="Q402" s="3">
        <v>-231678</v>
      </c>
      <c r="R402">
        <v>2491</v>
      </c>
      <c r="S402" s="12">
        <v>82</v>
      </c>
    </row>
    <row r="403" spans="1:19" x14ac:dyDescent="0.25">
      <c r="A403" t="s">
        <v>434</v>
      </c>
      <c r="B403" s="1">
        <v>45693</v>
      </c>
      <c r="C403" s="5">
        <f>YEAR(retail_sales_dataset[[#This Row],[OrderDate]])</f>
        <v>2025</v>
      </c>
      <c r="D403" s="5">
        <f>MONTH(retail_sales_dataset[[#This Row],[OrderDate]])</f>
        <v>2</v>
      </c>
      <c r="E403" s="5">
        <f>DAY(retail_sales_dataset[[#This Row],[OrderDate]])</f>
        <v>5</v>
      </c>
      <c r="F403" t="s">
        <v>39</v>
      </c>
      <c r="G403" t="s">
        <v>31</v>
      </c>
      <c r="H403" t="s">
        <v>32</v>
      </c>
      <c r="I403" t="s">
        <v>18</v>
      </c>
      <c r="J403" t="s">
        <v>27</v>
      </c>
      <c r="K403" s="2">
        <v>85363</v>
      </c>
      <c r="L403" s="5">
        <v>3</v>
      </c>
      <c r="M403" t="s">
        <v>20</v>
      </c>
      <c r="N403" s="2">
        <v>256089</v>
      </c>
      <c r="O403" s="2">
        <v>19229</v>
      </c>
      <c r="P403" s="2">
        <f>retail_sales_dataset[[#This Row],[Total]]-retail_sales_dataset[[#This Row],[COGS]]</f>
        <v>236860</v>
      </c>
      <c r="Q403" s="3">
        <v>236860</v>
      </c>
      <c r="R403">
        <v>2491</v>
      </c>
      <c r="S403" s="12">
        <v>98</v>
      </c>
    </row>
    <row r="404" spans="1:19" x14ac:dyDescent="0.25">
      <c r="A404" t="s">
        <v>435</v>
      </c>
      <c r="B404" s="1">
        <v>45694</v>
      </c>
      <c r="C404" s="5">
        <f>YEAR(retail_sales_dataset[[#This Row],[OrderDate]])</f>
        <v>2025</v>
      </c>
      <c r="D404" s="5">
        <f>MONTH(retail_sales_dataset[[#This Row],[OrderDate]])</f>
        <v>2</v>
      </c>
      <c r="E404" s="5">
        <f>DAY(retail_sales_dataset[[#This Row],[OrderDate]])</f>
        <v>6</v>
      </c>
      <c r="F404" t="s">
        <v>15</v>
      </c>
      <c r="G404" t="s">
        <v>16</v>
      </c>
      <c r="H404" t="s">
        <v>32</v>
      </c>
      <c r="I404" t="s">
        <v>23</v>
      </c>
      <c r="J404" t="s">
        <v>35</v>
      </c>
      <c r="K404" s="2">
        <v>5758</v>
      </c>
      <c r="L404" s="5">
        <v>2</v>
      </c>
      <c r="M404" t="s">
        <v>20</v>
      </c>
      <c r="N404" s="2">
        <v>11516</v>
      </c>
      <c r="O404" s="2">
        <v>8647</v>
      </c>
      <c r="P404" s="2">
        <f>retail_sales_dataset[[#This Row],[Total]]-retail_sales_dataset[[#This Row],[COGS]]</f>
        <v>2869</v>
      </c>
      <c r="Q404" s="3">
        <v>2869</v>
      </c>
      <c r="R404">
        <v>2491</v>
      </c>
      <c r="S404" s="12">
        <v>66</v>
      </c>
    </row>
    <row r="405" spans="1:19" x14ac:dyDescent="0.25">
      <c r="A405" t="s">
        <v>436</v>
      </c>
      <c r="B405" s="1">
        <v>45695</v>
      </c>
      <c r="C405" s="5">
        <f>YEAR(retail_sales_dataset[[#This Row],[OrderDate]])</f>
        <v>2025</v>
      </c>
      <c r="D405" s="5">
        <f>MONTH(retail_sales_dataset[[#This Row],[OrderDate]])</f>
        <v>2</v>
      </c>
      <c r="E405" s="5">
        <f>DAY(retail_sales_dataset[[#This Row],[OrderDate]])</f>
        <v>7</v>
      </c>
      <c r="F405" t="s">
        <v>15</v>
      </c>
      <c r="G405" t="s">
        <v>31</v>
      </c>
      <c r="H405" t="s">
        <v>17</v>
      </c>
      <c r="I405" t="s">
        <v>23</v>
      </c>
      <c r="J405" t="s">
        <v>29</v>
      </c>
      <c r="K405" s="2">
        <v>115344</v>
      </c>
      <c r="L405" s="5">
        <v>3</v>
      </c>
      <c r="M405" t="s">
        <v>37</v>
      </c>
      <c r="N405" s="2">
        <v>346032</v>
      </c>
      <c r="O405" s="2">
        <v>259826</v>
      </c>
      <c r="P405" s="2">
        <f>retail_sales_dataset[[#This Row],[Total]]-retail_sales_dataset[[#This Row],[COGS]]</f>
        <v>86206</v>
      </c>
      <c r="Q405" s="3">
        <v>86206</v>
      </c>
      <c r="R405">
        <v>2491</v>
      </c>
      <c r="S405" s="12">
        <v>54</v>
      </c>
    </row>
    <row r="406" spans="1:19" x14ac:dyDescent="0.25">
      <c r="A406" t="s">
        <v>437</v>
      </c>
      <c r="B406" s="1">
        <v>45696</v>
      </c>
      <c r="C406" s="5">
        <f>YEAR(retail_sales_dataset[[#This Row],[OrderDate]])</f>
        <v>2025</v>
      </c>
      <c r="D406" s="5">
        <f>MONTH(retail_sales_dataset[[#This Row],[OrderDate]])</f>
        <v>2</v>
      </c>
      <c r="E406" s="5">
        <f>DAY(retail_sales_dataset[[#This Row],[OrderDate]])</f>
        <v>8</v>
      </c>
      <c r="F406" t="s">
        <v>39</v>
      </c>
      <c r="G406" t="s">
        <v>26</v>
      </c>
      <c r="H406" t="s">
        <v>17</v>
      </c>
      <c r="I406" t="s">
        <v>18</v>
      </c>
      <c r="J406" t="s">
        <v>27</v>
      </c>
      <c r="K406" s="2">
        <v>1012</v>
      </c>
      <c r="L406" s="5">
        <v>2</v>
      </c>
      <c r="M406" t="s">
        <v>41</v>
      </c>
      <c r="N406" s="2">
        <v>2024</v>
      </c>
      <c r="O406" s="2">
        <v>15198</v>
      </c>
      <c r="P406" s="2">
        <f>retail_sales_dataset[[#This Row],[Total]]-retail_sales_dataset[[#This Row],[COGS]]</f>
        <v>-13174</v>
      </c>
      <c r="Q406" s="3">
        <v>-13174</v>
      </c>
      <c r="R406">
        <v>2491</v>
      </c>
      <c r="S406" s="12">
        <v>82</v>
      </c>
    </row>
    <row r="407" spans="1:19" x14ac:dyDescent="0.25">
      <c r="A407" t="s">
        <v>438</v>
      </c>
      <c r="B407" s="1">
        <v>45697</v>
      </c>
      <c r="C407" s="5">
        <f>YEAR(retail_sales_dataset[[#This Row],[OrderDate]])</f>
        <v>2025</v>
      </c>
      <c r="D407" s="5">
        <f>MONTH(retail_sales_dataset[[#This Row],[OrderDate]])</f>
        <v>2</v>
      </c>
      <c r="E407" s="5">
        <f>DAY(retail_sales_dataset[[#This Row],[OrderDate]])</f>
        <v>9</v>
      </c>
      <c r="F407" t="s">
        <v>15</v>
      </c>
      <c r="G407" t="s">
        <v>31</v>
      </c>
      <c r="H407" t="s">
        <v>17</v>
      </c>
      <c r="I407" t="s">
        <v>23</v>
      </c>
      <c r="J407" t="s">
        <v>24</v>
      </c>
      <c r="K407" s="2">
        <v>113131</v>
      </c>
      <c r="L407" s="5">
        <v>3</v>
      </c>
      <c r="M407" t="s">
        <v>20</v>
      </c>
      <c r="N407" s="2">
        <v>339393</v>
      </c>
      <c r="O407" s="2">
        <v>254841</v>
      </c>
      <c r="P407" s="2">
        <f>retail_sales_dataset[[#This Row],[Total]]-retail_sales_dataset[[#This Row],[COGS]]</f>
        <v>84552</v>
      </c>
      <c r="Q407" s="3">
        <v>84552</v>
      </c>
      <c r="R407">
        <v>2491</v>
      </c>
      <c r="S407" s="12">
        <v>89</v>
      </c>
    </row>
    <row r="408" spans="1:19" x14ac:dyDescent="0.25">
      <c r="A408" t="s">
        <v>439</v>
      </c>
      <c r="B408" s="1">
        <v>45698</v>
      </c>
      <c r="C408" s="5">
        <f>YEAR(retail_sales_dataset[[#This Row],[OrderDate]])</f>
        <v>2025</v>
      </c>
      <c r="D408" s="5">
        <f>MONTH(retail_sales_dataset[[#This Row],[OrderDate]])</f>
        <v>2</v>
      </c>
      <c r="E408" s="5">
        <f>DAY(retail_sales_dataset[[#This Row],[OrderDate]])</f>
        <v>10</v>
      </c>
      <c r="F408" t="s">
        <v>22</v>
      </c>
      <c r="G408" t="s">
        <v>16</v>
      </c>
      <c r="H408" t="s">
        <v>32</v>
      </c>
      <c r="I408" t="s">
        <v>23</v>
      </c>
      <c r="J408" t="s">
        <v>24</v>
      </c>
      <c r="K408" s="2">
        <v>3436</v>
      </c>
      <c r="L408" s="5">
        <v>4</v>
      </c>
      <c r="M408" t="s">
        <v>37</v>
      </c>
      <c r="N408" s="2">
        <v>13744</v>
      </c>
      <c r="O408" s="2">
        <v>10320</v>
      </c>
      <c r="P408" s="2">
        <f>retail_sales_dataset[[#This Row],[Total]]-retail_sales_dataset[[#This Row],[COGS]]</f>
        <v>3424</v>
      </c>
      <c r="Q408" s="3">
        <v>3424</v>
      </c>
      <c r="R408">
        <v>2491</v>
      </c>
      <c r="S408" s="12">
        <v>73</v>
      </c>
    </row>
    <row r="409" spans="1:19" x14ac:dyDescent="0.25">
      <c r="A409" t="s">
        <v>440</v>
      </c>
      <c r="B409" s="1">
        <v>45699</v>
      </c>
      <c r="C409" s="5">
        <f>YEAR(retail_sales_dataset[[#This Row],[OrderDate]])</f>
        <v>2025</v>
      </c>
      <c r="D409" s="5">
        <f>MONTH(retail_sales_dataset[[#This Row],[OrderDate]])</f>
        <v>2</v>
      </c>
      <c r="E409" s="5">
        <f>DAY(retail_sales_dataset[[#This Row],[OrderDate]])</f>
        <v>11</v>
      </c>
      <c r="F409" t="s">
        <v>39</v>
      </c>
      <c r="G409" t="s">
        <v>26</v>
      </c>
      <c r="H409" t="s">
        <v>32</v>
      </c>
      <c r="I409" t="s">
        <v>23</v>
      </c>
      <c r="J409" t="s">
        <v>27</v>
      </c>
      <c r="K409" s="2">
        <v>143921</v>
      </c>
      <c r="L409" s="5">
        <v>1</v>
      </c>
      <c r="M409" t="s">
        <v>37</v>
      </c>
      <c r="N409" s="2">
        <v>143921</v>
      </c>
      <c r="O409" s="2">
        <v>108066</v>
      </c>
      <c r="P409" s="2">
        <f>retail_sales_dataset[[#This Row],[Total]]-retail_sales_dataset[[#This Row],[COGS]]</f>
        <v>35855</v>
      </c>
      <c r="Q409" s="3">
        <v>35855</v>
      </c>
      <c r="R409">
        <v>2491</v>
      </c>
      <c r="S409" s="12">
        <v>98</v>
      </c>
    </row>
    <row r="410" spans="1:19" x14ac:dyDescent="0.25">
      <c r="A410" t="s">
        <v>441</v>
      </c>
      <c r="B410" s="1">
        <v>45700</v>
      </c>
      <c r="C410" s="5">
        <f>YEAR(retail_sales_dataset[[#This Row],[OrderDate]])</f>
        <v>2025</v>
      </c>
      <c r="D410" s="5">
        <f>MONTH(retail_sales_dataset[[#This Row],[OrderDate]])</f>
        <v>2</v>
      </c>
      <c r="E410" s="5">
        <f>DAY(retail_sales_dataset[[#This Row],[OrderDate]])</f>
        <v>12</v>
      </c>
      <c r="F410" t="s">
        <v>15</v>
      </c>
      <c r="G410" t="s">
        <v>16</v>
      </c>
      <c r="H410" t="s">
        <v>32</v>
      </c>
      <c r="I410" t="s">
        <v>23</v>
      </c>
      <c r="J410" t="s">
        <v>24</v>
      </c>
      <c r="K410" s="2">
        <v>58351</v>
      </c>
      <c r="L410" s="5">
        <v>1</v>
      </c>
      <c r="M410" t="s">
        <v>41</v>
      </c>
      <c r="N410" s="2">
        <v>58351</v>
      </c>
      <c r="O410" s="2">
        <v>43814</v>
      </c>
      <c r="P410" s="2">
        <f>retail_sales_dataset[[#This Row],[Total]]-retail_sales_dataset[[#This Row],[COGS]]</f>
        <v>14537</v>
      </c>
      <c r="Q410" s="3">
        <v>14537</v>
      </c>
      <c r="R410">
        <v>2491</v>
      </c>
      <c r="S410" s="12">
        <v>43</v>
      </c>
    </row>
    <row r="411" spans="1:19" x14ac:dyDescent="0.25">
      <c r="A411" t="s">
        <v>442</v>
      </c>
      <c r="B411" s="1">
        <v>45701</v>
      </c>
      <c r="C411" s="5">
        <f>YEAR(retail_sales_dataset[[#This Row],[OrderDate]])</f>
        <v>2025</v>
      </c>
      <c r="D411" s="5">
        <f>MONTH(retail_sales_dataset[[#This Row],[OrderDate]])</f>
        <v>2</v>
      </c>
      <c r="E411" s="5">
        <f>DAY(retail_sales_dataset[[#This Row],[OrderDate]])</f>
        <v>13</v>
      </c>
      <c r="F411" t="s">
        <v>39</v>
      </c>
      <c r="G411" t="s">
        <v>26</v>
      </c>
      <c r="H411" t="s">
        <v>17</v>
      </c>
      <c r="I411" t="s">
        <v>18</v>
      </c>
      <c r="J411" t="s">
        <v>29</v>
      </c>
      <c r="K411" s="2">
        <v>52405</v>
      </c>
      <c r="L411" s="5">
        <v>4</v>
      </c>
      <c r="M411" t="s">
        <v>41</v>
      </c>
      <c r="N411" s="2">
        <v>20962</v>
      </c>
      <c r="O411" s="2">
        <v>157398</v>
      </c>
      <c r="P411" s="2">
        <f>retail_sales_dataset[[#This Row],[Total]]-retail_sales_dataset[[#This Row],[COGS]]</f>
        <v>-136436</v>
      </c>
      <c r="Q411" s="3">
        <v>-136436</v>
      </c>
      <c r="R411">
        <v>2491</v>
      </c>
      <c r="S411" s="12">
        <v>70</v>
      </c>
    </row>
    <row r="412" spans="1:19" x14ac:dyDescent="0.25">
      <c r="A412" t="s">
        <v>443</v>
      </c>
      <c r="B412" s="1">
        <v>45702</v>
      </c>
      <c r="C412" s="5">
        <f>YEAR(retail_sales_dataset[[#This Row],[OrderDate]])</f>
        <v>2025</v>
      </c>
      <c r="D412" s="5">
        <f>MONTH(retail_sales_dataset[[#This Row],[OrderDate]])</f>
        <v>2</v>
      </c>
      <c r="E412" s="5">
        <f>DAY(retail_sales_dataset[[#This Row],[OrderDate]])</f>
        <v>14</v>
      </c>
      <c r="F412" t="s">
        <v>22</v>
      </c>
      <c r="G412" t="s">
        <v>26</v>
      </c>
      <c r="H412" t="s">
        <v>17</v>
      </c>
      <c r="I412" t="s">
        <v>18</v>
      </c>
      <c r="J412" t="s">
        <v>19</v>
      </c>
      <c r="K412" s="2">
        <v>26589</v>
      </c>
      <c r="L412" s="5">
        <v>4</v>
      </c>
      <c r="M412" t="s">
        <v>20</v>
      </c>
      <c r="N412" s="2">
        <v>106356</v>
      </c>
      <c r="O412" s="2">
        <v>7986</v>
      </c>
      <c r="P412" s="2">
        <f>retail_sales_dataset[[#This Row],[Total]]-retail_sales_dataset[[#This Row],[COGS]]</f>
        <v>98370</v>
      </c>
      <c r="Q412" s="3">
        <v>98370</v>
      </c>
      <c r="R412">
        <v>2491</v>
      </c>
      <c r="S412" s="12">
        <v>83</v>
      </c>
    </row>
    <row r="413" spans="1:19" x14ac:dyDescent="0.25">
      <c r="A413" t="s">
        <v>444</v>
      </c>
      <c r="B413" s="1">
        <v>45703</v>
      </c>
      <c r="C413" s="5">
        <f>YEAR(retail_sales_dataset[[#This Row],[OrderDate]])</f>
        <v>2025</v>
      </c>
      <c r="D413" s="5">
        <f>MONTH(retail_sales_dataset[[#This Row],[OrderDate]])</f>
        <v>2</v>
      </c>
      <c r="E413" s="5">
        <f>DAY(retail_sales_dataset[[#This Row],[OrderDate]])</f>
        <v>15</v>
      </c>
      <c r="F413" t="s">
        <v>39</v>
      </c>
      <c r="G413" t="s">
        <v>31</v>
      </c>
      <c r="H413" t="s">
        <v>32</v>
      </c>
      <c r="I413" t="s">
        <v>18</v>
      </c>
      <c r="J413" t="s">
        <v>29</v>
      </c>
      <c r="K413" s="2">
        <v>49313</v>
      </c>
      <c r="L413" s="5">
        <v>2</v>
      </c>
      <c r="M413" t="s">
        <v>41</v>
      </c>
      <c r="N413" s="2">
        <v>98626</v>
      </c>
      <c r="O413" s="2">
        <v>74056</v>
      </c>
      <c r="P413" s="2">
        <f>retail_sales_dataset[[#This Row],[Total]]-retail_sales_dataset[[#This Row],[COGS]]</f>
        <v>24570</v>
      </c>
      <c r="Q413" s="3">
        <v>24570</v>
      </c>
      <c r="R413">
        <v>2491</v>
      </c>
      <c r="S413" s="12">
        <v>92</v>
      </c>
    </row>
    <row r="414" spans="1:19" x14ac:dyDescent="0.25">
      <c r="A414" t="s">
        <v>445</v>
      </c>
      <c r="B414" s="1">
        <v>45704</v>
      </c>
      <c r="C414" s="5">
        <f>YEAR(retail_sales_dataset[[#This Row],[OrderDate]])</f>
        <v>2025</v>
      </c>
      <c r="D414" s="5">
        <f>MONTH(retail_sales_dataset[[#This Row],[OrderDate]])</f>
        <v>2</v>
      </c>
      <c r="E414" s="5">
        <f>DAY(retail_sales_dataset[[#This Row],[OrderDate]])</f>
        <v>16</v>
      </c>
      <c r="F414" t="s">
        <v>39</v>
      </c>
      <c r="G414" t="s">
        <v>31</v>
      </c>
      <c r="H414" t="s">
        <v>17</v>
      </c>
      <c r="I414" t="s">
        <v>23</v>
      </c>
      <c r="J414" t="s">
        <v>35</v>
      </c>
      <c r="K414" s="2">
        <v>132114</v>
      </c>
      <c r="L414" s="5">
        <v>2</v>
      </c>
      <c r="M414" t="s">
        <v>37</v>
      </c>
      <c r="N414" s="2">
        <v>264228</v>
      </c>
      <c r="O414" s="2">
        <v>198402</v>
      </c>
      <c r="P414" s="2">
        <f>retail_sales_dataset[[#This Row],[Total]]-retail_sales_dataset[[#This Row],[COGS]]</f>
        <v>65826</v>
      </c>
      <c r="Q414" s="3">
        <v>65826</v>
      </c>
      <c r="R414">
        <v>2491</v>
      </c>
      <c r="S414" s="12">
        <v>51</v>
      </c>
    </row>
    <row r="415" spans="1:19" x14ac:dyDescent="0.25">
      <c r="A415" t="s">
        <v>446</v>
      </c>
      <c r="B415" s="1">
        <v>45705</v>
      </c>
      <c r="C415" s="5">
        <f>YEAR(retail_sales_dataset[[#This Row],[OrderDate]])</f>
        <v>2025</v>
      </c>
      <c r="D415" s="5">
        <f>MONTH(retail_sales_dataset[[#This Row],[OrderDate]])</f>
        <v>2</v>
      </c>
      <c r="E415" s="5">
        <f>DAY(retail_sales_dataset[[#This Row],[OrderDate]])</f>
        <v>17</v>
      </c>
      <c r="F415" t="s">
        <v>39</v>
      </c>
      <c r="G415" t="s">
        <v>16</v>
      </c>
      <c r="H415" t="s">
        <v>17</v>
      </c>
      <c r="I415" t="s">
        <v>18</v>
      </c>
      <c r="J415" t="s">
        <v>29</v>
      </c>
      <c r="K415" s="2">
        <v>149468</v>
      </c>
      <c r="L415" s="5">
        <v>2</v>
      </c>
      <c r="M415" t="s">
        <v>37</v>
      </c>
      <c r="N415" s="2">
        <v>298936</v>
      </c>
      <c r="O415" s="2">
        <v>224463</v>
      </c>
      <c r="P415" s="2">
        <f>retail_sales_dataset[[#This Row],[Total]]-retail_sales_dataset[[#This Row],[COGS]]</f>
        <v>74473</v>
      </c>
      <c r="Q415" s="3">
        <v>74473</v>
      </c>
      <c r="R415">
        <v>2491</v>
      </c>
      <c r="S415" s="12">
        <v>88</v>
      </c>
    </row>
    <row r="416" spans="1:19" x14ac:dyDescent="0.25">
      <c r="A416" t="s">
        <v>447</v>
      </c>
      <c r="B416" s="1">
        <v>45706</v>
      </c>
      <c r="C416" s="5">
        <f>YEAR(retail_sales_dataset[[#This Row],[OrderDate]])</f>
        <v>2025</v>
      </c>
      <c r="D416" s="5">
        <f>MONTH(retail_sales_dataset[[#This Row],[OrderDate]])</f>
        <v>2</v>
      </c>
      <c r="E416" s="5">
        <f>DAY(retail_sales_dataset[[#This Row],[OrderDate]])</f>
        <v>18</v>
      </c>
      <c r="F416" t="s">
        <v>39</v>
      </c>
      <c r="G416" t="s">
        <v>31</v>
      </c>
      <c r="H416" t="s">
        <v>17</v>
      </c>
      <c r="I416" t="s">
        <v>18</v>
      </c>
      <c r="J416" t="s">
        <v>35</v>
      </c>
      <c r="K416" s="2">
        <v>58405</v>
      </c>
      <c r="L416" s="5">
        <v>3</v>
      </c>
      <c r="M416" t="s">
        <v>41</v>
      </c>
      <c r="N416" s="2">
        <v>175215</v>
      </c>
      <c r="O416" s="2">
        <v>131564</v>
      </c>
      <c r="P416" s="2">
        <f>retail_sales_dataset[[#This Row],[Total]]-retail_sales_dataset[[#This Row],[COGS]]</f>
        <v>43651</v>
      </c>
      <c r="Q416" s="3">
        <v>43651</v>
      </c>
      <c r="R416">
        <v>2491</v>
      </c>
      <c r="S416" s="12">
        <v>73</v>
      </c>
    </row>
    <row r="417" spans="1:19" x14ac:dyDescent="0.25">
      <c r="A417" t="s">
        <v>448</v>
      </c>
      <c r="B417" s="1">
        <v>45707</v>
      </c>
      <c r="C417" s="5">
        <f>YEAR(retail_sales_dataset[[#This Row],[OrderDate]])</f>
        <v>2025</v>
      </c>
      <c r="D417" s="5">
        <f>MONTH(retail_sales_dataset[[#This Row],[OrderDate]])</f>
        <v>2</v>
      </c>
      <c r="E417" s="5">
        <f>DAY(retail_sales_dataset[[#This Row],[OrderDate]])</f>
        <v>19</v>
      </c>
      <c r="F417" t="s">
        <v>22</v>
      </c>
      <c r="G417" t="s">
        <v>31</v>
      </c>
      <c r="H417" t="s">
        <v>17</v>
      </c>
      <c r="I417" t="s">
        <v>23</v>
      </c>
      <c r="J417" t="s">
        <v>24</v>
      </c>
      <c r="K417" s="2">
        <v>70049</v>
      </c>
      <c r="L417" s="5">
        <v>2</v>
      </c>
      <c r="M417" t="s">
        <v>41</v>
      </c>
      <c r="N417" s="2">
        <v>140098</v>
      </c>
      <c r="O417" s="2">
        <v>105196</v>
      </c>
      <c r="P417" s="2">
        <f>retail_sales_dataset[[#This Row],[Total]]-retail_sales_dataset[[#This Row],[COGS]]</f>
        <v>34902</v>
      </c>
      <c r="Q417" s="3">
        <v>34902</v>
      </c>
      <c r="R417">
        <v>2491</v>
      </c>
      <c r="S417" s="12">
        <v>64</v>
      </c>
    </row>
    <row r="418" spans="1:19" x14ac:dyDescent="0.25">
      <c r="A418" t="s">
        <v>449</v>
      </c>
      <c r="B418" s="1">
        <v>45708</v>
      </c>
      <c r="C418" s="5">
        <f>YEAR(retail_sales_dataset[[#This Row],[OrderDate]])</f>
        <v>2025</v>
      </c>
      <c r="D418" s="5">
        <f>MONTH(retail_sales_dataset[[#This Row],[OrderDate]])</f>
        <v>2</v>
      </c>
      <c r="E418" s="5">
        <f>DAY(retail_sales_dataset[[#This Row],[OrderDate]])</f>
        <v>20</v>
      </c>
      <c r="F418" t="s">
        <v>39</v>
      </c>
      <c r="G418" t="s">
        <v>26</v>
      </c>
      <c r="H418" t="s">
        <v>32</v>
      </c>
      <c r="I418" t="s">
        <v>23</v>
      </c>
      <c r="J418" t="s">
        <v>19</v>
      </c>
      <c r="K418" s="2">
        <v>10970</v>
      </c>
      <c r="L418" s="5">
        <v>4</v>
      </c>
      <c r="M418" t="s">
        <v>41</v>
      </c>
      <c r="N418" s="2">
        <v>43880</v>
      </c>
      <c r="O418" s="2">
        <v>329483</v>
      </c>
      <c r="P418" s="2">
        <f>retail_sales_dataset[[#This Row],[Total]]-retail_sales_dataset[[#This Row],[COGS]]</f>
        <v>-285603</v>
      </c>
      <c r="Q418" s="3">
        <v>-285603</v>
      </c>
      <c r="R418">
        <v>2491</v>
      </c>
      <c r="S418" s="12">
        <v>48</v>
      </c>
    </row>
    <row r="419" spans="1:19" x14ac:dyDescent="0.25">
      <c r="A419" t="s">
        <v>450</v>
      </c>
      <c r="B419" s="1">
        <v>45709</v>
      </c>
      <c r="C419" s="5">
        <f>YEAR(retail_sales_dataset[[#This Row],[OrderDate]])</f>
        <v>2025</v>
      </c>
      <c r="D419" s="5">
        <f>MONTH(retail_sales_dataset[[#This Row],[OrderDate]])</f>
        <v>2</v>
      </c>
      <c r="E419" s="5">
        <f>DAY(retail_sales_dataset[[#This Row],[OrderDate]])</f>
        <v>21</v>
      </c>
      <c r="F419" t="s">
        <v>39</v>
      </c>
      <c r="G419" t="s">
        <v>31</v>
      </c>
      <c r="H419" t="s">
        <v>17</v>
      </c>
      <c r="I419" t="s">
        <v>18</v>
      </c>
      <c r="J419" t="s">
        <v>24</v>
      </c>
      <c r="K419" s="2">
        <v>133498</v>
      </c>
      <c r="L419" s="5">
        <v>1</v>
      </c>
      <c r="M419" t="s">
        <v>41</v>
      </c>
      <c r="N419" s="2">
        <v>133498</v>
      </c>
      <c r="O419" s="2">
        <v>10024</v>
      </c>
      <c r="P419" s="2">
        <f>retail_sales_dataset[[#This Row],[Total]]-retail_sales_dataset[[#This Row],[COGS]]</f>
        <v>123474</v>
      </c>
      <c r="Q419" s="3">
        <v>123474</v>
      </c>
      <c r="R419">
        <v>2491</v>
      </c>
      <c r="S419" s="12">
        <v>92</v>
      </c>
    </row>
    <row r="420" spans="1:19" x14ac:dyDescent="0.25">
      <c r="A420" t="s">
        <v>451</v>
      </c>
      <c r="B420" s="1">
        <v>45710</v>
      </c>
      <c r="C420" s="5">
        <f>YEAR(retail_sales_dataset[[#This Row],[OrderDate]])</f>
        <v>2025</v>
      </c>
      <c r="D420" s="5">
        <f>MONTH(retail_sales_dataset[[#This Row],[OrderDate]])</f>
        <v>2</v>
      </c>
      <c r="E420" s="5">
        <f>DAY(retail_sales_dataset[[#This Row],[OrderDate]])</f>
        <v>22</v>
      </c>
      <c r="F420" t="s">
        <v>15</v>
      </c>
      <c r="G420" t="s">
        <v>26</v>
      </c>
      <c r="H420" t="s">
        <v>17</v>
      </c>
      <c r="I420" t="s">
        <v>18</v>
      </c>
      <c r="J420" t="s">
        <v>33</v>
      </c>
      <c r="K420" s="2">
        <v>90991</v>
      </c>
      <c r="L420" s="5">
        <v>3</v>
      </c>
      <c r="M420" t="s">
        <v>20</v>
      </c>
      <c r="N420" s="2">
        <v>272973</v>
      </c>
      <c r="O420" s="2">
        <v>204968</v>
      </c>
      <c r="P420" s="2">
        <f>retail_sales_dataset[[#This Row],[Total]]-retail_sales_dataset[[#This Row],[COGS]]</f>
        <v>68005</v>
      </c>
      <c r="Q420" s="3">
        <v>68005</v>
      </c>
      <c r="R420">
        <v>2491</v>
      </c>
      <c r="S420" s="12">
        <v>49</v>
      </c>
    </row>
    <row r="421" spans="1:19" x14ac:dyDescent="0.25">
      <c r="A421" t="s">
        <v>452</v>
      </c>
      <c r="B421" s="1">
        <v>45711</v>
      </c>
      <c r="C421" s="5">
        <f>YEAR(retail_sales_dataset[[#This Row],[OrderDate]])</f>
        <v>2025</v>
      </c>
      <c r="D421" s="5">
        <f>MONTH(retail_sales_dataset[[#This Row],[OrderDate]])</f>
        <v>2</v>
      </c>
      <c r="E421" s="5">
        <f>DAY(retail_sales_dataset[[#This Row],[OrderDate]])</f>
        <v>23</v>
      </c>
      <c r="F421" t="s">
        <v>39</v>
      </c>
      <c r="G421" t="s">
        <v>26</v>
      </c>
      <c r="H421" t="s">
        <v>17</v>
      </c>
      <c r="I421" t="s">
        <v>18</v>
      </c>
      <c r="J421" t="s">
        <v>24</v>
      </c>
      <c r="K421" s="2">
        <v>61771</v>
      </c>
      <c r="L421" s="5">
        <v>2</v>
      </c>
      <c r="M421" t="s">
        <v>41</v>
      </c>
      <c r="N421" s="2">
        <v>123542</v>
      </c>
      <c r="O421" s="2">
        <v>92764</v>
      </c>
      <c r="P421" s="2">
        <f>retail_sales_dataset[[#This Row],[Total]]-retail_sales_dataset[[#This Row],[COGS]]</f>
        <v>30778</v>
      </c>
      <c r="Q421" s="3">
        <v>30778</v>
      </c>
      <c r="R421">
        <v>2491</v>
      </c>
      <c r="S421" s="12">
        <v>59</v>
      </c>
    </row>
    <row r="422" spans="1:19" x14ac:dyDescent="0.25">
      <c r="A422" t="s">
        <v>453</v>
      </c>
      <c r="B422" s="1">
        <v>45712</v>
      </c>
      <c r="C422" s="5">
        <f>YEAR(retail_sales_dataset[[#This Row],[OrderDate]])</f>
        <v>2025</v>
      </c>
      <c r="D422" s="5">
        <f>MONTH(retail_sales_dataset[[#This Row],[OrderDate]])</f>
        <v>2</v>
      </c>
      <c r="E422" s="5">
        <f>DAY(retail_sales_dataset[[#This Row],[OrderDate]])</f>
        <v>24</v>
      </c>
      <c r="F422" t="s">
        <v>15</v>
      </c>
      <c r="G422" t="s">
        <v>26</v>
      </c>
      <c r="H422" t="s">
        <v>17</v>
      </c>
      <c r="I422" t="s">
        <v>18</v>
      </c>
      <c r="J422" t="s">
        <v>35</v>
      </c>
      <c r="K422" s="2">
        <v>6483</v>
      </c>
      <c r="L422" s="5">
        <v>3</v>
      </c>
      <c r="M422" t="s">
        <v>20</v>
      </c>
      <c r="N422" s="2">
        <v>19449</v>
      </c>
      <c r="O422" s="2">
        <v>146037</v>
      </c>
      <c r="P422" s="2">
        <f>retail_sales_dataset[[#This Row],[Total]]-retail_sales_dataset[[#This Row],[COGS]]</f>
        <v>-126588</v>
      </c>
      <c r="Q422" s="3">
        <v>-126588</v>
      </c>
      <c r="R422">
        <v>2491</v>
      </c>
      <c r="S422" s="12">
        <v>57</v>
      </c>
    </row>
    <row r="423" spans="1:19" x14ac:dyDescent="0.25">
      <c r="A423" t="s">
        <v>454</v>
      </c>
      <c r="B423" s="1">
        <v>45713</v>
      </c>
      <c r="C423" s="5">
        <f>YEAR(retail_sales_dataset[[#This Row],[OrderDate]])</f>
        <v>2025</v>
      </c>
      <c r="D423" s="5">
        <f>MONTH(retail_sales_dataset[[#This Row],[OrderDate]])</f>
        <v>2</v>
      </c>
      <c r="E423" s="5">
        <f>DAY(retail_sales_dataset[[#This Row],[OrderDate]])</f>
        <v>25</v>
      </c>
      <c r="F423" t="s">
        <v>22</v>
      </c>
      <c r="G423" t="s">
        <v>16</v>
      </c>
      <c r="H423" t="s">
        <v>32</v>
      </c>
      <c r="I423" t="s">
        <v>23</v>
      </c>
      <c r="J423" t="s">
        <v>24</v>
      </c>
      <c r="K423" s="2">
        <v>105865</v>
      </c>
      <c r="L423" s="5">
        <v>3</v>
      </c>
      <c r="M423" t="s">
        <v>37</v>
      </c>
      <c r="N423" s="2">
        <v>317595</v>
      </c>
      <c r="O423" s="2">
        <v>238474</v>
      </c>
      <c r="P423" s="2">
        <f>retail_sales_dataset[[#This Row],[Total]]-retail_sales_dataset[[#This Row],[COGS]]</f>
        <v>79121</v>
      </c>
      <c r="Q423" s="3">
        <v>79121</v>
      </c>
      <c r="R423">
        <v>2491</v>
      </c>
      <c r="S423" s="12">
        <v>92</v>
      </c>
    </row>
    <row r="424" spans="1:19" x14ac:dyDescent="0.25">
      <c r="A424" t="s">
        <v>455</v>
      </c>
      <c r="B424" s="1">
        <v>45714</v>
      </c>
      <c r="C424" s="5">
        <f>YEAR(retail_sales_dataset[[#This Row],[OrderDate]])</f>
        <v>2025</v>
      </c>
      <c r="D424" s="5">
        <f>MONTH(retail_sales_dataset[[#This Row],[OrderDate]])</f>
        <v>2</v>
      </c>
      <c r="E424" s="5">
        <f>DAY(retail_sales_dataset[[#This Row],[OrderDate]])</f>
        <v>26</v>
      </c>
      <c r="F424" t="s">
        <v>22</v>
      </c>
      <c r="G424" t="s">
        <v>16</v>
      </c>
      <c r="H424" t="s">
        <v>32</v>
      </c>
      <c r="I424" t="s">
        <v>18</v>
      </c>
      <c r="J424" t="s">
        <v>24</v>
      </c>
      <c r="K424" s="2">
        <v>5467</v>
      </c>
      <c r="L424" s="5">
        <v>2</v>
      </c>
      <c r="M424" t="s">
        <v>41</v>
      </c>
      <c r="N424" s="2">
        <v>10934</v>
      </c>
      <c r="O424" s="2">
        <v>821</v>
      </c>
      <c r="P424" s="2">
        <f>retail_sales_dataset[[#This Row],[Total]]-retail_sales_dataset[[#This Row],[COGS]]</f>
        <v>10113</v>
      </c>
      <c r="Q424" s="3">
        <v>10113</v>
      </c>
      <c r="R424">
        <v>2491</v>
      </c>
      <c r="S424" s="12">
        <v>80</v>
      </c>
    </row>
    <row r="425" spans="1:19" x14ac:dyDescent="0.25">
      <c r="A425" t="s">
        <v>456</v>
      </c>
      <c r="B425" s="1">
        <v>45715</v>
      </c>
      <c r="C425" s="5">
        <f>YEAR(retail_sales_dataset[[#This Row],[OrderDate]])</f>
        <v>2025</v>
      </c>
      <c r="D425" s="5">
        <f>MONTH(retail_sales_dataset[[#This Row],[OrderDate]])</f>
        <v>2</v>
      </c>
      <c r="E425" s="5">
        <f>DAY(retail_sales_dataset[[#This Row],[OrderDate]])</f>
        <v>27</v>
      </c>
      <c r="F425" t="s">
        <v>22</v>
      </c>
      <c r="G425" t="s">
        <v>16</v>
      </c>
      <c r="H425" t="s">
        <v>17</v>
      </c>
      <c r="I425" t="s">
        <v>18</v>
      </c>
      <c r="J425" t="s">
        <v>19</v>
      </c>
      <c r="K425" s="2">
        <v>9484</v>
      </c>
      <c r="L425" s="5">
        <v>3</v>
      </c>
      <c r="M425" t="s">
        <v>20</v>
      </c>
      <c r="N425" s="2">
        <v>28452</v>
      </c>
      <c r="O425" s="2">
        <v>213638</v>
      </c>
      <c r="P425" s="2">
        <f>retail_sales_dataset[[#This Row],[Total]]-retail_sales_dataset[[#This Row],[COGS]]</f>
        <v>-185186</v>
      </c>
      <c r="Q425" s="3">
        <v>-185186</v>
      </c>
      <c r="R425">
        <v>2491</v>
      </c>
      <c r="S425" s="12">
        <v>88</v>
      </c>
    </row>
    <row r="426" spans="1:19" x14ac:dyDescent="0.25">
      <c r="A426" t="s">
        <v>457</v>
      </c>
      <c r="B426" s="1">
        <v>45716</v>
      </c>
      <c r="C426" s="5">
        <f>YEAR(retail_sales_dataset[[#This Row],[OrderDate]])</f>
        <v>2025</v>
      </c>
      <c r="D426" s="5">
        <f>MONTH(retail_sales_dataset[[#This Row],[OrderDate]])</f>
        <v>2</v>
      </c>
      <c r="E426" s="5">
        <f>DAY(retail_sales_dataset[[#This Row],[OrderDate]])</f>
        <v>28</v>
      </c>
      <c r="F426" t="s">
        <v>22</v>
      </c>
      <c r="G426" t="s">
        <v>26</v>
      </c>
      <c r="H426" t="s">
        <v>17</v>
      </c>
      <c r="I426" t="s">
        <v>23</v>
      </c>
      <c r="J426" t="s">
        <v>24</v>
      </c>
      <c r="K426" s="2">
        <v>56546</v>
      </c>
      <c r="L426" s="5">
        <v>1</v>
      </c>
      <c r="M426" t="s">
        <v>41</v>
      </c>
      <c r="N426" s="2">
        <v>56546</v>
      </c>
      <c r="O426" s="2">
        <v>42459</v>
      </c>
      <c r="P426" s="2">
        <f>retail_sales_dataset[[#This Row],[Total]]-retail_sales_dataset[[#This Row],[COGS]]</f>
        <v>14087</v>
      </c>
      <c r="Q426" s="3">
        <v>14087</v>
      </c>
      <c r="R426">
        <v>2491</v>
      </c>
      <c r="S426" s="12">
        <v>55</v>
      </c>
    </row>
    <row r="427" spans="1:19" x14ac:dyDescent="0.25">
      <c r="A427" t="s">
        <v>458</v>
      </c>
      <c r="B427" s="1">
        <v>45717</v>
      </c>
      <c r="C427" s="5">
        <f>YEAR(retail_sales_dataset[[#This Row],[OrderDate]])</f>
        <v>2025</v>
      </c>
      <c r="D427" s="5">
        <f>MONTH(retail_sales_dataset[[#This Row],[OrderDate]])</f>
        <v>3</v>
      </c>
      <c r="E427" s="5">
        <f>DAY(retail_sales_dataset[[#This Row],[OrderDate]])</f>
        <v>1</v>
      </c>
      <c r="F427" t="s">
        <v>15</v>
      </c>
      <c r="G427" t="s">
        <v>16</v>
      </c>
      <c r="H427" t="s">
        <v>17</v>
      </c>
      <c r="I427" t="s">
        <v>18</v>
      </c>
      <c r="J427" t="s">
        <v>19</v>
      </c>
      <c r="K427" s="2">
        <v>120159</v>
      </c>
      <c r="L427" s="5">
        <v>4</v>
      </c>
      <c r="M427" t="s">
        <v>37</v>
      </c>
      <c r="N427" s="2">
        <v>480636</v>
      </c>
      <c r="O427" s="2">
        <v>360897</v>
      </c>
      <c r="P427" s="2">
        <f>retail_sales_dataset[[#This Row],[Total]]-retail_sales_dataset[[#This Row],[COGS]]</f>
        <v>119739</v>
      </c>
      <c r="Q427" s="3">
        <v>119739</v>
      </c>
      <c r="R427">
        <v>2491</v>
      </c>
      <c r="S427" s="12">
        <v>77</v>
      </c>
    </row>
    <row r="428" spans="1:19" x14ac:dyDescent="0.25">
      <c r="A428" t="s">
        <v>459</v>
      </c>
      <c r="B428" s="1">
        <v>45718</v>
      </c>
      <c r="C428" s="5">
        <f>YEAR(retail_sales_dataset[[#This Row],[OrderDate]])</f>
        <v>2025</v>
      </c>
      <c r="D428" s="5">
        <f>MONTH(retail_sales_dataset[[#This Row],[OrderDate]])</f>
        <v>3</v>
      </c>
      <c r="E428" s="5">
        <f>DAY(retail_sales_dataset[[#This Row],[OrderDate]])</f>
        <v>2</v>
      </c>
      <c r="F428" t="s">
        <v>39</v>
      </c>
      <c r="G428" t="s">
        <v>16</v>
      </c>
      <c r="H428" t="s">
        <v>17</v>
      </c>
      <c r="I428" t="s">
        <v>23</v>
      </c>
      <c r="J428" t="s">
        <v>27</v>
      </c>
      <c r="K428" s="2">
        <v>18484</v>
      </c>
      <c r="L428" s="5">
        <v>4</v>
      </c>
      <c r="M428" t="s">
        <v>37</v>
      </c>
      <c r="N428" s="2">
        <v>73936</v>
      </c>
      <c r="O428" s="2">
        <v>55517</v>
      </c>
      <c r="P428" s="2">
        <f>retail_sales_dataset[[#This Row],[Total]]-retail_sales_dataset[[#This Row],[COGS]]</f>
        <v>18419</v>
      </c>
      <c r="Q428" s="3">
        <v>18419</v>
      </c>
      <c r="R428">
        <v>2491</v>
      </c>
      <c r="S428" s="12">
        <v>74</v>
      </c>
    </row>
    <row r="429" spans="1:19" x14ac:dyDescent="0.25">
      <c r="A429" t="s">
        <v>460</v>
      </c>
      <c r="B429" s="1">
        <v>45719</v>
      </c>
      <c r="C429" s="5">
        <f>YEAR(retail_sales_dataset[[#This Row],[OrderDate]])</f>
        <v>2025</v>
      </c>
      <c r="D429" s="5">
        <f>MONTH(retail_sales_dataset[[#This Row],[OrderDate]])</f>
        <v>3</v>
      </c>
      <c r="E429" s="5">
        <f>DAY(retail_sales_dataset[[#This Row],[OrderDate]])</f>
        <v>3</v>
      </c>
      <c r="F429" t="s">
        <v>22</v>
      </c>
      <c r="G429" t="s">
        <v>31</v>
      </c>
      <c r="H429" t="s">
        <v>17</v>
      </c>
      <c r="I429" t="s">
        <v>23</v>
      </c>
      <c r="J429" t="s">
        <v>33</v>
      </c>
      <c r="K429" s="2">
        <v>90289</v>
      </c>
      <c r="L429" s="5">
        <v>1</v>
      </c>
      <c r="M429" t="s">
        <v>37</v>
      </c>
      <c r="N429" s="2">
        <v>90289</v>
      </c>
      <c r="O429" s="2">
        <v>67796</v>
      </c>
      <c r="P429" s="2">
        <f>retail_sales_dataset[[#This Row],[Total]]-retail_sales_dataset[[#This Row],[COGS]]</f>
        <v>22493</v>
      </c>
      <c r="Q429" s="3">
        <v>22493</v>
      </c>
      <c r="R429">
        <v>2491</v>
      </c>
      <c r="S429" s="12">
        <v>90</v>
      </c>
    </row>
    <row r="430" spans="1:19" x14ac:dyDescent="0.25">
      <c r="A430" t="s">
        <v>461</v>
      </c>
      <c r="B430" s="1">
        <v>45720</v>
      </c>
      <c r="C430" s="5">
        <f>YEAR(retail_sales_dataset[[#This Row],[OrderDate]])</f>
        <v>2025</v>
      </c>
      <c r="D430" s="5">
        <f>MONTH(retail_sales_dataset[[#This Row],[OrderDate]])</f>
        <v>3</v>
      </c>
      <c r="E430" s="5">
        <f>DAY(retail_sales_dataset[[#This Row],[OrderDate]])</f>
        <v>4</v>
      </c>
      <c r="F430" t="s">
        <v>39</v>
      </c>
      <c r="G430" t="s">
        <v>16</v>
      </c>
      <c r="H430" t="s">
        <v>17</v>
      </c>
      <c r="I430" t="s">
        <v>23</v>
      </c>
      <c r="J430" t="s">
        <v>19</v>
      </c>
      <c r="K430" s="2">
        <v>74741</v>
      </c>
      <c r="L430" s="5">
        <v>3</v>
      </c>
      <c r="M430" t="s">
        <v>41</v>
      </c>
      <c r="N430" s="2">
        <v>224223</v>
      </c>
      <c r="O430" s="2">
        <v>168363</v>
      </c>
      <c r="P430" s="2">
        <f>retail_sales_dataset[[#This Row],[Total]]-retail_sales_dataset[[#This Row],[COGS]]</f>
        <v>55860</v>
      </c>
      <c r="Q430" s="3">
        <v>55860</v>
      </c>
      <c r="R430">
        <v>2491</v>
      </c>
      <c r="S430" s="12">
        <v>94</v>
      </c>
    </row>
    <row r="431" spans="1:19" x14ac:dyDescent="0.25">
      <c r="A431" t="s">
        <v>462</v>
      </c>
      <c r="B431" s="1">
        <v>45721</v>
      </c>
      <c r="C431" s="5">
        <f>YEAR(retail_sales_dataset[[#This Row],[OrderDate]])</f>
        <v>2025</v>
      </c>
      <c r="D431" s="5">
        <f>MONTH(retail_sales_dataset[[#This Row],[OrderDate]])</f>
        <v>3</v>
      </c>
      <c r="E431" s="5">
        <f>DAY(retail_sales_dataset[[#This Row],[OrderDate]])</f>
        <v>5</v>
      </c>
      <c r="F431" t="s">
        <v>15</v>
      </c>
      <c r="G431" t="s">
        <v>16</v>
      </c>
      <c r="H431" t="s">
        <v>32</v>
      </c>
      <c r="I431" t="s">
        <v>18</v>
      </c>
      <c r="J431" t="s">
        <v>35</v>
      </c>
      <c r="K431" s="2">
        <v>98137</v>
      </c>
      <c r="L431" s="5">
        <v>2</v>
      </c>
      <c r="M431" t="s">
        <v>41</v>
      </c>
      <c r="N431" s="2">
        <v>196274</v>
      </c>
      <c r="O431" s="2">
        <v>147377</v>
      </c>
      <c r="P431" s="2">
        <f>retail_sales_dataset[[#This Row],[Total]]-retail_sales_dataset[[#This Row],[COGS]]</f>
        <v>48897</v>
      </c>
      <c r="Q431" s="3">
        <v>48897</v>
      </c>
      <c r="R431">
        <v>2491</v>
      </c>
      <c r="S431" s="12">
        <v>41</v>
      </c>
    </row>
    <row r="432" spans="1:19" x14ac:dyDescent="0.25">
      <c r="A432" t="s">
        <v>463</v>
      </c>
      <c r="B432" s="1">
        <v>45722</v>
      </c>
      <c r="C432" s="5">
        <f>YEAR(retail_sales_dataset[[#This Row],[OrderDate]])</f>
        <v>2025</v>
      </c>
      <c r="D432" s="5">
        <f>MONTH(retail_sales_dataset[[#This Row],[OrderDate]])</f>
        <v>3</v>
      </c>
      <c r="E432" s="5">
        <f>DAY(retail_sales_dataset[[#This Row],[OrderDate]])</f>
        <v>6</v>
      </c>
      <c r="F432" t="s">
        <v>15</v>
      </c>
      <c r="G432" t="s">
        <v>26</v>
      </c>
      <c r="H432" t="s">
        <v>17</v>
      </c>
      <c r="I432" t="s">
        <v>18</v>
      </c>
      <c r="J432" t="s">
        <v>27</v>
      </c>
      <c r="K432" s="2">
        <v>14404</v>
      </c>
      <c r="L432" s="5">
        <v>3</v>
      </c>
      <c r="M432" t="s">
        <v>20</v>
      </c>
      <c r="N432" s="2">
        <v>43212</v>
      </c>
      <c r="O432" s="2">
        <v>32447</v>
      </c>
      <c r="P432" s="2">
        <f>retail_sales_dataset[[#This Row],[Total]]-retail_sales_dataset[[#This Row],[COGS]]</f>
        <v>10765</v>
      </c>
      <c r="Q432" s="3">
        <v>10765</v>
      </c>
      <c r="R432">
        <v>2491</v>
      </c>
      <c r="S432" s="12">
        <v>80</v>
      </c>
    </row>
    <row r="433" spans="1:19" x14ac:dyDescent="0.25">
      <c r="A433" t="s">
        <v>464</v>
      </c>
      <c r="B433" s="1">
        <v>45723</v>
      </c>
      <c r="C433" s="5">
        <f>YEAR(retail_sales_dataset[[#This Row],[OrderDate]])</f>
        <v>2025</v>
      </c>
      <c r="D433" s="5">
        <f>MONTH(retail_sales_dataset[[#This Row],[OrderDate]])</f>
        <v>3</v>
      </c>
      <c r="E433" s="5">
        <f>DAY(retail_sales_dataset[[#This Row],[OrderDate]])</f>
        <v>7</v>
      </c>
      <c r="F433" t="s">
        <v>15</v>
      </c>
      <c r="G433" t="s">
        <v>26</v>
      </c>
      <c r="H433" t="s">
        <v>32</v>
      </c>
      <c r="I433" t="s">
        <v>23</v>
      </c>
      <c r="J433" t="s">
        <v>19</v>
      </c>
      <c r="K433" s="2">
        <v>89098</v>
      </c>
      <c r="L433" s="5">
        <v>1</v>
      </c>
      <c r="M433" t="s">
        <v>37</v>
      </c>
      <c r="N433" s="2">
        <v>89098</v>
      </c>
      <c r="O433" s="2">
        <v>66901</v>
      </c>
      <c r="P433" s="2">
        <f>retail_sales_dataset[[#This Row],[Total]]-retail_sales_dataset[[#This Row],[COGS]]</f>
        <v>22197</v>
      </c>
      <c r="Q433" s="3">
        <v>22197</v>
      </c>
      <c r="R433">
        <v>2491</v>
      </c>
      <c r="S433" s="12">
        <v>43</v>
      </c>
    </row>
    <row r="434" spans="1:19" x14ac:dyDescent="0.25">
      <c r="A434" t="s">
        <v>465</v>
      </c>
      <c r="B434" s="1">
        <v>45724</v>
      </c>
      <c r="C434" s="5">
        <f>YEAR(retail_sales_dataset[[#This Row],[OrderDate]])</f>
        <v>2025</v>
      </c>
      <c r="D434" s="5">
        <f>MONTH(retail_sales_dataset[[#This Row],[OrderDate]])</f>
        <v>3</v>
      </c>
      <c r="E434" s="5">
        <f>DAY(retail_sales_dataset[[#This Row],[OrderDate]])</f>
        <v>8</v>
      </c>
      <c r="F434" t="s">
        <v>22</v>
      </c>
      <c r="G434" t="s">
        <v>26</v>
      </c>
      <c r="H434" t="s">
        <v>32</v>
      </c>
      <c r="I434" t="s">
        <v>18</v>
      </c>
      <c r="J434" t="s">
        <v>19</v>
      </c>
      <c r="K434" s="2">
        <v>86415</v>
      </c>
      <c r="L434" s="5">
        <v>3</v>
      </c>
      <c r="M434" t="s">
        <v>41</v>
      </c>
      <c r="N434" s="2">
        <v>259245</v>
      </c>
      <c r="O434" s="2">
        <v>19466</v>
      </c>
      <c r="P434" s="2">
        <f>retail_sales_dataset[[#This Row],[Total]]-retail_sales_dataset[[#This Row],[COGS]]</f>
        <v>239779</v>
      </c>
      <c r="Q434" s="3">
        <v>239779</v>
      </c>
      <c r="R434">
        <v>2491</v>
      </c>
      <c r="S434" s="12">
        <v>73</v>
      </c>
    </row>
    <row r="435" spans="1:19" x14ac:dyDescent="0.25">
      <c r="A435" t="s">
        <v>466</v>
      </c>
      <c r="B435" s="1">
        <v>45725</v>
      </c>
      <c r="C435" s="5">
        <f>YEAR(retail_sales_dataset[[#This Row],[OrderDate]])</f>
        <v>2025</v>
      </c>
      <c r="D435" s="5">
        <f>MONTH(retail_sales_dataset[[#This Row],[OrderDate]])</f>
        <v>3</v>
      </c>
      <c r="E435" s="5">
        <f>DAY(retail_sales_dataset[[#This Row],[OrderDate]])</f>
        <v>9</v>
      </c>
      <c r="F435" t="s">
        <v>39</v>
      </c>
      <c r="G435" t="s">
        <v>26</v>
      </c>
      <c r="H435" t="s">
        <v>17</v>
      </c>
      <c r="I435" t="s">
        <v>18</v>
      </c>
      <c r="J435" t="s">
        <v>33</v>
      </c>
      <c r="K435" s="2">
        <v>86296</v>
      </c>
      <c r="L435" s="5">
        <v>4</v>
      </c>
      <c r="M435" t="s">
        <v>37</v>
      </c>
      <c r="N435" s="2">
        <v>345184</v>
      </c>
      <c r="O435" s="2">
        <v>259189</v>
      </c>
      <c r="P435" s="2">
        <f>retail_sales_dataset[[#This Row],[Total]]-retail_sales_dataset[[#This Row],[COGS]]</f>
        <v>85995</v>
      </c>
      <c r="Q435" s="3">
        <v>85995</v>
      </c>
      <c r="R435">
        <v>2491</v>
      </c>
      <c r="S435" s="12">
        <v>57</v>
      </c>
    </row>
    <row r="436" spans="1:19" x14ac:dyDescent="0.25">
      <c r="A436" t="s">
        <v>467</v>
      </c>
      <c r="B436" s="1">
        <v>45726</v>
      </c>
      <c r="C436" s="5">
        <f>YEAR(retail_sales_dataset[[#This Row],[OrderDate]])</f>
        <v>2025</v>
      </c>
      <c r="D436" s="5">
        <f>MONTH(retail_sales_dataset[[#This Row],[OrderDate]])</f>
        <v>3</v>
      </c>
      <c r="E436" s="5">
        <f>DAY(retail_sales_dataset[[#This Row],[OrderDate]])</f>
        <v>10</v>
      </c>
      <c r="F436" t="s">
        <v>39</v>
      </c>
      <c r="G436" t="s">
        <v>26</v>
      </c>
      <c r="H436" t="s">
        <v>32</v>
      </c>
      <c r="I436" t="s">
        <v>23</v>
      </c>
      <c r="J436" t="s">
        <v>35</v>
      </c>
      <c r="K436" s="2">
        <v>92506</v>
      </c>
      <c r="L436" s="5">
        <v>3</v>
      </c>
      <c r="M436" t="s">
        <v>37</v>
      </c>
      <c r="N436" s="2">
        <v>277518</v>
      </c>
      <c r="O436" s="2">
        <v>208381</v>
      </c>
      <c r="P436" s="2">
        <f>retail_sales_dataset[[#This Row],[Total]]-retail_sales_dataset[[#This Row],[COGS]]</f>
        <v>69137</v>
      </c>
      <c r="Q436" s="3">
        <v>69137</v>
      </c>
      <c r="R436">
        <v>2491</v>
      </c>
      <c r="S436" s="12">
        <v>58</v>
      </c>
    </row>
    <row r="437" spans="1:19" x14ac:dyDescent="0.25">
      <c r="A437" t="s">
        <v>468</v>
      </c>
      <c r="B437" s="1">
        <v>45727</v>
      </c>
      <c r="C437" s="5">
        <f>YEAR(retail_sales_dataset[[#This Row],[OrderDate]])</f>
        <v>2025</v>
      </c>
      <c r="D437" s="5">
        <f>MONTH(retail_sales_dataset[[#This Row],[OrderDate]])</f>
        <v>3</v>
      </c>
      <c r="E437" s="5">
        <f>DAY(retail_sales_dataset[[#This Row],[OrderDate]])</f>
        <v>11</v>
      </c>
      <c r="F437" t="s">
        <v>39</v>
      </c>
      <c r="G437" t="s">
        <v>26</v>
      </c>
      <c r="H437" t="s">
        <v>32</v>
      </c>
      <c r="I437" t="s">
        <v>23</v>
      </c>
      <c r="J437" t="s">
        <v>29</v>
      </c>
      <c r="K437" s="2">
        <v>103088</v>
      </c>
      <c r="L437" s="5">
        <v>1</v>
      </c>
      <c r="M437" t="s">
        <v>20</v>
      </c>
      <c r="N437" s="2">
        <v>103088</v>
      </c>
      <c r="O437" s="2">
        <v>77406</v>
      </c>
      <c r="P437" s="2">
        <f>retail_sales_dataset[[#This Row],[Total]]-retail_sales_dataset[[#This Row],[COGS]]</f>
        <v>25682</v>
      </c>
      <c r="Q437" s="3">
        <v>25682</v>
      </c>
      <c r="R437">
        <v>2491</v>
      </c>
      <c r="S437" s="12">
        <v>61</v>
      </c>
    </row>
    <row r="438" spans="1:19" x14ac:dyDescent="0.25">
      <c r="A438" t="s">
        <v>469</v>
      </c>
      <c r="B438" s="1">
        <v>45728</v>
      </c>
      <c r="C438" s="5">
        <f>YEAR(retail_sales_dataset[[#This Row],[OrderDate]])</f>
        <v>2025</v>
      </c>
      <c r="D438" s="5">
        <f>MONTH(retail_sales_dataset[[#This Row],[OrderDate]])</f>
        <v>3</v>
      </c>
      <c r="E438" s="5">
        <f>DAY(retail_sales_dataset[[#This Row],[OrderDate]])</f>
        <v>12</v>
      </c>
      <c r="F438" t="s">
        <v>15</v>
      </c>
      <c r="G438" t="s">
        <v>16</v>
      </c>
      <c r="H438" t="s">
        <v>32</v>
      </c>
      <c r="I438" t="s">
        <v>18</v>
      </c>
      <c r="J438" t="s">
        <v>29</v>
      </c>
      <c r="K438" s="2">
        <v>121723</v>
      </c>
      <c r="L438" s="5">
        <v>4</v>
      </c>
      <c r="M438" t="s">
        <v>20</v>
      </c>
      <c r="N438" s="2">
        <v>486892</v>
      </c>
      <c r="O438" s="2">
        <v>365594</v>
      </c>
      <c r="P438" s="2">
        <f>retail_sales_dataset[[#This Row],[Total]]-retail_sales_dataset[[#This Row],[COGS]]</f>
        <v>121298</v>
      </c>
      <c r="Q438" s="3">
        <v>121298</v>
      </c>
      <c r="R438">
        <v>2491</v>
      </c>
      <c r="S438" s="12">
        <v>77</v>
      </c>
    </row>
    <row r="439" spans="1:19" x14ac:dyDescent="0.25">
      <c r="A439" t="s">
        <v>470</v>
      </c>
      <c r="B439" s="1">
        <v>45729</v>
      </c>
      <c r="C439" s="5">
        <f>YEAR(retail_sales_dataset[[#This Row],[OrderDate]])</f>
        <v>2025</v>
      </c>
      <c r="D439" s="5">
        <f>MONTH(retail_sales_dataset[[#This Row],[OrderDate]])</f>
        <v>3</v>
      </c>
      <c r="E439" s="5">
        <f>DAY(retail_sales_dataset[[#This Row],[OrderDate]])</f>
        <v>13</v>
      </c>
      <c r="F439" t="s">
        <v>22</v>
      </c>
      <c r="G439" t="s">
        <v>26</v>
      </c>
      <c r="H439" t="s">
        <v>32</v>
      </c>
      <c r="I439" t="s">
        <v>23</v>
      </c>
      <c r="J439" t="s">
        <v>19</v>
      </c>
      <c r="K439" s="2">
        <v>44124</v>
      </c>
      <c r="L439" s="5">
        <v>3</v>
      </c>
      <c r="M439" t="s">
        <v>20</v>
      </c>
      <c r="N439" s="2">
        <v>132372</v>
      </c>
      <c r="O439" s="2">
        <v>99395</v>
      </c>
      <c r="P439" s="2">
        <f>retail_sales_dataset[[#This Row],[Total]]-retail_sales_dataset[[#This Row],[COGS]]</f>
        <v>32977</v>
      </c>
      <c r="Q439" s="3">
        <v>32977</v>
      </c>
      <c r="R439">
        <v>2491</v>
      </c>
      <c r="S439" s="12">
        <v>60</v>
      </c>
    </row>
    <row r="440" spans="1:19" x14ac:dyDescent="0.25">
      <c r="A440" t="s">
        <v>471</v>
      </c>
      <c r="B440" s="1">
        <v>45730</v>
      </c>
      <c r="C440" s="5">
        <f>YEAR(retail_sales_dataset[[#This Row],[OrderDate]])</f>
        <v>2025</v>
      </c>
      <c r="D440" s="5">
        <f>MONTH(retail_sales_dataset[[#This Row],[OrderDate]])</f>
        <v>3</v>
      </c>
      <c r="E440" s="5">
        <f>DAY(retail_sales_dataset[[#This Row],[OrderDate]])</f>
        <v>14</v>
      </c>
      <c r="F440" t="s">
        <v>15</v>
      </c>
      <c r="G440" t="s">
        <v>26</v>
      </c>
      <c r="H440" t="s">
        <v>32</v>
      </c>
      <c r="I440" t="s">
        <v>18</v>
      </c>
      <c r="J440" t="s">
        <v>24</v>
      </c>
      <c r="K440" s="2">
        <v>124632</v>
      </c>
      <c r="L440" s="5">
        <v>3</v>
      </c>
      <c r="M440" t="s">
        <v>20</v>
      </c>
      <c r="N440" s="2">
        <v>373896</v>
      </c>
      <c r="O440" s="2">
        <v>280749</v>
      </c>
      <c r="P440" s="2">
        <f>retail_sales_dataset[[#This Row],[Total]]-retail_sales_dataset[[#This Row],[COGS]]</f>
        <v>93147</v>
      </c>
      <c r="Q440" s="3">
        <v>93147</v>
      </c>
      <c r="R440">
        <v>2491</v>
      </c>
      <c r="S440" s="12">
        <v>84</v>
      </c>
    </row>
    <row r="441" spans="1:19" x14ac:dyDescent="0.25">
      <c r="A441" t="s">
        <v>472</v>
      </c>
      <c r="B441" s="1">
        <v>45731</v>
      </c>
      <c r="C441" s="5">
        <f>YEAR(retail_sales_dataset[[#This Row],[OrderDate]])</f>
        <v>2025</v>
      </c>
      <c r="D441" s="5">
        <f>MONTH(retail_sales_dataset[[#This Row],[OrderDate]])</f>
        <v>3</v>
      </c>
      <c r="E441" s="5">
        <f>DAY(retail_sales_dataset[[#This Row],[OrderDate]])</f>
        <v>15</v>
      </c>
      <c r="F441" t="s">
        <v>15</v>
      </c>
      <c r="G441" t="s">
        <v>31</v>
      </c>
      <c r="H441" t="s">
        <v>32</v>
      </c>
      <c r="I441" t="s">
        <v>18</v>
      </c>
      <c r="J441" t="s">
        <v>35</v>
      </c>
      <c r="K441" s="2">
        <v>77247</v>
      </c>
      <c r="L441" s="5">
        <v>4</v>
      </c>
      <c r="M441" t="s">
        <v>37</v>
      </c>
      <c r="N441" s="2">
        <v>308988</v>
      </c>
      <c r="O441" s="2">
        <v>232011</v>
      </c>
      <c r="P441" s="2">
        <f>retail_sales_dataset[[#This Row],[Total]]-retail_sales_dataset[[#This Row],[COGS]]</f>
        <v>76977</v>
      </c>
      <c r="Q441" s="3">
        <v>76977</v>
      </c>
      <c r="R441">
        <v>2491</v>
      </c>
      <c r="S441" s="12">
        <v>64</v>
      </c>
    </row>
    <row r="442" spans="1:19" x14ac:dyDescent="0.25">
      <c r="A442" t="s">
        <v>473</v>
      </c>
      <c r="B442" s="1">
        <v>45732</v>
      </c>
      <c r="C442" s="5">
        <f>YEAR(retail_sales_dataset[[#This Row],[OrderDate]])</f>
        <v>2025</v>
      </c>
      <c r="D442" s="5">
        <f>MONTH(retail_sales_dataset[[#This Row],[OrderDate]])</f>
        <v>3</v>
      </c>
      <c r="E442" s="5">
        <f>DAY(retail_sales_dataset[[#This Row],[OrderDate]])</f>
        <v>16</v>
      </c>
      <c r="F442" t="s">
        <v>39</v>
      </c>
      <c r="G442" t="s">
        <v>16</v>
      </c>
      <c r="H442" t="s">
        <v>17</v>
      </c>
      <c r="I442" t="s">
        <v>18</v>
      </c>
      <c r="J442" t="s">
        <v>27</v>
      </c>
      <c r="K442" s="2">
        <v>16173</v>
      </c>
      <c r="L442" s="5">
        <v>2</v>
      </c>
      <c r="M442" t="s">
        <v>20</v>
      </c>
      <c r="N442" s="2">
        <v>32346</v>
      </c>
      <c r="O442" s="2">
        <v>24288</v>
      </c>
      <c r="P442" s="2">
        <f>retail_sales_dataset[[#This Row],[Total]]-retail_sales_dataset[[#This Row],[COGS]]</f>
        <v>8058</v>
      </c>
      <c r="Q442" s="3">
        <v>8058</v>
      </c>
      <c r="R442">
        <v>2491</v>
      </c>
      <c r="S442" s="12">
        <v>44</v>
      </c>
    </row>
    <row r="443" spans="1:19" x14ac:dyDescent="0.25">
      <c r="A443" t="s">
        <v>474</v>
      </c>
      <c r="B443" s="1">
        <v>45733</v>
      </c>
      <c r="C443" s="5">
        <f>YEAR(retail_sales_dataset[[#This Row],[OrderDate]])</f>
        <v>2025</v>
      </c>
      <c r="D443" s="5">
        <f>MONTH(retail_sales_dataset[[#This Row],[OrderDate]])</f>
        <v>3</v>
      </c>
      <c r="E443" s="5">
        <f>DAY(retail_sales_dataset[[#This Row],[OrderDate]])</f>
        <v>17</v>
      </c>
      <c r="F443" t="s">
        <v>15</v>
      </c>
      <c r="G443" t="s">
        <v>16</v>
      </c>
      <c r="H443" t="s">
        <v>32</v>
      </c>
      <c r="I443" t="s">
        <v>18</v>
      </c>
      <c r="J443" t="s">
        <v>24</v>
      </c>
      <c r="K443" s="2">
        <v>1349</v>
      </c>
      <c r="L443" s="5">
        <v>4</v>
      </c>
      <c r="M443" t="s">
        <v>20</v>
      </c>
      <c r="N443" s="2">
        <v>5396</v>
      </c>
      <c r="O443" s="2">
        <v>40517</v>
      </c>
      <c r="P443" s="2">
        <f>retail_sales_dataset[[#This Row],[Total]]-retail_sales_dataset[[#This Row],[COGS]]</f>
        <v>-35121</v>
      </c>
      <c r="Q443" s="3">
        <v>-35121</v>
      </c>
      <c r="R443">
        <v>2491</v>
      </c>
      <c r="S443" s="12">
        <v>87</v>
      </c>
    </row>
    <row r="444" spans="1:19" x14ac:dyDescent="0.25">
      <c r="A444" t="s">
        <v>475</v>
      </c>
      <c r="B444" s="1">
        <v>45734</v>
      </c>
      <c r="C444" s="5">
        <f>YEAR(retail_sales_dataset[[#This Row],[OrderDate]])</f>
        <v>2025</v>
      </c>
      <c r="D444" s="5">
        <f>MONTH(retail_sales_dataset[[#This Row],[OrderDate]])</f>
        <v>3</v>
      </c>
      <c r="E444" s="5">
        <f>DAY(retail_sales_dataset[[#This Row],[OrderDate]])</f>
        <v>18</v>
      </c>
      <c r="F444" t="s">
        <v>39</v>
      </c>
      <c r="G444" t="s">
        <v>16</v>
      </c>
      <c r="H444" t="s">
        <v>32</v>
      </c>
      <c r="I444" t="s">
        <v>23</v>
      </c>
      <c r="J444" t="s">
        <v>24</v>
      </c>
      <c r="K444" s="2">
        <v>53465</v>
      </c>
      <c r="L444" s="5">
        <v>2</v>
      </c>
      <c r="M444" t="s">
        <v>20</v>
      </c>
      <c r="N444" s="2">
        <v>10693</v>
      </c>
      <c r="O444" s="2">
        <v>80291</v>
      </c>
      <c r="P444" s="2">
        <f>retail_sales_dataset[[#This Row],[Total]]-retail_sales_dataset[[#This Row],[COGS]]</f>
        <v>-69598</v>
      </c>
      <c r="Q444" s="3">
        <v>-69598</v>
      </c>
      <c r="R444">
        <v>2491</v>
      </c>
      <c r="S444" s="12">
        <v>57</v>
      </c>
    </row>
    <row r="445" spans="1:19" x14ac:dyDescent="0.25">
      <c r="A445" t="s">
        <v>476</v>
      </c>
      <c r="B445" s="1">
        <v>45735</v>
      </c>
      <c r="C445" s="5">
        <f>YEAR(retail_sales_dataset[[#This Row],[OrderDate]])</f>
        <v>2025</v>
      </c>
      <c r="D445" s="5">
        <f>MONTH(retail_sales_dataset[[#This Row],[OrderDate]])</f>
        <v>3</v>
      </c>
      <c r="E445" s="5">
        <f>DAY(retail_sales_dataset[[#This Row],[OrderDate]])</f>
        <v>19</v>
      </c>
      <c r="F445" t="s">
        <v>22</v>
      </c>
      <c r="G445" t="s">
        <v>26</v>
      </c>
      <c r="H445" t="s">
        <v>32</v>
      </c>
      <c r="I445" t="s">
        <v>23</v>
      </c>
      <c r="J445" t="s">
        <v>35</v>
      </c>
      <c r="K445" s="2">
        <v>11881</v>
      </c>
      <c r="L445" s="5">
        <v>1</v>
      </c>
      <c r="M445" t="s">
        <v>20</v>
      </c>
      <c r="N445" s="2">
        <v>11881</v>
      </c>
      <c r="O445" s="2">
        <v>89211</v>
      </c>
      <c r="P445" s="2">
        <f>retail_sales_dataset[[#This Row],[Total]]-retail_sales_dataset[[#This Row],[COGS]]</f>
        <v>-77330</v>
      </c>
      <c r="Q445" s="3">
        <v>-77330</v>
      </c>
      <c r="R445">
        <v>2491</v>
      </c>
      <c r="S445" s="12">
        <v>66</v>
      </c>
    </row>
    <row r="446" spans="1:19" x14ac:dyDescent="0.25">
      <c r="A446" t="s">
        <v>477</v>
      </c>
      <c r="B446" s="1">
        <v>45736</v>
      </c>
      <c r="C446" s="5">
        <f>YEAR(retail_sales_dataset[[#This Row],[OrderDate]])</f>
        <v>2025</v>
      </c>
      <c r="D446" s="5">
        <f>MONTH(retail_sales_dataset[[#This Row],[OrderDate]])</f>
        <v>3</v>
      </c>
      <c r="E446" s="5">
        <f>DAY(retail_sales_dataset[[#This Row],[OrderDate]])</f>
        <v>20</v>
      </c>
      <c r="F446" t="s">
        <v>39</v>
      </c>
      <c r="G446" t="s">
        <v>26</v>
      </c>
      <c r="H446" t="s">
        <v>17</v>
      </c>
      <c r="I446" t="s">
        <v>23</v>
      </c>
      <c r="J446" t="s">
        <v>19</v>
      </c>
      <c r="K446" s="2">
        <v>107614</v>
      </c>
      <c r="L446" s="5">
        <v>1</v>
      </c>
      <c r="M446" t="s">
        <v>37</v>
      </c>
      <c r="N446" s="2">
        <v>107614</v>
      </c>
      <c r="O446" s="2">
        <v>80804</v>
      </c>
      <c r="P446" s="2">
        <f>retail_sales_dataset[[#This Row],[Total]]-retail_sales_dataset[[#This Row],[COGS]]</f>
        <v>26810</v>
      </c>
      <c r="Q446" s="3">
        <v>26810</v>
      </c>
      <c r="R446">
        <v>2491</v>
      </c>
      <c r="S446" s="12">
        <v>81</v>
      </c>
    </row>
    <row r="447" spans="1:19" x14ac:dyDescent="0.25">
      <c r="A447" t="s">
        <v>478</v>
      </c>
      <c r="B447" s="1">
        <v>45737</v>
      </c>
      <c r="C447" s="5">
        <f>YEAR(retail_sales_dataset[[#This Row],[OrderDate]])</f>
        <v>2025</v>
      </c>
      <c r="D447" s="5">
        <f>MONTH(retail_sales_dataset[[#This Row],[OrderDate]])</f>
        <v>3</v>
      </c>
      <c r="E447" s="5">
        <f>DAY(retail_sales_dataset[[#This Row],[OrderDate]])</f>
        <v>21</v>
      </c>
      <c r="F447" t="s">
        <v>22</v>
      </c>
      <c r="G447" t="s">
        <v>26</v>
      </c>
      <c r="H447" t="s">
        <v>32</v>
      </c>
      <c r="I447" t="s">
        <v>23</v>
      </c>
      <c r="J447" t="s">
        <v>19</v>
      </c>
      <c r="K447" s="2">
        <v>119349</v>
      </c>
      <c r="L447" s="5">
        <v>4</v>
      </c>
      <c r="M447" t="s">
        <v>20</v>
      </c>
      <c r="N447" s="2">
        <v>477396</v>
      </c>
      <c r="O447" s="2">
        <v>358464</v>
      </c>
      <c r="P447" s="2">
        <f>retail_sales_dataset[[#This Row],[Total]]-retail_sales_dataset[[#This Row],[COGS]]</f>
        <v>118932</v>
      </c>
      <c r="Q447" s="3">
        <v>118932</v>
      </c>
      <c r="R447">
        <v>2491</v>
      </c>
      <c r="S447" s="12">
        <v>60</v>
      </c>
    </row>
    <row r="448" spans="1:19" x14ac:dyDescent="0.25">
      <c r="A448" t="s">
        <v>479</v>
      </c>
      <c r="B448" s="1">
        <v>45738</v>
      </c>
      <c r="C448" s="5">
        <f>YEAR(retail_sales_dataset[[#This Row],[OrderDate]])</f>
        <v>2025</v>
      </c>
      <c r="D448" s="5">
        <f>MONTH(retail_sales_dataset[[#This Row],[OrderDate]])</f>
        <v>3</v>
      </c>
      <c r="E448" s="5">
        <f>DAY(retail_sales_dataset[[#This Row],[OrderDate]])</f>
        <v>22</v>
      </c>
      <c r="F448" t="s">
        <v>39</v>
      </c>
      <c r="G448" t="s">
        <v>31</v>
      </c>
      <c r="H448" t="s">
        <v>17</v>
      </c>
      <c r="I448" t="s">
        <v>18</v>
      </c>
      <c r="J448" t="s">
        <v>19</v>
      </c>
      <c r="K448" s="2">
        <v>80004</v>
      </c>
      <c r="L448" s="5">
        <v>4</v>
      </c>
      <c r="M448" t="s">
        <v>37</v>
      </c>
      <c r="N448" s="2">
        <v>320016</v>
      </c>
      <c r="O448" s="2">
        <v>240291</v>
      </c>
      <c r="P448" s="2">
        <f>retail_sales_dataset[[#This Row],[Total]]-retail_sales_dataset[[#This Row],[COGS]]</f>
        <v>79725</v>
      </c>
      <c r="Q448" s="3">
        <v>79725</v>
      </c>
      <c r="R448">
        <v>2491</v>
      </c>
      <c r="S448" s="12">
        <v>43</v>
      </c>
    </row>
    <row r="449" spans="1:19" x14ac:dyDescent="0.25">
      <c r="A449" t="s">
        <v>480</v>
      </c>
      <c r="B449" s="1">
        <v>45739</v>
      </c>
      <c r="C449" s="5">
        <f>YEAR(retail_sales_dataset[[#This Row],[OrderDate]])</f>
        <v>2025</v>
      </c>
      <c r="D449" s="5">
        <f>MONTH(retail_sales_dataset[[#This Row],[OrderDate]])</f>
        <v>3</v>
      </c>
      <c r="E449" s="5">
        <f>DAY(retail_sales_dataset[[#This Row],[OrderDate]])</f>
        <v>23</v>
      </c>
      <c r="F449" t="s">
        <v>15</v>
      </c>
      <c r="G449" t="s">
        <v>26</v>
      </c>
      <c r="H449" t="s">
        <v>32</v>
      </c>
      <c r="I449" t="s">
        <v>18</v>
      </c>
      <c r="J449" t="s">
        <v>19</v>
      </c>
      <c r="K449" s="2">
        <v>68829</v>
      </c>
      <c r="L449" s="5">
        <v>1</v>
      </c>
      <c r="M449" t="s">
        <v>41</v>
      </c>
      <c r="N449" s="2">
        <v>68829</v>
      </c>
      <c r="O449" s="2">
        <v>51682</v>
      </c>
      <c r="P449" s="2">
        <f>retail_sales_dataset[[#This Row],[Total]]-retail_sales_dataset[[#This Row],[COGS]]</f>
        <v>17147</v>
      </c>
      <c r="Q449" s="3">
        <v>17147</v>
      </c>
      <c r="R449">
        <v>2491</v>
      </c>
      <c r="S449" s="12">
        <v>62</v>
      </c>
    </row>
    <row r="450" spans="1:19" x14ac:dyDescent="0.25">
      <c r="A450" t="s">
        <v>481</v>
      </c>
      <c r="B450" s="1">
        <v>45740</v>
      </c>
      <c r="C450" s="5">
        <f>YEAR(retail_sales_dataset[[#This Row],[OrderDate]])</f>
        <v>2025</v>
      </c>
      <c r="D450" s="5">
        <f>MONTH(retail_sales_dataset[[#This Row],[OrderDate]])</f>
        <v>3</v>
      </c>
      <c r="E450" s="5">
        <f>DAY(retail_sales_dataset[[#This Row],[OrderDate]])</f>
        <v>24</v>
      </c>
      <c r="F450" t="s">
        <v>15</v>
      </c>
      <c r="G450" t="s">
        <v>31</v>
      </c>
      <c r="H450" t="s">
        <v>17</v>
      </c>
      <c r="I450" t="s">
        <v>23</v>
      </c>
      <c r="J450" t="s">
        <v>29</v>
      </c>
      <c r="K450" s="2">
        <v>26381</v>
      </c>
      <c r="L450" s="5">
        <v>2</v>
      </c>
      <c r="M450" t="s">
        <v>37</v>
      </c>
      <c r="N450" s="2">
        <v>52762</v>
      </c>
      <c r="O450" s="2">
        <v>39618</v>
      </c>
      <c r="P450" s="2">
        <f>retail_sales_dataset[[#This Row],[Total]]-retail_sales_dataset[[#This Row],[COGS]]</f>
        <v>13144</v>
      </c>
      <c r="Q450" s="3">
        <v>13144</v>
      </c>
      <c r="R450">
        <v>2491</v>
      </c>
      <c r="S450" s="12">
        <v>97</v>
      </c>
    </row>
    <row r="451" spans="1:19" x14ac:dyDescent="0.25">
      <c r="A451" t="s">
        <v>482</v>
      </c>
      <c r="B451" s="1">
        <v>45741</v>
      </c>
      <c r="C451" s="5">
        <f>YEAR(retail_sales_dataset[[#This Row],[OrderDate]])</f>
        <v>2025</v>
      </c>
      <c r="D451" s="5">
        <f>MONTH(retail_sales_dataset[[#This Row],[OrderDate]])</f>
        <v>3</v>
      </c>
      <c r="E451" s="5">
        <f>DAY(retail_sales_dataset[[#This Row],[OrderDate]])</f>
        <v>25</v>
      </c>
      <c r="F451" t="s">
        <v>22</v>
      </c>
      <c r="G451" t="s">
        <v>16</v>
      </c>
      <c r="H451" t="s">
        <v>17</v>
      </c>
      <c r="I451" t="s">
        <v>18</v>
      </c>
      <c r="J451" t="s">
        <v>19</v>
      </c>
      <c r="K451" s="2">
        <v>52588</v>
      </c>
      <c r="L451" s="5">
        <v>1</v>
      </c>
      <c r="M451" t="s">
        <v>37</v>
      </c>
      <c r="N451" s="2">
        <v>52588</v>
      </c>
      <c r="O451" s="2">
        <v>39487</v>
      </c>
      <c r="P451" s="2">
        <f>retail_sales_dataset[[#This Row],[Total]]-retail_sales_dataset[[#This Row],[COGS]]</f>
        <v>13101</v>
      </c>
      <c r="Q451" s="3">
        <v>13101</v>
      </c>
      <c r="R451">
        <v>2491</v>
      </c>
      <c r="S451" s="12">
        <v>79</v>
      </c>
    </row>
    <row r="452" spans="1:19" x14ac:dyDescent="0.25">
      <c r="A452" t="s">
        <v>483</v>
      </c>
      <c r="B452" s="1">
        <v>45742</v>
      </c>
      <c r="C452" s="5">
        <f>YEAR(retail_sales_dataset[[#This Row],[OrderDate]])</f>
        <v>2025</v>
      </c>
      <c r="D452" s="5">
        <f>MONTH(retail_sales_dataset[[#This Row],[OrderDate]])</f>
        <v>3</v>
      </c>
      <c r="E452" s="5">
        <f>DAY(retail_sales_dataset[[#This Row],[OrderDate]])</f>
        <v>26</v>
      </c>
      <c r="F452" t="s">
        <v>22</v>
      </c>
      <c r="G452" t="s">
        <v>26</v>
      </c>
      <c r="H452" t="s">
        <v>32</v>
      </c>
      <c r="I452" t="s">
        <v>18</v>
      </c>
      <c r="J452" t="s">
        <v>29</v>
      </c>
      <c r="K452" s="2">
        <v>67933</v>
      </c>
      <c r="L452" s="5">
        <v>4</v>
      </c>
      <c r="M452" t="s">
        <v>20</v>
      </c>
      <c r="N452" s="2">
        <v>271732</v>
      </c>
      <c r="O452" s="2">
        <v>204036</v>
      </c>
      <c r="P452" s="2">
        <f>retail_sales_dataset[[#This Row],[Total]]-retail_sales_dataset[[#This Row],[COGS]]</f>
        <v>67696</v>
      </c>
      <c r="Q452" s="3">
        <v>67696</v>
      </c>
      <c r="R452">
        <v>2491</v>
      </c>
      <c r="S452" s="12">
        <v>80</v>
      </c>
    </row>
    <row r="453" spans="1:19" x14ac:dyDescent="0.25">
      <c r="A453" t="s">
        <v>484</v>
      </c>
      <c r="B453" s="1">
        <v>45743</v>
      </c>
      <c r="C453" s="5">
        <f>YEAR(retail_sales_dataset[[#This Row],[OrderDate]])</f>
        <v>2025</v>
      </c>
      <c r="D453" s="5">
        <f>MONTH(retail_sales_dataset[[#This Row],[OrderDate]])</f>
        <v>3</v>
      </c>
      <c r="E453" s="5">
        <f>DAY(retail_sales_dataset[[#This Row],[OrderDate]])</f>
        <v>27</v>
      </c>
      <c r="F453" t="s">
        <v>22</v>
      </c>
      <c r="G453" t="s">
        <v>31</v>
      </c>
      <c r="H453" t="s">
        <v>32</v>
      </c>
      <c r="I453" t="s">
        <v>18</v>
      </c>
      <c r="J453" t="s">
        <v>29</v>
      </c>
      <c r="K453" s="2">
        <v>17847</v>
      </c>
      <c r="L453" s="5">
        <v>1</v>
      </c>
      <c r="M453" t="s">
        <v>41</v>
      </c>
      <c r="N453" s="2">
        <v>17847</v>
      </c>
      <c r="O453" s="2">
        <v>13401</v>
      </c>
      <c r="P453" s="2">
        <f>retail_sales_dataset[[#This Row],[Total]]-retail_sales_dataset[[#This Row],[COGS]]</f>
        <v>4446</v>
      </c>
      <c r="Q453" s="3">
        <v>4446</v>
      </c>
      <c r="R453">
        <v>2491</v>
      </c>
      <c r="S453" s="12">
        <v>78</v>
      </c>
    </row>
    <row r="454" spans="1:19" x14ac:dyDescent="0.25">
      <c r="A454" t="s">
        <v>485</v>
      </c>
      <c r="B454" s="1">
        <v>45744</v>
      </c>
      <c r="C454" s="5">
        <f>YEAR(retail_sales_dataset[[#This Row],[OrderDate]])</f>
        <v>2025</v>
      </c>
      <c r="D454" s="5">
        <f>MONTH(retail_sales_dataset[[#This Row],[OrderDate]])</f>
        <v>3</v>
      </c>
      <c r="E454" s="5">
        <f>DAY(retail_sales_dataset[[#This Row],[OrderDate]])</f>
        <v>28</v>
      </c>
      <c r="F454" t="s">
        <v>39</v>
      </c>
      <c r="G454" t="s">
        <v>31</v>
      </c>
      <c r="H454" t="s">
        <v>17</v>
      </c>
      <c r="I454" t="s">
        <v>23</v>
      </c>
      <c r="J454" t="s">
        <v>19</v>
      </c>
      <c r="K454" s="2">
        <v>36989</v>
      </c>
      <c r="L454" s="5">
        <v>4</v>
      </c>
      <c r="M454" t="s">
        <v>41</v>
      </c>
      <c r="N454" s="2">
        <v>147956</v>
      </c>
      <c r="O454" s="2">
        <v>111096</v>
      </c>
      <c r="P454" s="2">
        <f>retail_sales_dataset[[#This Row],[Total]]-retail_sales_dataset[[#This Row],[COGS]]</f>
        <v>36860</v>
      </c>
      <c r="Q454" s="3">
        <v>36860</v>
      </c>
      <c r="R454">
        <v>2491</v>
      </c>
      <c r="S454" s="12">
        <v>52</v>
      </c>
    </row>
    <row r="455" spans="1:19" x14ac:dyDescent="0.25">
      <c r="A455" t="s">
        <v>486</v>
      </c>
      <c r="B455" s="1">
        <v>45745</v>
      </c>
      <c r="C455" s="5">
        <f>YEAR(retail_sales_dataset[[#This Row],[OrderDate]])</f>
        <v>2025</v>
      </c>
      <c r="D455" s="5">
        <f>MONTH(retail_sales_dataset[[#This Row],[OrderDate]])</f>
        <v>3</v>
      </c>
      <c r="E455" s="5">
        <f>DAY(retail_sales_dataset[[#This Row],[OrderDate]])</f>
        <v>29</v>
      </c>
      <c r="F455" t="s">
        <v>39</v>
      </c>
      <c r="G455" t="s">
        <v>26</v>
      </c>
      <c r="H455" t="s">
        <v>32</v>
      </c>
      <c r="I455" t="s">
        <v>23</v>
      </c>
      <c r="J455" t="s">
        <v>33</v>
      </c>
      <c r="K455" s="2">
        <v>91743</v>
      </c>
      <c r="L455" s="5">
        <v>4</v>
      </c>
      <c r="M455" t="s">
        <v>41</v>
      </c>
      <c r="N455" s="2">
        <v>366972</v>
      </c>
      <c r="O455" s="2">
        <v>275549</v>
      </c>
      <c r="P455" s="2">
        <f>retail_sales_dataset[[#This Row],[Total]]-retail_sales_dataset[[#This Row],[COGS]]</f>
        <v>91423</v>
      </c>
      <c r="Q455" s="3">
        <v>91423</v>
      </c>
      <c r="R455">
        <v>2491</v>
      </c>
      <c r="S455" s="12">
        <v>65</v>
      </c>
    </row>
    <row r="456" spans="1:19" x14ac:dyDescent="0.25">
      <c r="A456" t="s">
        <v>487</v>
      </c>
      <c r="B456" s="1">
        <v>45746</v>
      </c>
      <c r="C456" s="5">
        <f>YEAR(retail_sales_dataset[[#This Row],[OrderDate]])</f>
        <v>2025</v>
      </c>
      <c r="D456" s="5">
        <f>MONTH(retail_sales_dataset[[#This Row],[OrderDate]])</f>
        <v>3</v>
      </c>
      <c r="E456" s="5">
        <f>DAY(retail_sales_dataset[[#This Row],[OrderDate]])</f>
        <v>30</v>
      </c>
      <c r="F456" t="s">
        <v>22</v>
      </c>
      <c r="G456" t="s">
        <v>16</v>
      </c>
      <c r="H456" t="s">
        <v>17</v>
      </c>
      <c r="I456" t="s">
        <v>23</v>
      </c>
      <c r="J456" t="s">
        <v>27</v>
      </c>
      <c r="K456" s="2">
        <v>111671</v>
      </c>
      <c r="L456" s="5">
        <v>1</v>
      </c>
      <c r="M456" t="s">
        <v>41</v>
      </c>
      <c r="N456" s="2">
        <v>111671</v>
      </c>
      <c r="O456" s="2">
        <v>83851</v>
      </c>
      <c r="P456" s="2">
        <f>retail_sales_dataset[[#This Row],[Total]]-retail_sales_dataset[[#This Row],[COGS]]</f>
        <v>27820</v>
      </c>
      <c r="Q456" s="3">
        <v>27820</v>
      </c>
      <c r="R456">
        <v>2491</v>
      </c>
      <c r="S456" s="12">
        <v>85</v>
      </c>
    </row>
    <row r="457" spans="1:19" x14ac:dyDescent="0.25">
      <c r="A457" t="s">
        <v>488</v>
      </c>
      <c r="B457" s="1">
        <v>45747</v>
      </c>
      <c r="C457" s="5">
        <f>YEAR(retail_sales_dataset[[#This Row],[OrderDate]])</f>
        <v>2025</v>
      </c>
      <c r="D457" s="5">
        <f>MONTH(retail_sales_dataset[[#This Row],[OrderDate]])</f>
        <v>3</v>
      </c>
      <c r="E457" s="5">
        <f>DAY(retail_sales_dataset[[#This Row],[OrderDate]])</f>
        <v>31</v>
      </c>
      <c r="F457" t="s">
        <v>15</v>
      </c>
      <c r="G457" t="s">
        <v>16</v>
      </c>
      <c r="H457" t="s">
        <v>17</v>
      </c>
      <c r="I457" t="s">
        <v>18</v>
      </c>
      <c r="J457" t="s">
        <v>24</v>
      </c>
      <c r="K457" s="2">
        <v>14976</v>
      </c>
      <c r="L457" s="5">
        <v>2</v>
      </c>
      <c r="M457" t="s">
        <v>37</v>
      </c>
      <c r="N457" s="2">
        <v>29952</v>
      </c>
      <c r="O457" s="2">
        <v>224902</v>
      </c>
      <c r="P457" s="2">
        <f>retail_sales_dataset[[#This Row],[Total]]-retail_sales_dataset[[#This Row],[COGS]]</f>
        <v>-194950</v>
      </c>
      <c r="Q457" s="3">
        <v>-194950</v>
      </c>
      <c r="R457">
        <v>2491</v>
      </c>
      <c r="S457" s="12">
        <v>46</v>
      </c>
    </row>
    <row r="458" spans="1:19" x14ac:dyDescent="0.25">
      <c r="A458" t="s">
        <v>489</v>
      </c>
      <c r="B458" s="1">
        <v>45748</v>
      </c>
      <c r="C458" s="5">
        <f>YEAR(retail_sales_dataset[[#This Row],[OrderDate]])</f>
        <v>2025</v>
      </c>
      <c r="D458" s="5">
        <f>MONTH(retail_sales_dataset[[#This Row],[OrderDate]])</f>
        <v>4</v>
      </c>
      <c r="E458" s="5">
        <f>DAY(retail_sales_dataset[[#This Row],[OrderDate]])</f>
        <v>1</v>
      </c>
      <c r="F458" t="s">
        <v>39</v>
      </c>
      <c r="G458" t="s">
        <v>16</v>
      </c>
      <c r="H458" t="s">
        <v>17</v>
      </c>
      <c r="I458" t="s">
        <v>23</v>
      </c>
      <c r="J458" t="s">
        <v>29</v>
      </c>
      <c r="K458" s="2">
        <v>140301</v>
      </c>
      <c r="L458" s="5">
        <v>3</v>
      </c>
      <c r="M458" t="s">
        <v>41</v>
      </c>
      <c r="N458" s="2">
        <v>420903</v>
      </c>
      <c r="O458" s="2">
        <v>316045</v>
      </c>
      <c r="P458" s="2">
        <f>retail_sales_dataset[[#This Row],[Total]]-retail_sales_dataset[[#This Row],[COGS]]</f>
        <v>104858</v>
      </c>
      <c r="Q458" s="3">
        <v>104858</v>
      </c>
      <c r="R458">
        <v>2491</v>
      </c>
      <c r="S458" s="12">
        <v>57</v>
      </c>
    </row>
    <row r="459" spans="1:19" x14ac:dyDescent="0.25">
      <c r="A459" t="s">
        <v>490</v>
      </c>
      <c r="B459" s="1">
        <v>45749</v>
      </c>
      <c r="C459" s="5">
        <f>YEAR(retail_sales_dataset[[#This Row],[OrderDate]])</f>
        <v>2025</v>
      </c>
      <c r="D459" s="5">
        <f>MONTH(retail_sales_dataset[[#This Row],[OrderDate]])</f>
        <v>4</v>
      </c>
      <c r="E459" s="5">
        <f>DAY(retail_sales_dataset[[#This Row],[OrderDate]])</f>
        <v>2</v>
      </c>
      <c r="F459" t="s">
        <v>39</v>
      </c>
      <c r="G459" t="s">
        <v>31</v>
      </c>
      <c r="H459" t="s">
        <v>17</v>
      </c>
      <c r="I459" t="s">
        <v>23</v>
      </c>
      <c r="J459" t="s">
        <v>35</v>
      </c>
      <c r="K459" s="2">
        <v>98172</v>
      </c>
      <c r="L459" s="5">
        <v>1</v>
      </c>
      <c r="M459" t="s">
        <v>37</v>
      </c>
      <c r="N459" s="2">
        <v>98172</v>
      </c>
      <c r="O459" s="2">
        <v>73715</v>
      </c>
      <c r="P459" s="2">
        <f>retail_sales_dataset[[#This Row],[Total]]-retail_sales_dataset[[#This Row],[COGS]]</f>
        <v>24457</v>
      </c>
      <c r="Q459" s="3">
        <v>24457</v>
      </c>
      <c r="R459">
        <v>2491</v>
      </c>
      <c r="S459" s="12">
        <v>57</v>
      </c>
    </row>
    <row r="460" spans="1:19" x14ac:dyDescent="0.25">
      <c r="A460" t="s">
        <v>491</v>
      </c>
      <c r="B460" s="1">
        <v>45750</v>
      </c>
      <c r="C460" s="5">
        <f>YEAR(retail_sales_dataset[[#This Row],[OrderDate]])</f>
        <v>2025</v>
      </c>
      <c r="D460" s="5">
        <f>MONTH(retail_sales_dataset[[#This Row],[OrderDate]])</f>
        <v>4</v>
      </c>
      <c r="E460" s="5">
        <f>DAY(retail_sales_dataset[[#This Row],[OrderDate]])</f>
        <v>3</v>
      </c>
      <c r="F460" t="s">
        <v>39</v>
      </c>
      <c r="G460" t="s">
        <v>31</v>
      </c>
      <c r="H460" t="s">
        <v>17</v>
      </c>
      <c r="I460" t="s">
        <v>23</v>
      </c>
      <c r="J460" t="s">
        <v>35</v>
      </c>
      <c r="K460" s="2">
        <v>66081</v>
      </c>
      <c r="L460" s="5">
        <v>3</v>
      </c>
      <c r="M460" t="s">
        <v>37</v>
      </c>
      <c r="N460" s="2">
        <v>198243</v>
      </c>
      <c r="O460" s="2">
        <v>148855</v>
      </c>
      <c r="P460" s="2">
        <f>retail_sales_dataset[[#This Row],[Total]]-retail_sales_dataset[[#This Row],[COGS]]</f>
        <v>49388</v>
      </c>
      <c r="Q460" s="3">
        <v>49388</v>
      </c>
      <c r="R460">
        <v>2491</v>
      </c>
      <c r="S460" s="12">
        <v>66</v>
      </c>
    </row>
    <row r="461" spans="1:19" x14ac:dyDescent="0.25">
      <c r="A461" t="s">
        <v>492</v>
      </c>
      <c r="B461" s="1">
        <v>45751</v>
      </c>
      <c r="C461" s="5">
        <f>YEAR(retail_sales_dataset[[#This Row],[OrderDate]])</f>
        <v>2025</v>
      </c>
      <c r="D461" s="5">
        <f>MONTH(retail_sales_dataset[[#This Row],[OrderDate]])</f>
        <v>4</v>
      </c>
      <c r="E461" s="5">
        <f>DAY(retail_sales_dataset[[#This Row],[OrderDate]])</f>
        <v>4</v>
      </c>
      <c r="F461" t="s">
        <v>22</v>
      </c>
      <c r="G461" t="s">
        <v>31</v>
      </c>
      <c r="H461" t="s">
        <v>32</v>
      </c>
      <c r="I461" t="s">
        <v>23</v>
      </c>
      <c r="J461" t="s">
        <v>27</v>
      </c>
      <c r="K461" s="2">
        <v>97246</v>
      </c>
      <c r="L461" s="5">
        <v>1</v>
      </c>
      <c r="M461" t="s">
        <v>37</v>
      </c>
      <c r="N461" s="2">
        <v>97246</v>
      </c>
      <c r="O461" s="2">
        <v>73019</v>
      </c>
      <c r="P461" s="2">
        <f>retail_sales_dataset[[#This Row],[Total]]-retail_sales_dataset[[#This Row],[COGS]]</f>
        <v>24227</v>
      </c>
      <c r="Q461" s="3">
        <v>24227</v>
      </c>
      <c r="R461">
        <v>2491</v>
      </c>
      <c r="S461" s="12">
        <v>99</v>
      </c>
    </row>
    <row r="462" spans="1:19" x14ac:dyDescent="0.25">
      <c r="A462" t="s">
        <v>493</v>
      </c>
      <c r="B462" s="1">
        <v>45752</v>
      </c>
      <c r="C462" s="5">
        <f>YEAR(retail_sales_dataset[[#This Row],[OrderDate]])</f>
        <v>2025</v>
      </c>
      <c r="D462" s="5">
        <f>MONTH(retail_sales_dataset[[#This Row],[OrderDate]])</f>
        <v>4</v>
      </c>
      <c r="E462" s="5">
        <f>DAY(retail_sales_dataset[[#This Row],[OrderDate]])</f>
        <v>5</v>
      </c>
      <c r="F462" t="s">
        <v>22</v>
      </c>
      <c r="G462" t="s">
        <v>31</v>
      </c>
      <c r="H462" t="s">
        <v>17</v>
      </c>
      <c r="I462" t="s">
        <v>23</v>
      </c>
      <c r="J462" t="s">
        <v>35</v>
      </c>
      <c r="K462" s="2">
        <v>118919</v>
      </c>
      <c r="L462" s="5">
        <v>3</v>
      </c>
      <c r="M462" t="s">
        <v>41</v>
      </c>
      <c r="N462" s="2">
        <v>356757</v>
      </c>
      <c r="O462" s="2">
        <v>267879</v>
      </c>
      <c r="P462" s="2">
        <f>retail_sales_dataset[[#This Row],[Total]]-retail_sales_dataset[[#This Row],[COGS]]</f>
        <v>88878</v>
      </c>
      <c r="Q462" s="3">
        <v>88878</v>
      </c>
      <c r="R462">
        <v>2491</v>
      </c>
      <c r="S462" s="12">
        <v>44</v>
      </c>
    </row>
    <row r="463" spans="1:19" x14ac:dyDescent="0.25">
      <c r="A463" t="s">
        <v>494</v>
      </c>
      <c r="B463" s="1">
        <v>45753</v>
      </c>
      <c r="C463" s="5">
        <f>YEAR(retail_sales_dataset[[#This Row],[OrderDate]])</f>
        <v>2025</v>
      </c>
      <c r="D463" s="5">
        <f>MONTH(retail_sales_dataset[[#This Row],[OrderDate]])</f>
        <v>4</v>
      </c>
      <c r="E463" s="5">
        <f>DAY(retail_sales_dataset[[#This Row],[OrderDate]])</f>
        <v>6</v>
      </c>
      <c r="F463" t="s">
        <v>22</v>
      </c>
      <c r="G463" t="s">
        <v>16</v>
      </c>
      <c r="H463" t="s">
        <v>17</v>
      </c>
      <c r="I463" t="s">
        <v>23</v>
      </c>
      <c r="J463" t="s">
        <v>33</v>
      </c>
      <c r="K463" s="2">
        <v>22159</v>
      </c>
      <c r="L463" s="5">
        <v>2</v>
      </c>
      <c r="M463" t="s">
        <v>20</v>
      </c>
      <c r="N463" s="2">
        <v>44318</v>
      </c>
      <c r="O463" s="2">
        <v>33277</v>
      </c>
      <c r="P463" s="2">
        <f>retail_sales_dataset[[#This Row],[Total]]-retail_sales_dataset[[#This Row],[COGS]]</f>
        <v>11041</v>
      </c>
      <c r="Q463" s="3">
        <v>11041</v>
      </c>
      <c r="R463">
        <v>2491</v>
      </c>
      <c r="S463" s="12">
        <v>71</v>
      </c>
    </row>
    <row r="464" spans="1:19" x14ac:dyDescent="0.25">
      <c r="A464" t="s">
        <v>495</v>
      </c>
      <c r="B464" s="1">
        <v>45754</v>
      </c>
      <c r="C464" s="5">
        <f>YEAR(retail_sales_dataset[[#This Row],[OrderDate]])</f>
        <v>2025</v>
      </c>
      <c r="D464" s="5">
        <f>MONTH(retail_sales_dataset[[#This Row],[OrderDate]])</f>
        <v>4</v>
      </c>
      <c r="E464" s="5">
        <f>DAY(retail_sales_dataset[[#This Row],[OrderDate]])</f>
        <v>7</v>
      </c>
      <c r="F464" t="s">
        <v>22</v>
      </c>
      <c r="G464" t="s">
        <v>26</v>
      </c>
      <c r="H464" t="s">
        <v>32</v>
      </c>
      <c r="I464" t="s">
        <v>18</v>
      </c>
      <c r="J464" t="s">
        <v>35</v>
      </c>
      <c r="K464" s="2">
        <v>64436</v>
      </c>
      <c r="L464" s="5">
        <v>2</v>
      </c>
      <c r="M464" t="s">
        <v>20</v>
      </c>
      <c r="N464" s="2">
        <v>128872</v>
      </c>
      <c r="O464" s="2">
        <v>96767</v>
      </c>
      <c r="P464" s="2">
        <f>retail_sales_dataset[[#This Row],[Total]]-retail_sales_dataset[[#This Row],[COGS]]</f>
        <v>32105</v>
      </c>
      <c r="Q464" s="3">
        <v>32105</v>
      </c>
      <c r="R464">
        <v>2491</v>
      </c>
      <c r="S464" s="12">
        <v>51</v>
      </c>
    </row>
    <row r="465" spans="1:19" x14ac:dyDescent="0.25">
      <c r="A465" t="s">
        <v>496</v>
      </c>
      <c r="B465" s="1">
        <v>45755</v>
      </c>
      <c r="C465" s="5">
        <f>YEAR(retail_sales_dataset[[#This Row],[OrderDate]])</f>
        <v>2025</v>
      </c>
      <c r="D465" s="5">
        <f>MONTH(retail_sales_dataset[[#This Row],[OrderDate]])</f>
        <v>4</v>
      </c>
      <c r="E465" s="5">
        <f>DAY(retail_sales_dataset[[#This Row],[OrderDate]])</f>
        <v>8</v>
      </c>
      <c r="F465" t="s">
        <v>22</v>
      </c>
      <c r="G465" t="s">
        <v>31</v>
      </c>
      <c r="H465" t="s">
        <v>17</v>
      </c>
      <c r="I465" t="s">
        <v>18</v>
      </c>
      <c r="J465" t="s">
        <v>24</v>
      </c>
      <c r="K465" s="2">
        <v>126771</v>
      </c>
      <c r="L465" s="5">
        <v>1</v>
      </c>
      <c r="M465" t="s">
        <v>41</v>
      </c>
      <c r="N465" s="2">
        <v>126771</v>
      </c>
      <c r="O465" s="2">
        <v>95189</v>
      </c>
      <c r="P465" s="2">
        <f>retail_sales_dataset[[#This Row],[Total]]-retail_sales_dataset[[#This Row],[COGS]]</f>
        <v>31582</v>
      </c>
      <c r="Q465" s="3">
        <v>31582</v>
      </c>
      <c r="R465">
        <v>2491</v>
      </c>
      <c r="S465" s="12">
        <v>98</v>
      </c>
    </row>
    <row r="466" spans="1:19" x14ac:dyDescent="0.25">
      <c r="A466" t="s">
        <v>497</v>
      </c>
      <c r="B466" s="1">
        <v>45756</v>
      </c>
      <c r="C466" s="5">
        <f>YEAR(retail_sales_dataset[[#This Row],[OrderDate]])</f>
        <v>2025</v>
      </c>
      <c r="D466" s="5">
        <f>MONTH(retail_sales_dataset[[#This Row],[OrderDate]])</f>
        <v>4</v>
      </c>
      <c r="E466" s="5">
        <f>DAY(retail_sales_dataset[[#This Row],[OrderDate]])</f>
        <v>9</v>
      </c>
      <c r="F466" t="s">
        <v>15</v>
      </c>
      <c r="G466" t="s">
        <v>31</v>
      </c>
      <c r="H466" t="s">
        <v>32</v>
      </c>
      <c r="I466" t="s">
        <v>23</v>
      </c>
      <c r="J466" t="s">
        <v>24</v>
      </c>
      <c r="K466" s="2">
        <v>60656</v>
      </c>
      <c r="L466" s="5">
        <v>4</v>
      </c>
      <c r="M466" t="s">
        <v>20</v>
      </c>
      <c r="N466" s="2">
        <v>242624</v>
      </c>
      <c r="O466" s="2">
        <v>18218</v>
      </c>
      <c r="P466" s="2">
        <f>retail_sales_dataset[[#This Row],[Total]]-retail_sales_dataset[[#This Row],[COGS]]</f>
        <v>224406</v>
      </c>
      <c r="Q466" s="3">
        <v>224406</v>
      </c>
      <c r="R466">
        <v>2491</v>
      </c>
      <c r="S466" s="12">
        <v>47</v>
      </c>
    </row>
    <row r="467" spans="1:19" x14ac:dyDescent="0.25">
      <c r="A467" t="s">
        <v>498</v>
      </c>
      <c r="B467" s="1">
        <v>45757</v>
      </c>
      <c r="C467" s="5">
        <f>YEAR(retail_sales_dataset[[#This Row],[OrderDate]])</f>
        <v>2025</v>
      </c>
      <c r="D467" s="5">
        <f>MONTH(retail_sales_dataset[[#This Row],[OrderDate]])</f>
        <v>4</v>
      </c>
      <c r="E467" s="5">
        <f>DAY(retail_sales_dataset[[#This Row],[OrderDate]])</f>
        <v>10</v>
      </c>
      <c r="F467" t="s">
        <v>15</v>
      </c>
      <c r="G467" t="s">
        <v>16</v>
      </c>
      <c r="H467" t="s">
        <v>32</v>
      </c>
      <c r="I467" t="s">
        <v>23</v>
      </c>
      <c r="J467" t="s">
        <v>29</v>
      </c>
      <c r="K467" s="2">
        <v>87921</v>
      </c>
      <c r="L467" s="5">
        <v>3</v>
      </c>
      <c r="M467" t="s">
        <v>20</v>
      </c>
      <c r="N467" s="2">
        <v>263763</v>
      </c>
      <c r="O467" s="2">
        <v>198053</v>
      </c>
      <c r="P467" s="2">
        <f>retail_sales_dataset[[#This Row],[Total]]-retail_sales_dataset[[#This Row],[COGS]]</f>
        <v>65710</v>
      </c>
      <c r="Q467" s="3">
        <v>65710</v>
      </c>
      <c r="R467">
        <v>2491</v>
      </c>
      <c r="S467" s="12">
        <v>64</v>
      </c>
    </row>
    <row r="468" spans="1:19" x14ac:dyDescent="0.25">
      <c r="A468" t="s">
        <v>499</v>
      </c>
      <c r="B468" s="1">
        <v>45758</v>
      </c>
      <c r="C468" s="5">
        <f>YEAR(retail_sales_dataset[[#This Row],[OrderDate]])</f>
        <v>2025</v>
      </c>
      <c r="D468" s="5">
        <f>MONTH(retail_sales_dataset[[#This Row],[OrderDate]])</f>
        <v>4</v>
      </c>
      <c r="E468" s="5">
        <f>DAY(retail_sales_dataset[[#This Row],[OrderDate]])</f>
        <v>11</v>
      </c>
      <c r="F468" t="s">
        <v>22</v>
      </c>
      <c r="G468" t="s">
        <v>26</v>
      </c>
      <c r="H468" t="s">
        <v>32</v>
      </c>
      <c r="I468" t="s">
        <v>18</v>
      </c>
      <c r="J468" t="s">
        <v>19</v>
      </c>
      <c r="K468" s="2">
        <v>90227</v>
      </c>
      <c r="L468" s="5">
        <v>4</v>
      </c>
      <c r="M468" t="s">
        <v>37</v>
      </c>
      <c r="N468" s="2">
        <v>360908</v>
      </c>
      <c r="O468" s="2">
        <v>270996</v>
      </c>
      <c r="P468" s="2">
        <f>retail_sales_dataset[[#This Row],[Total]]-retail_sales_dataset[[#This Row],[COGS]]</f>
        <v>89912</v>
      </c>
      <c r="Q468" s="3">
        <v>89912</v>
      </c>
      <c r="R468">
        <v>2491</v>
      </c>
      <c r="S468" s="12">
        <v>84</v>
      </c>
    </row>
    <row r="469" spans="1:19" x14ac:dyDescent="0.25">
      <c r="A469" t="s">
        <v>500</v>
      </c>
      <c r="B469" s="1">
        <v>45759</v>
      </c>
      <c r="C469" s="5">
        <f>YEAR(retail_sales_dataset[[#This Row],[OrderDate]])</f>
        <v>2025</v>
      </c>
      <c r="D469" s="5">
        <f>MONTH(retail_sales_dataset[[#This Row],[OrderDate]])</f>
        <v>4</v>
      </c>
      <c r="E469" s="5">
        <f>DAY(retail_sales_dataset[[#This Row],[OrderDate]])</f>
        <v>12</v>
      </c>
      <c r="F469" t="s">
        <v>39</v>
      </c>
      <c r="G469" t="s">
        <v>26</v>
      </c>
      <c r="H469" t="s">
        <v>17</v>
      </c>
      <c r="I469" t="s">
        <v>18</v>
      </c>
      <c r="J469" t="s">
        <v>33</v>
      </c>
      <c r="K469" s="2">
        <v>31749</v>
      </c>
      <c r="L469" s="5">
        <v>4</v>
      </c>
      <c r="M469" t="s">
        <v>37</v>
      </c>
      <c r="N469" s="2">
        <v>126996</v>
      </c>
      <c r="O469" s="2">
        <v>95358</v>
      </c>
      <c r="P469" s="2">
        <f>retail_sales_dataset[[#This Row],[Total]]-retail_sales_dataset[[#This Row],[COGS]]</f>
        <v>31638</v>
      </c>
      <c r="Q469" s="3">
        <v>31638</v>
      </c>
      <c r="R469">
        <v>2491</v>
      </c>
      <c r="S469" s="12">
        <v>82</v>
      </c>
    </row>
    <row r="470" spans="1:19" x14ac:dyDescent="0.25">
      <c r="A470" t="s">
        <v>501</v>
      </c>
      <c r="B470" s="1">
        <v>45760</v>
      </c>
      <c r="C470" s="5">
        <f>YEAR(retail_sales_dataset[[#This Row],[OrderDate]])</f>
        <v>2025</v>
      </c>
      <c r="D470" s="5">
        <f>MONTH(retail_sales_dataset[[#This Row],[OrderDate]])</f>
        <v>4</v>
      </c>
      <c r="E470" s="5">
        <f>DAY(retail_sales_dataset[[#This Row],[OrderDate]])</f>
        <v>13</v>
      </c>
      <c r="F470" t="s">
        <v>22</v>
      </c>
      <c r="G470" t="s">
        <v>16</v>
      </c>
      <c r="H470" t="s">
        <v>17</v>
      </c>
      <c r="I470" t="s">
        <v>23</v>
      </c>
      <c r="J470" t="s">
        <v>29</v>
      </c>
      <c r="K470" s="2">
        <v>57524</v>
      </c>
      <c r="L470" s="5">
        <v>4</v>
      </c>
      <c r="M470" t="s">
        <v>41</v>
      </c>
      <c r="N470" s="2">
        <v>230096</v>
      </c>
      <c r="O470" s="2">
        <v>172773</v>
      </c>
      <c r="P470" s="2">
        <f>retail_sales_dataset[[#This Row],[Total]]-retail_sales_dataset[[#This Row],[COGS]]</f>
        <v>57323</v>
      </c>
      <c r="Q470" s="3">
        <v>57323</v>
      </c>
      <c r="R470">
        <v>2491</v>
      </c>
      <c r="S470" s="12">
        <v>65</v>
      </c>
    </row>
    <row r="471" spans="1:19" x14ac:dyDescent="0.25">
      <c r="A471" t="s">
        <v>502</v>
      </c>
      <c r="B471" s="1">
        <v>45761</v>
      </c>
      <c r="C471" s="5">
        <f>YEAR(retail_sales_dataset[[#This Row],[OrderDate]])</f>
        <v>2025</v>
      </c>
      <c r="D471" s="5">
        <f>MONTH(retail_sales_dataset[[#This Row],[OrderDate]])</f>
        <v>4</v>
      </c>
      <c r="E471" s="5">
        <f>DAY(retail_sales_dataset[[#This Row],[OrderDate]])</f>
        <v>14</v>
      </c>
      <c r="F471" t="s">
        <v>15</v>
      </c>
      <c r="G471" t="s">
        <v>16</v>
      </c>
      <c r="H471" t="s">
        <v>17</v>
      </c>
      <c r="I471" t="s">
        <v>23</v>
      </c>
      <c r="J471" t="s">
        <v>33</v>
      </c>
      <c r="K471" s="2">
        <v>53504</v>
      </c>
      <c r="L471" s="5">
        <v>2</v>
      </c>
      <c r="M471" t="s">
        <v>41</v>
      </c>
      <c r="N471" s="2">
        <v>107008</v>
      </c>
      <c r="O471" s="2">
        <v>80349</v>
      </c>
      <c r="P471" s="2">
        <f>retail_sales_dataset[[#This Row],[Total]]-retail_sales_dataset[[#This Row],[COGS]]</f>
        <v>26659</v>
      </c>
      <c r="Q471" s="3">
        <v>26659</v>
      </c>
      <c r="R471">
        <v>2491</v>
      </c>
      <c r="S471" s="12">
        <v>61</v>
      </c>
    </row>
    <row r="472" spans="1:19" x14ac:dyDescent="0.25">
      <c r="A472" t="s">
        <v>503</v>
      </c>
      <c r="B472" s="1">
        <v>45762</v>
      </c>
      <c r="C472" s="5">
        <f>YEAR(retail_sales_dataset[[#This Row],[OrderDate]])</f>
        <v>2025</v>
      </c>
      <c r="D472" s="5">
        <f>MONTH(retail_sales_dataset[[#This Row],[OrderDate]])</f>
        <v>4</v>
      </c>
      <c r="E472" s="5">
        <f>DAY(retail_sales_dataset[[#This Row],[OrderDate]])</f>
        <v>15</v>
      </c>
      <c r="F472" t="s">
        <v>15</v>
      </c>
      <c r="G472" t="s">
        <v>26</v>
      </c>
      <c r="H472" t="s">
        <v>32</v>
      </c>
      <c r="I472" t="s">
        <v>23</v>
      </c>
      <c r="J472" t="s">
        <v>19</v>
      </c>
      <c r="K472" s="2">
        <v>8799</v>
      </c>
      <c r="L472" s="5">
        <v>1</v>
      </c>
      <c r="M472" t="s">
        <v>20</v>
      </c>
      <c r="N472" s="2">
        <v>8799</v>
      </c>
      <c r="O472" s="2">
        <v>6607</v>
      </c>
      <c r="P472" s="2">
        <f>retail_sales_dataset[[#This Row],[Total]]-retail_sales_dataset[[#This Row],[COGS]]</f>
        <v>2192</v>
      </c>
      <c r="Q472" s="3">
        <v>2192</v>
      </c>
      <c r="R472">
        <v>2491</v>
      </c>
      <c r="S472" s="12">
        <v>64</v>
      </c>
    </row>
    <row r="473" spans="1:19" x14ac:dyDescent="0.25">
      <c r="A473" t="s">
        <v>504</v>
      </c>
      <c r="B473" s="1">
        <v>45763</v>
      </c>
      <c r="C473" s="5">
        <f>YEAR(retail_sales_dataset[[#This Row],[OrderDate]])</f>
        <v>2025</v>
      </c>
      <c r="D473" s="5">
        <f>MONTH(retail_sales_dataset[[#This Row],[OrderDate]])</f>
        <v>4</v>
      </c>
      <c r="E473" s="5">
        <f>DAY(retail_sales_dataset[[#This Row],[OrderDate]])</f>
        <v>16</v>
      </c>
      <c r="F473" t="s">
        <v>39</v>
      </c>
      <c r="G473" t="s">
        <v>31</v>
      </c>
      <c r="H473" t="s">
        <v>17</v>
      </c>
      <c r="I473" t="s">
        <v>23</v>
      </c>
      <c r="J473" t="s">
        <v>35</v>
      </c>
      <c r="K473" s="2">
        <v>8508</v>
      </c>
      <c r="L473" s="5">
        <v>1</v>
      </c>
      <c r="M473" t="s">
        <v>37</v>
      </c>
      <c r="N473" s="2">
        <v>8508</v>
      </c>
      <c r="O473" s="2">
        <v>6388</v>
      </c>
      <c r="P473" s="2">
        <f>retail_sales_dataset[[#This Row],[Total]]-retail_sales_dataset[[#This Row],[COGS]]</f>
        <v>2120</v>
      </c>
      <c r="Q473" s="3">
        <v>2120</v>
      </c>
      <c r="R473">
        <v>2492</v>
      </c>
      <c r="S473" s="12">
        <v>56</v>
      </c>
    </row>
    <row r="474" spans="1:19" x14ac:dyDescent="0.25">
      <c r="A474" t="s">
        <v>505</v>
      </c>
      <c r="B474" s="1">
        <v>45764</v>
      </c>
      <c r="C474" s="5">
        <f>YEAR(retail_sales_dataset[[#This Row],[OrderDate]])</f>
        <v>2025</v>
      </c>
      <c r="D474" s="5">
        <f>MONTH(retail_sales_dataset[[#This Row],[OrderDate]])</f>
        <v>4</v>
      </c>
      <c r="E474" s="5">
        <f>DAY(retail_sales_dataset[[#This Row],[OrderDate]])</f>
        <v>17</v>
      </c>
      <c r="F474" t="s">
        <v>15</v>
      </c>
      <c r="G474" t="s">
        <v>26</v>
      </c>
      <c r="H474" t="s">
        <v>32</v>
      </c>
      <c r="I474" t="s">
        <v>18</v>
      </c>
      <c r="J474" t="s">
        <v>35</v>
      </c>
      <c r="K474" s="2">
        <v>125596</v>
      </c>
      <c r="L474" s="5">
        <v>2</v>
      </c>
      <c r="M474" t="s">
        <v>41</v>
      </c>
      <c r="N474" s="2">
        <v>251192</v>
      </c>
      <c r="O474" s="2">
        <v>188613</v>
      </c>
      <c r="P474" s="2">
        <f>retail_sales_dataset[[#This Row],[Total]]-retail_sales_dataset[[#This Row],[COGS]]</f>
        <v>62579</v>
      </c>
      <c r="Q474" s="3">
        <v>62579</v>
      </c>
      <c r="R474">
        <v>2491</v>
      </c>
      <c r="S474" s="12">
        <v>52</v>
      </c>
    </row>
    <row r="475" spans="1:19" x14ac:dyDescent="0.25">
      <c r="A475" t="s">
        <v>506</v>
      </c>
      <c r="B475" s="1">
        <v>45765</v>
      </c>
      <c r="C475" s="5">
        <f>YEAR(retail_sales_dataset[[#This Row],[OrderDate]])</f>
        <v>2025</v>
      </c>
      <c r="D475" s="5">
        <f>MONTH(retail_sales_dataset[[#This Row],[OrderDate]])</f>
        <v>4</v>
      </c>
      <c r="E475" s="5">
        <f>DAY(retail_sales_dataset[[#This Row],[OrderDate]])</f>
        <v>18</v>
      </c>
      <c r="F475" t="s">
        <v>22</v>
      </c>
      <c r="G475" t="s">
        <v>16</v>
      </c>
      <c r="H475" t="s">
        <v>17</v>
      </c>
      <c r="I475" t="s">
        <v>23</v>
      </c>
      <c r="J475" t="s">
        <v>19</v>
      </c>
      <c r="K475" s="2">
        <v>44595</v>
      </c>
      <c r="L475" s="5">
        <v>2</v>
      </c>
      <c r="M475" t="s">
        <v>41</v>
      </c>
      <c r="N475" s="2">
        <v>8919</v>
      </c>
      <c r="O475" s="2">
        <v>6697</v>
      </c>
      <c r="P475" s="2">
        <f>retail_sales_dataset[[#This Row],[Total]]-retail_sales_dataset[[#This Row],[COGS]]</f>
        <v>2222</v>
      </c>
      <c r="Q475" s="3">
        <v>2222</v>
      </c>
      <c r="R475">
        <v>2491</v>
      </c>
      <c r="S475" s="12">
        <v>69</v>
      </c>
    </row>
    <row r="476" spans="1:19" x14ac:dyDescent="0.25">
      <c r="A476" t="s">
        <v>507</v>
      </c>
      <c r="B476" s="1">
        <v>45766</v>
      </c>
      <c r="C476" s="5">
        <f>YEAR(retail_sales_dataset[[#This Row],[OrderDate]])</f>
        <v>2025</v>
      </c>
      <c r="D476" s="5">
        <f>MONTH(retail_sales_dataset[[#This Row],[OrderDate]])</f>
        <v>4</v>
      </c>
      <c r="E476" s="5">
        <f>DAY(retail_sales_dataset[[#This Row],[OrderDate]])</f>
        <v>19</v>
      </c>
      <c r="F476" t="s">
        <v>39</v>
      </c>
      <c r="G476" t="s">
        <v>31</v>
      </c>
      <c r="H476" t="s">
        <v>32</v>
      </c>
      <c r="I476" t="s">
        <v>23</v>
      </c>
      <c r="J476" t="s">
        <v>29</v>
      </c>
      <c r="K476" s="2">
        <v>80121</v>
      </c>
      <c r="L476" s="5">
        <v>1</v>
      </c>
      <c r="M476" t="s">
        <v>41</v>
      </c>
      <c r="N476" s="2">
        <v>80121</v>
      </c>
      <c r="O476" s="2">
        <v>60161</v>
      </c>
      <c r="P476" s="2">
        <f>retail_sales_dataset[[#This Row],[Total]]-retail_sales_dataset[[#This Row],[COGS]]</f>
        <v>19960</v>
      </c>
      <c r="Q476" s="3">
        <v>19960</v>
      </c>
      <c r="R476">
        <v>2491</v>
      </c>
      <c r="S476" s="12">
        <v>56</v>
      </c>
    </row>
    <row r="477" spans="1:19" x14ac:dyDescent="0.25">
      <c r="A477" t="s">
        <v>508</v>
      </c>
      <c r="B477" s="1">
        <v>45767</v>
      </c>
      <c r="C477" s="5">
        <f>YEAR(retail_sales_dataset[[#This Row],[OrderDate]])</f>
        <v>2025</v>
      </c>
      <c r="D477" s="5">
        <f>MONTH(retail_sales_dataset[[#This Row],[OrderDate]])</f>
        <v>4</v>
      </c>
      <c r="E477" s="5">
        <f>DAY(retail_sales_dataset[[#This Row],[OrderDate]])</f>
        <v>20</v>
      </c>
      <c r="F477" t="s">
        <v>22</v>
      </c>
      <c r="G477" t="s">
        <v>31</v>
      </c>
      <c r="H477" t="s">
        <v>17</v>
      </c>
      <c r="I477" t="s">
        <v>23</v>
      </c>
      <c r="J477" t="s">
        <v>19</v>
      </c>
      <c r="K477" s="2">
        <v>48315</v>
      </c>
      <c r="L477" s="5">
        <v>4</v>
      </c>
      <c r="M477" t="s">
        <v>41</v>
      </c>
      <c r="N477" s="2">
        <v>19326</v>
      </c>
      <c r="O477" s="2">
        <v>145114</v>
      </c>
      <c r="P477" s="2">
        <f>retail_sales_dataset[[#This Row],[Total]]-retail_sales_dataset[[#This Row],[COGS]]</f>
        <v>-125788</v>
      </c>
      <c r="Q477" s="3">
        <v>-125788</v>
      </c>
      <c r="R477">
        <v>2491</v>
      </c>
      <c r="S477" s="12">
        <v>57</v>
      </c>
    </row>
    <row r="478" spans="1:19" x14ac:dyDescent="0.25">
      <c r="A478" t="s">
        <v>509</v>
      </c>
      <c r="B478" s="1">
        <v>45768</v>
      </c>
      <c r="C478" s="5">
        <f>YEAR(retail_sales_dataset[[#This Row],[OrderDate]])</f>
        <v>2025</v>
      </c>
      <c r="D478" s="5">
        <f>MONTH(retail_sales_dataset[[#This Row],[OrderDate]])</f>
        <v>4</v>
      </c>
      <c r="E478" s="5">
        <f>DAY(retail_sales_dataset[[#This Row],[OrderDate]])</f>
        <v>21</v>
      </c>
      <c r="F478" t="s">
        <v>22</v>
      </c>
      <c r="G478" t="s">
        <v>16</v>
      </c>
      <c r="H478" t="s">
        <v>17</v>
      </c>
      <c r="I478" t="s">
        <v>23</v>
      </c>
      <c r="J478" t="s">
        <v>27</v>
      </c>
      <c r="K478" s="2">
        <v>141398</v>
      </c>
      <c r="L478" s="5">
        <v>3</v>
      </c>
      <c r="M478" t="s">
        <v>41</v>
      </c>
      <c r="N478" s="2">
        <v>424194</v>
      </c>
      <c r="O478" s="2">
        <v>318516</v>
      </c>
      <c r="P478" s="2">
        <f>retail_sales_dataset[[#This Row],[Total]]-retail_sales_dataset[[#This Row],[COGS]]</f>
        <v>105678</v>
      </c>
      <c r="Q478" s="3">
        <v>105678</v>
      </c>
      <c r="R478">
        <v>2491</v>
      </c>
      <c r="S478" s="12">
        <v>79</v>
      </c>
    </row>
    <row r="479" spans="1:19" x14ac:dyDescent="0.25">
      <c r="A479" t="s">
        <v>510</v>
      </c>
      <c r="B479" s="1">
        <v>45769</v>
      </c>
      <c r="C479" s="5">
        <f>YEAR(retail_sales_dataset[[#This Row],[OrderDate]])</f>
        <v>2025</v>
      </c>
      <c r="D479" s="5">
        <f>MONTH(retail_sales_dataset[[#This Row],[OrderDate]])</f>
        <v>4</v>
      </c>
      <c r="E479" s="5">
        <f>DAY(retail_sales_dataset[[#This Row],[OrderDate]])</f>
        <v>22</v>
      </c>
      <c r="F479" t="s">
        <v>39</v>
      </c>
      <c r="G479" t="s">
        <v>16</v>
      </c>
      <c r="H479" t="s">
        <v>17</v>
      </c>
      <c r="I479" t="s">
        <v>18</v>
      </c>
      <c r="J479" t="s">
        <v>24</v>
      </c>
      <c r="K479" s="2">
        <v>42598</v>
      </c>
      <c r="L479" s="5">
        <v>3</v>
      </c>
      <c r="M479" t="s">
        <v>41</v>
      </c>
      <c r="N479" s="2">
        <v>127794</v>
      </c>
      <c r="O479" s="2">
        <v>95957</v>
      </c>
      <c r="P479" s="2">
        <f>retail_sales_dataset[[#This Row],[Total]]-retail_sales_dataset[[#This Row],[COGS]]</f>
        <v>31837</v>
      </c>
      <c r="Q479" s="3">
        <v>31837</v>
      </c>
      <c r="R479">
        <v>2491</v>
      </c>
      <c r="S479" s="12">
        <v>98</v>
      </c>
    </row>
    <row r="480" spans="1:19" x14ac:dyDescent="0.25">
      <c r="A480" t="s">
        <v>511</v>
      </c>
      <c r="B480" s="1">
        <v>45770</v>
      </c>
      <c r="C480" s="5">
        <f>YEAR(retail_sales_dataset[[#This Row],[OrderDate]])</f>
        <v>2025</v>
      </c>
      <c r="D480" s="5">
        <f>MONTH(retail_sales_dataset[[#This Row],[OrderDate]])</f>
        <v>4</v>
      </c>
      <c r="E480" s="5">
        <f>DAY(retail_sales_dataset[[#This Row],[OrderDate]])</f>
        <v>23</v>
      </c>
      <c r="F480" t="s">
        <v>22</v>
      </c>
      <c r="G480" t="s">
        <v>16</v>
      </c>
      <c r="H480" t="s">
        <v>32</v>
      </c>
      <c r="I480" t="s">
        <v>18</v>
      </c>
      <c r="J480" t="s">
        <v>29</v>
      </c>
      <c r="K480" s="2">
        <v>6730</v>
      </c>
      <c r="L480" s="5">
        <v>3</v>
      </c>
      <c r="M480" t="s">
        <v>20</v>
      </c>
      <c r="N480" s="2">
        <v>20190</v>
      </c>
      <c r="O480" s="2">
        <v>151601</v>
      </c>
      <c r="P480" s="2">
        <f>retail_sales_dataset[[#This Row],[Total]]-retail_sales_dataset[[#This Row],[COGS]]</f>
        <v>-131411</v>
      </c>
      <c r="Q480" s="3">
        <v>-131411</v>
      </c>
      <c r="R480">
        <v>2491</v>
      </c>
      <c r="S480" s="12">
        <v>76</v>
      </c>
    </row>
    <row r="481" spans="1:19" x14ac:dyDescent="0.25">
      <c r="A481" t="s">
        <v>512</v>
      </c>
      <c r="B481" s="1">
        <v>45771</v>
      </c>
      <c r="C481" s="5">
        <f>YEAR(retail_sales_dataset[[#This Row],[OrderDate]])</f>
        <v>2025</v>
      </c>
      <c r="D481" s="5">
        <f>MONTH(retail_sales_dataset[[#This Row],[OrderDate]])</f>
        <v>4</v>
      </c>
      <c r="E481" s="5">
        <f>DAY(retail_sales_dataset[[#This Row],[OrderDate]])</f>
        <v>24</v>
      </c>
      <c r="F481" t="s">
        <v>15</v>
      </c>
      <c r="G481" t="s">
        <v>26</v>
      </c>
      <c r="H481" t="s">
        <v>32</v>
      </c>
      <c r="I481" t="s">
        <v>18</v>
      </c>
      <c r="J481" t="s">
        <v>33</v>
      </c>
      <c r="K481" s="2">
        <v>131546</v>
      </c>
      <c r="L481" s="5">
        <v>4</v>
      </c>
      <c r="M481" t="s">
        <v>37</v>
      </c>
      <c r="N481" s="2">
        <v>526184</v>
      </c>
      <c r="O481" s="2">
        <v>395098</v>
      </c>
      <c r="P481" s="2">
        <f>retail_sales_dataset[[#This Row],[Total]]-retail_sales_dataset[[#This Row],[COGS]]</f>
        <v>131086</v>
      </c>
      <c r="Q481" s="3">
        <v>131086</v>
      </c>
      <c r="R481">
        <v>2491</v>
      </c>
      <c r="S481" s="12">
        <v>45</v>
      </c>
    </row>
    <row r="482" spans="1:19" x14ac:dyDescent="0.25">
      <c r="A482" t="s">
        <v>513</v>
      </c>
      <c r="B482" s="1">
        <v>45772</v>
      </c>
      <c r="C482" s="5">
        <f>YEAR(retail_sales_dataset[[#This Row],[OrderDate]])</f>
        <v>2025</v>
      </c>
      <c r="D482" s="5">
        <f>MONTH(retail_sales_dataset[[#This Row],[OrderDate]])</f>
        <v>4</v>
      </c>
      <c r="E482" s="5">
        <f>DAY(retail_sales_dataset[[#This Row],[OrderDate]])</f>
        <v>25</v>
      </c>
      <c r="F482" t="s">
        <v>22</v>
      </c>
      <c r="G482" t="s">
        <v>26</v>
      </c>
      <c r="H482" t="s">
        <v>17</v>
      </c>
      <c r="I482" t="s">
        <v>23</v>
      </c>
      <c r="J482" t="s">
        <v>27</v>
      </c>
      <c r="K482" s="2">
        <v>12708</v>
      </c>
      <c r="L482" s="5">
        <v>1</v>
      </c>
      <c r="M482" t="s">
        <v>37</v>
      </c>
      <c r="N482" s="2">
        <v>12708</v>
      </c>
      <c r="O482" s="2">
        <v>95421</v>
      </c>
      <c r="P482" s="2">
        <f>retail_sales_dataset[[#This Row],[Total]]-retail_sales_dataset[[#This Row],[COGS]]</f>
        <v>-82713</v>
      </c>
      <c r="Q482" s="3">
        <v>-82713</v>
      </c>
      <c r="R482">
        <v>2491</v>
      </c>
      <c r="S482" s="12">
        <v>45</v>
      </c>
    </row>
    <row r="483" spans="1:19" x14ac:dyDescent="0.25">
      <c r="A483" t="s">
        <v>514</v>
      </c>
      <c r="B483" s="1">
        <v>45773</v>
      </c>
      <c r="C483" s="5">
        <f>YEAR(retail_sales_dataset[[#This Row],[OrderDate]])</f>
        <v>2025</v>
      </c>
      <c r="D483" s="5">
        <f>MONTH(retail_sales_dataset[[#This Row],[OrderDate]])</f>
        <v>4</v>
      </c>
      <c r="E483" s="5">
        <f>DAY(retail_sales_dataset[[#This Row],[OrderDate]])</f>
        <v>26</v>
      </c>
      <c r="F483" t="s">
        <v>39</v>
      </c>
      <c r="G483" t="s">
        <v>31</v>
      </c>
      <c r="H483" t="s">
        <v>17</v>
      </c>
      <c r="I483" t="s">
        <v>23</v>
      </c>
      <c r="J483" t="s">
        <v>29</v>
      </c>
      <c r="K483" s="2">
        <v>31985</v>
      </c>
      <c r="L483" s="5">
        <v>2</v>
      </c>
      <c r="M483" t="s">
        <v>41</v>
      </c>
      <c r="N483" s="2">
        <v>6397</v>
      </c>
      <c r="O483" s="2">
        <v>48033</v>
      </c>
      <c r="P483" s="2">
        <f>retail_sales_dataset[[#This Row],[Total]]-retail_sales_dataset[[#This Row],[COGS]]</f>
        <v>-41636</v>
      </c>
      <c r="Q483" s="3">
        <v>-41636</v>
      </c>
      <c r="R483">
        <v>2491</v>
      </c>
      <c r="S483" s="12">
        <v>97</v>
      </c>
    </row>
    <row r="484" spans="1:19" x14ac:dyDescent="0.25">
      <c r="A484" t="s">
        <v>515</v>
      </c>
      <c r="B484" s="1">
        <v>45774</v>
      </c>
      <c r="C484" s="5">
        <f>YEAR(retail_sales_dataset[[#This Row],[OrderDate]])</f>
        <v>2025</v>
      </c>
      <c r="D484" s="5">
        <f>MONTH(retail_sales_dataset[[#This Row],[OrderDate]])</f>
        <v>4</v>
      </c>
      <c r="E484" s="5">
        <f>DAY(retail_sales_dataset[[#This Row],[OrderDate]])</f>
        <v>27</v>
      </c>
      <c r="F484" t="s">
        <v>39</v>
      </c>
      <c r="G484" t="s">
        <v>16</v>
      </c>
      <c r="H484" t="s">
        <v>32</v>
      </c>
      <c r="I484" t="s">
        <v>18</v>
      </c>
      <c r="J484" t="s">
        <v>19</v>
      </c>
      <c r="K484" s="2">
        <v>121383</v>
      </c>
      <c r="L484" s="5">
        <v>1</v>
      </c>
      <c r="M484" t="s">
        <v>37</v>
      </c>
      <c r="N484" s="2">
        <v>121383</v>
      </c>
      <c r="O484" s="2">
        <v>91143</v>
      </c>
      <c r="P484" s="2">
        <f>retail_sales_dataset[[#This Row],[Total]]-retail_sales_dataset[[#This Row],[COGS]]</f>
        <v>30240</v>
      </c>
      <c r="Q484" s="3">
        <v>30240</v>
      </c>
      <c r="R484">
        <v>2491</v>
      </c>
      <c r="S484" s="12">
        <v>58</v>
      </c>
    </row>
    <row r="485" spans="1:19" x14ac:dyDescent="0.25">
      <c r="A485" t="s">
        <v>516</v>
      </c>
      <c r="B485" s="1">
        <v>45775</v>
      </c>
      <c r="C485" s="5">
        <f>YEAR(retail_sales_dataset[[#This Row],[OrderDate]])</f>
        <v>2025</v>
      </c>
      <c r="D485" s="5">
        <f>MONTH(retail_sales_dataset[[#This Row],[OrderDate]])</f>
        <v>4</v>
      </c>
      <c r="E485" s="5">
        <f>DAY(retail_sales_dataset[[#This Row],[OrderDate]])</f>
        <v>28</v>
      </c>
      <c r="F485" t="s">
        <v>39</v>
      </c>
      <c r="G485" t="s">
        <v>31</v>
      </c>
      <c r="H485" t="s">
        <v>32</v>
      </c>
      <c r="I485" t="s">
        <v>23</v>
      </c>
      <c r="J485" t="s">
        <v>19</v>
      </c>
      <c r="K485" s="2">
        <v>71437</v>
      </c>
      <c r="L485" s="5">
        <v>4</v>
      </c>
      <c r="M485" t="s">
        <v>37</v>
      </c>
      <c r="N485" s="2">
        <v>285748</v>
      </c>
      <c r="O485" s="2">
        <v>214561</v>
      </c>
      <c r="P485" s="2">
        <f>retail_sales_dataset[[#This Row],[Total]]-retail_sales_dataset[[#This Row],[COGS]]</f>
        <v>71187</v>
      </c>
      <c r="Q485" s="3">
        <v>71187</v>
      </c>
      <c r="R485">
        <v>2491</v>
      </c>
      <c r="S485" s="12">
        <v>46</v>
      </c>
    </row>
    <row r="486" spans="1:19" x14ac:dyDescent="0.25">
      <c r="A486" t="s">
        <v>517</v>
      </c>
      <c r="B486" s="1">
        <v>45776</v>
      </c>
      <c r="C486" s="5">
        <f>YEAR(retail_sales_dataset[[#This Row],[OrderDate]])</f>
        <v>2025</v>
      </c>
      <c r="D486" s="5">
        <f>MONTH(retail_sales_dataset[[#This Row],[OrderDate]])</f>
        <v>4</v>
      </c>
      <c r="E486" s="5">
        <f>DAY(retail_sales_dataset[[#This Row],[OrderDate]])</f>
        <v>29</v>
      </c>
      <c r="F486" t="s">
        <v>22</v>
      </c>
      <c r="G486" t="s">
        <v>31</v>
      </c>
      <c r="H486" t="s">
        <v>32</v>
      </c>
      <c r="I486" t="s">
        <v>23</v>
      </c>
      <c r="J486" t="s">
        <v>19</v>
      </c>
      <c r="K486" s="2">
        <v>7503</v>
      </c>
      <c r="L486" s="5">
        <v>2</v>
      </c>
      <c r="M486" t="s">
        <v>37</v>
      </c>
      <c r="N486" s="2">
        <v>15006</v>
      </c>
      <c r="O486" s="2">
        <v>112676</v>
      </c>
      <c r="P486" s="2">
        <f>retail_sales_dataset[[#This Row],[Total]]-retail_sales_dataset[[#This Row],[COGS]]</f>
        <v>-97670</v>
      </c>
      <c r="Q486" s="3">
        <v>-97670</v>
      </c>
      <c r="R486">
        <v>2491</v>
      </c>
      <c r="S486" s="12">
        <v>76</v>
      </c>
    </row>
    <row r="487" spans="1:19" x14ac:dyDescent="0.25">
      <c r="A487" t="s">
        <v>518</v>
      </c>
      <c r="B487" s="1">
        <v>45777</v>
      </c>
      <c r="C487" s="5">
        <f>YEAR(retail_sales_dataset[[#This Row],[OrderDate]])</f>
        <v>2025</v>
      </c>
      <c r="D487" s="5">
        <f>MONTH(retail_sales_dataset[[#This Row],[OrderDate]])</f>
        <v>4</v>
      </c>
      <c r="E487" s="5">
        <f>DAY(retail_sales_dataset[[#This Row],[OrderDate]])</f>
        <v>30</v>
      </c>
      <c r="F487" t="s">
        <v>39</v>
      </c>
      <c r="G487" t="s">
        <v>31</v>
      </c>
      <c r="H487" t="s">
        <v>17</v>
      </c>
      <c r="I487" t="s">
        <v>18</v>
      </c>
      <c r="J487" t="s">
        <v>19</v>
      </c>
      <c r="K487" s="2">
        <v>24355</v>
      </c>
      <c r="L487" s="5">
        <v>4</v>
      </c>
      <c r="M487" t="s">
        <v>41</v>
      </c>
      <c r="N487" s="2">
        <v>9742</v>
      </c>
      <c r="O487" s="2">
        <v>7315</v>
      </c>
      <c r="P487" s="2">
        <f>retail_sales_dataset[[#This Row],[Total]]-retail_sales_dataset[[#This Row],[COGS]]</f>
        <v>2427</v>
      </c>
      <c r="Q487" s="3">
        <v>2427</v>
      </c>
      <c r="R487">
        <v>2491</v>
      </c>
      <c r="S487" s="12">
        <v>77</v>
      </c>
    </row>
    <row r="488" spans="1:19" x14ac:dyDescent="0.25">
      <c r="A488" t="s">
        <v>519</v>
      </c>
      <c r="B488" s="1">
        <v>45778</v>
      </c>
      <c r="C488" s="5">
        <f>YEAR(retail_sales_dataset[[#This Row],[OrderDate]])</f>
        <v>2025</v>
      </c>
      <c r="D488" s="5">
        <f>MONTH(retail_sales_dataset[[#This Row],[OrderDate]])</f>
        <v>5</v>
      </c>
      <c r="E488" s="5">
        <f>DAY(retail_sales_dataset[[#This Row],[OrderDate]])</f>
        <v>1</v>
      </c>
      <c r="F488" t="s">
        <v>39</v>
      </c>
      <c r="G488" t="s">
        <v>31</v>
      </c>
      <c r="H488" t="s">
        <v>32</v>
      </c>
      <c r="I488" t="s">
        <v>18</v>
      </c>
      <c r="J488" t="s">
        <v>33</v>
      </c>
      <c r="K488" s="2">
        <v>16687</v>
      </c>
      <c r="L488" s="5">
        <v>3</v>
      </c>
      <c r="M488" t="s">
        <v>41</v>
      </c>
      <c r="N488" s="2">
        <v>50061</v>
      </c>
      <c r="O488" s="2">
        <v>37589</v>
      </c>
      <c r="P488" s="2">
        <f>retail_sales_dataset[[#This Row],[Total]]-retail_sales_dataset[[#This Row],[COGS]]</f>
        <v>12472</v>
      </c>
      <c r="Q488" s="3">
        <v>12472</v>
      </c>
      <c r="R488">
        <v>2491</v>
      </c>
      <c r="S488" s="12">
        <v>79</v>
      </c>
    </row>
    <row r="489" spans="1:19" x14ac:dyDescent="0.25">
      <c r="A489" t="s">
        <v>520</v>
      </c>
      <c r="B489" s="1">
        <v>45779</v>
      </c>
      <c r="C489" s="5">
        <f>YEAR(retail_sales_dataset[[#This Row],[OrderDate]])</f>
        <v>2025</v>
      </c>
      <c r="D489" s="5">
        <f>MONTH(retail_sales_dataset[[#This Row],[OrderDate]])</f>
        <v>5</v>
      </c>
      <c r="E489" s="5">
        <f>DAY(retail_sales_dataset[[#This Row],[OrderDate]])</f>
        <v>2</v>
      </c>
      <c r="F489" t="s">
        <v>22</v>
      </c>
      <c r="G489" t="s">
        <v>16</v>
      </c>
      <c r="H489" t="s">
        <v>17</v>
      </c>
      <c r="I489" t="s">
        <v>18</v>
      </c>
      <c r="J489" t="s">
        <v>27</v>
      </c>
      <c r="K489" s="2">
        <v>110551</v>
      </c>
      <c r="L489" s="5">
        <v>3</v>
      </c>
      <c r="M489" t="s">
        <v>37</v>
      </c>
      <c r="N489" s="2">
        <v>331653</v>
      </c>
      <c r="O489" s="2">
        <v>249029</v>
      </c>
      <c r="P489" s="2">
        <f>retail_sales_dataset[[#This Row],[Total]]-retail_sales_dataset[[#This Row],[COGS]]</f>
        <v>82624</v>
      </c>
      <c r="Q489" s="3">
        <v>82624</v>
      </c>
      <c r="R489">
        <v>2491</v>
      </c>
      <c r="S489" s="12">
        <v>56</v>
      </c>
    </row>
    <row r="490" spans="1:19" x14ac:dyDescent="0.25">
      <c r="A490" t="s">
        <v>521</v>
      </c>
      <c r="B490" s="1">
        <v>45780</v>
      </c>
      <c r="C490" s="5">
        <f>YEAR(retail_sales_dataset[[#This Row],[OrderDate]])</f>
        <v>2025</v>
      </c>
      <c r="D490" s="5">
        <f>MONTH(retail_sales_dataset[[#This Row],[OrderDate]])</f>
        <v>5</v>
      </c>
      <c r="E490" s="5">
        <f>DAY(retail_sales_dataset[[#This Row],[OrderDate]])</f>
        <v>3</v>
      </c>
      <c r="F490" t="s">
        <v>15</v>
      </c>
      <c r="G490" t="s">
        <v>31</v>
      </c>
      <c r="H490" t="s">
        <v>32</v>
      </c>
      <c r="I490" t="s">
        <v>18</v>
      </c>
      <c r="J490" t="s">
        <v>35</v>
      </c>
      <c r="K490" s="2">
        <v>76987</v>
      </c>
      <c r="L490" s="5">
        <v>4</v>
      </c>
      <c r="M490" t="s">
        <v>37</v>
      </c>
      <c r="N490" s="2">
        <v>307948</v>
      </c>
      <c r="O490" s="2">
        <v>23123</v>
      </c>
      <c r="P490" s="2">
        <f>retail_sales_dataset[[#This Row],[Total]]-retail_sales_dataset[[#This Row],[COGS]]</f>
        <v>284825</v>
      </c>
      <c r="Q490" s="3">
        <v>284825</v>
      </c>
      <c r="R490">
        <v>2491</v>
      </c>
      <c r="S490" s="12">
        <v>41</v>
      </c>
    </row>
    <row r="491" spans="1:19" x14ac:dyDescent="0.25">
      <c r="A491" t="s">
        <v>522</v>
      </c>
      <c r="B491" s="1">
        <v>45781</v>
      </c>
      <c r="C491" s="5">
        <f>YEAR(retail_sales_dataset[[#This Row],[OrderDate]])</f>
        <v>2025</v>
      </c>
      <c r="D491" s="5">
        <f>MONTH(retail_sales_dataset[[#This Row],[OrderDate]])</f>
        <v>5</v>
      </c>
      <c r="E491" s="5">
        <f>DAY(retail_sales_dataset[[#This Row],[OrderDate]])</f>
        <v>4</v>
      </c>
      <c r="F491" t="s">
        <v>22</v>
      </c>
      <c r="G491" t="s">
        <v>16</v>
      </c>
      <c r="H491" t="s">
        <v>17</v>
      </c>
      <c r="I491" t="s">
        <v>23</v>
      </c>
      <c r="J491" t="s">
        <v>24</v>
      </c>
      <c r="K491" s="2">
        <v>68343</v>
      </c>
      <c r="L491" s="5">
        <v>2</v>
      </c>
      <c r="M491" t="s">
        <v>41</v>
      </c>
      <c r="N491" s="2">
        <v>136686</v>
      </c>
      <c r="O491" s="2">
        <v>102634</v>
      </c>
      <c r="P491" s="2">
        <f>retail_sales_dataset[[#This Row],[Total]]-retail_sales_dataset[[#This Row],[COGS]]</f>
        <v>34052</v>
      </c>
      <c r="Q491" s="3">
        <v>34052</v>
      </c>
      <c r="R491">
        <v>2491</v>
      </c>
      <c r="S491" s="12">
        <v>98</v>
      </c>
    </row>
    <row r="492" spans="1:19" x14ac:dyDescent="0.25">
      <c r="A492" t="s">
        <v>523</v>
      </c>
      <c r="B492" s="1">
        <v>45782</v>
      </c>
      <c r="C492" s="5">
        <f>YEAR(retail_sales_dataset[[#This Row],[OrderDate]])</f>
        <v>2025</v>
      </c>
      <c r="D492" s="5">
        <f>MONTH(retail_sales_dataset[[#This Row],[OrderDate]])</f>
        <v>5</v>
      </c>
      <c r="E492" s="5">
        <f>DAY(retail_sales_dataset[[#This Row],[OrderDate]])</f>
        <v>5</v>
      </c>
      <c r="F492" t="s">
        <v>39</v>
      </c>
      <c r="G492" t="s">
        <v>16</v>
      </c>
      <c r="H492" t="s">
        <v>32</v>
      </c>
      <c r="I492" t="s">
        <v>23</v>
      </c>
      <c r="J492" t="s">
        <v>33</v>
      </c>
      <c r="K492" s="2">
        <v>110779</v>
      </c>
      <c r="L492" s="5">
        <v>2</v>
      </c>
      <c r="M492" t="s">
        <v>20</v>
      </c>
      <c r="N492" s="2">
        <v>221558</v>
      </c>
      <c r="O492" s="2">
        <v>166362</v>
      </c>
      <c r="P492" s="2">
        <f>retail_sales_dataset[[#This Row],[Total]]-retail_sales_dataset[[#This Row],[COGS]]</f>
        <v>55196</v>
      </c>
      <c r="Q492" s="3">
        <v>55196</v>
      </c>
      <c r="R492">
        <v>2491</v>
      </c>
      <c r="S492" s="12">
        <v>55</v>
      </c>
    </row>
    <row r="493" spans="1:19" x14ac:dyDescent="0.25">
      <c r="A493" t="s">
        <v>524</v>
      </c>
      <c r="B493" s="1">
        <v>45783</v>
      </c>
      <c r="C493" s="5">
        <f>YEAR(retail_sales_dataset[[#This Row],[OrderDate]])</f>
        <v>2025</v>
      </c>
      <c r="D493" s="5">
        <f>MONTH(retail_sales_dataset[[#This Row],[OrderDate]])</f>
        <v>5</v>
      </c>
      <c r="E493" s="5">
        <f>DAY(retail_sales_dataset[[#This Row],[OrderDate]])</f>
        <v>6</v>
      </c>
      <c r="F493" t="s">
        <v>39</v>
      </c>
      <c r="G493" t="s">
        <v>26</v>
      </c>
      <c r="H493" t="s">
        <v>32</v>
      </c>
      <c r="I493" t="s">
        <v>18</v>
      </c>
      <c r="J493" t="s">
        <v>33</v>
      </c>
      <c r="K493" s="2">
        <v>115999</v>
      </c>
      <c r="L493" s="5">
        <v>1</v>
      </c>
      <c r="M493" t="s">
        <v>37</v>
      </c>
      <c r="N493" s="2">
        <v>115999</v>
      </c>
      <c r="O493" s="2">
        <v>87101</v>
      </c>
      <c r="P493" s="2">
        <f>retail_sales_dataset[[#This Row],[Total]]-retail_sales_dataset[[#This Row],[COGS]]</f>
        <v>28898</v>
      </c>
      <c r="Q493" s="3">
        <v>28898</v>
      </c>
      <c r="R493">
        <v>2491</v>
      </c>
      <c r="S493" s="12">
        <v>81</v>
      </c>
    </row>
    <row r="494" spans="1:19" x14ac:dyDescent="0.25">
      <c r="A494" t="s">
        <v>525</v>
      </c>
      <c r="B494" s="1">
        <v>45784</v>
      </c>
      <c r="C494" s="5">
        <f>YEAR(retail_sales_dataset[[#This Row],[OrderDate]])</f>
        <v>2025</v>
      </c>
      <c r="D494" s="5">
        <f>MONTH(retail_sales_dataset[[#This Row],[OrderDate]])</f>
        <v>5</v>
      </c>
      <c r="E494" s="5">
        <f>DAY(retail_sales_dataset[[#This Row],[OrderDate]])</f>
        <v>7</v>
      </c>
      <c r="F494" t="s">
        <v>22</v>
      </c>
      <c r="G494" t="s">
        <v>16</v>
      </c>
      <c r="H494" t="s">
        <v>32</v>
      </c>
      <c r="I494" t="s">
        <v>23</v>
      </c>
      <c r="J494" t="s">
        <v>35</v>
      </c>
      <c r="K494" s="2">
        <v>28042</v>
      </c>
      <c r="L494" s="5">
        <v>3</v>
      </c>
      <c r="M494" t="s">
        <v>20</v>
      </c>
      <c r="N494" s="2">
        <v>84126</v>
      </c>
      <c r="O494" s="2">
        <v>63168</v>
      </c>
      <c r="P494" s="2">
        <f>retail_sales_dataset[[#This Row],[Total]]-retail_sales_dataset[[#This Row],[COGS]]</f>
        <v>20958</v>
      </c>
      <c r="Q494" s="3">
        <v>20958</v>
      </c>
      <c r="R494">
        <v>2491</v>
      </c>
      <c r="S494" s="12">
        <v>82</v>
      </c>
    </row>
    <row r="495" spans="1:19" x14ac:dyDescent="0.25">
      <c r="A495" t="s">
        <v>526</v>
      </c>
      <c r="B495" s="1">
        <v>45785</v>
      </c>
      <c r="C495" s="5">
        <f>YEAR(retail_sales_dataset[[#This Row],[OrderDate]])</f>
        <v>2025</v>
      </c>
      <c r="D495" s="5">
        <f>MONTH(retail_sales_dataset[[#This Row],[OrderDate]])</f>
        <v>5</v>
      </c>
      <c r="E495" s="5">
        <f>DAY(retail_sales_dataset[[#This Row],[OrderDate]])</f>
        <v>8</v>
      </c>
      <c r="F495" t="s">
        <v>15</v>
      </c>
      <c r="G495" t="s">
        <v>26</v>
      </c>
      <c r="H495" t="s">
        <v>32</v>
      </c>
      <c r="I495" t="s">
        <v>18</v>
      </c>
      <c r="J495" t="s">
        <v>35</v>
      </c>
      <c r="K495" s="2">
        <v>93483</v>
      </c>
      <c r="L495" s="5">
        <v>1</v>
      </c>
      <c r="M495" t="s">
        <v>37</v>
      </c>
      <c r="N495" s="2">
        <v>93483</v>
      </c>
      <c r="O495" s="2">
        <v>70194</v>
      </c>
      <c r="P495" s="2">
        <f>retail_sales_dataset[[#This Row],[Total]]-retail_sales_dataset[[#This Row],[COGS]]</f>
        <v>23289</v>
      </c>
      <c r="Q495" s="3">
        <v>23289</v>
      </c>
      <c r="R495">
        <v>2491</v>
      </c>
      <c r="S495" s="12">
        <v>77</v>
      </c>
    </row>
    <row r="496" spans="1:19" x14ac:dyDescent="0.25">
      <c r="A496" t="s">
        <v>527</v>
      </c>
      <c r="B496" s="1">
        <v>45786</v>
      </c>
      <c r="C496" s="5">
        <f>YEAR(retail_sales_dataset[[#This Row],[OrderDate]])</f>
        <v>2025</v>
      </c>
      <c r="D496" s="5">
        <f>MONTH(retail_sales_dataset[[#This Row],[OrderDate]])</f>
        <v>5</v>
      </c>
      <c r="E496" s="5">
        <f>DAY(retail_sales_dataset[[#This Row],[OrderDate]])</f>
        <v>9</v>
      </c>
      <c r="F496" t="s">
        <v>39</v>
      </c>
      <c r="G496" t="s">
        <v>16</v>
      </c>
      <c r="H496" t="s">
        <v>32</v>
      </c>
      <c r="I496" t="s">
        <v>18</v>
      </c>
      <c r="J496" t="s">
        <v>24</v>
      </c>
      <c r="K496" s="2">
        <v>24626</v>
      </c>
      <c r="L496" s="5">
        <v>1</v>
      </c>
      <c r="M496" t="s">
        <v>20</v>
      </c>
      <c r="N496" s="2">
        <v>24626</v>
      </c>
      <c r="O496" s="2">
        <v>18491</v>
      </c>
      <c r="P496" s="2">
        <f>retail_sales_dataset[[#This Row],[Total]]-retail_sales_dataset[[#This Row],[COGS]]</f>
        <v>6135</v>
      </c>
      <c r="Q496" s="3">
        <v>6135</v>
      </c>
      <c r="R496">
        <v>2491</v>
      </c>
      <c r="S496" s="12">
        <v>59</v>
      </c>
    </row>
    <row r="497" spans="1:19" x14ac:dyDescent="0.25">
      <c r="A497" t="s">
        <v>528</v>
      </c>
      <c r="B497" s="1">
        <v>45787</v>
      </c>
      <c r="C497" s="5">
        <f>YEAR(retail_sales_dataset[[#This Row],[OrderDate]])</f>
        <v>2025</v>
      </c>
      <c r="D497" s="5">
        <f>MONTH(retail_sales_dataset[[#This Row],[OrderDate]])</f>
        <v>5</v>
      </c>
      <c r="E497" s="5">
        <f>DAY(retail_sales_dataset[[#This Row],[OrderDate]])</f>
        <v>10</v>
      </c>
      <c r="F497" t="s">
        <v>39</v>
      </c>
      <c r="G497" t="s">
        <v>16</v>
      </c>
      <c r="H497" t="s">
        <v>17</v>
      </c>
      <c r="I497" t="s">
        <v>23</v>
      </c>
      <c r="J497" t="s">
        <v>24</v>
      </c>
      <c r="K497" s="2">
        <v>113949</v>
      </c>
      <c r="L497" s="5">
        <v>4</v>
      </c>
      <c r="M497" t="s">
        <v>20</v>
      </c>
      <c r="N497" s="2">
        <v>455796</v>
      </c>
      <c r="O497" s="2">
        <v>342245</v>
      </c>
      <c r="P497" s="2">
        <f>retail_sales_dataset[[#This Row],[Total]]-retail_sales_dataset[[#This Row],[COGS]]</f>
        <v>113551</v>
      </c>
      <c r="Q497" s="3">
        <v>113551</v>
      </c>
      <c r="R497">
        <v>2491</v>
      </c>
      <c r="S497" s="12">
        <v>56</v>
      </c>
    </row>
    <row r="498" spans="1:19" x14ac:dyDescent="0.25">
      <c r="A498" t="s">
        <v>529</v>
      </c>
      <c r="B498" s="1">
        <v>45788</v>
      </c>
      <c r="C498" s="5">
        <f>YEAR(retail_sales_dataset[[#This Row],[OrderDate]])</f>
        <v>2025</v>
      </c>
      <c r="D498" s="5">
        <f>MONTH(retail_sales_dataset[[#This Row],[OrderDate]])</f>
        <v>5</v>
      </c>
      <c r="E498" s="5">
        <f>DAY(retail_sales_dataset[[#This Row],[OrderDate]])</f>
        <v>11</v>
      </c>
      <c r="F498" t="s">
        <v>39</v>
      </c>
      <c r="G498" t="s">
        <v>16</v>
      </c>
      <c r="H498" t="s">
        <v>32</v>
      </c>
      <c r="I498" t="s">
        <v>18</v>
      </c>
      <c r="J498" t="s">
        <v>35</v>
      </c>
      <c r="K498" s="2">
        <v>100258</v>
      </c>
      <c r="L498" s="5">
        <v>4</v>
      </c>
      <c r="M498" t="s">
        <v>20</v>
      </c>
      <c r="N498" s="2">
        <v>401032</v>
      </c>
      <c r="O498" s="2">
        <v>301124</v>
      </c>
      <c r="P498" s="2">
        <f>retail_sales_dataset[[#This Row],[Total]]-retail_sales_dataset[[#This Row],[COGS]]</f>
        <v>99908</v>
      </c>
      <c r="Q498" s="3">
        <v>99908</v>
      </c>
      <c r="R498">
        <v>2491</v>
      </c>
      <c r="S498" s="12">
        <v>76</v>
      </c>
    </row>
    <row r="499" spans="1:19" x14ac:dyDescent="0.25">
      <c r="A499" t="s">
        <v>530</v>
      </c>
      <c r="B499" s="1">
        <v>45789</v>
      </c>
      <c r="C499" s="5">
        <f>YEAR(retail_sales_dataset[[#This Row],[OrderDate]])</f>
        <v>2025</v>
      </c>
      <c r="D499" s="5">
        <f>MONTH(retail_sales_dataset[[#This Row],[OrderDate]])</f>
        <v>5</v>
      </c>
      <c r="E499" s="5">
        <f>DAY(retail_sales_dataset[[#This Row],[OrderDate]])</f>
        <v>12</v>
      </c>
      <c r="F499" t="s">
        <v>22</v>
      </c>
      <c r="G499" t="s">
        <v>26</v>
      </c>
      <c r="H499" t="s">
        <v>32</v>
      </c>
      <c r="I499" t="s">
        <v>23</v>
      </c>
      <c r="J499" t="s">
        <v>19</v>
      </c>
      <c r="K499" s="2">
        <v>143709</v>
      </c>
      <c r="L499" s="5">
        <v>1</v>
      </c>
      <c r="M499" t="s">
        <v>41</v>
      </c>
      <c r="N499" s="2">
        <v>143709</v>
      </c>
      <c r="O499" s="2">
        <v>107907</v>
      </c>
      <c r="P499" s="2">
        <f>retail_sales_dataset[[#This Row],[Total]]-retail_sales_dataset[[#This Row],[COGS]]</f>
        <v>35802</v>
      </c>
      <c r="Q499" s="3">
        <v>35802</v>
      </c>
      <c r="R499">
        <v>2491</v>
      </c>
      <c r="S499" s="12">
        <v>92</v>
      </c>
    </row>
    <row r="500" spans="1:19" x14ac:dyDescent="0.25">
      <c r="A500" t="s">
        <v>531</v>
      </c>
      <c r="B500" s="1">
        <v>45790</v>
      </c>
      <c r="C500" s="5">
        <f>YEAR(retail_sales_dataset[[#This Row],[OrderDate]])</f>
        <v>2025</v>
      </c>
      <c r="D500" s="5">
        <f>MONTH(retail_sales_dataset[[#This Row],[OrderDate]])</f>
        <v>5</v>
      </c>
      <c r="E500" s="5">
        <f>DAY(retail_sales_dataset[[#This Row],[OrderDate]])</f>
        <v>13</v>
      </c>
      <c r="F500" t="s">
        <v>39</v>
      </c>
      <c r="G500" t="s">
        <v>26</v>
      </c>
      <c r="H500" t="s">
        <v>32</v>
      </c>
      <c r="I500" t="s">
        <v>23</v>
      </c>
      <c r="J500" t="s">
        <v>33</v>
      </c>
      <c r="K500" s="2">
        <v>14999</v>
      </c>
      <c r="L500" s="5">
        <v>3</v>
      </c>
      <c r="M500" t="s">
        <v>20</v>
      </c>
      <c r="N500" s="2">
        <v>44997</v>
      </c>
      <c r="O500" s="2">
        <v>33787</v>
      </c>
      <c r="P500" s="2">
        <f>retail_sales_dataset[[#This Row],[Total]]-retail_sales_dataset[[#This Row],[COGS]]</f>
        <v>11210</v>
      </c>
      <c r="Q500" s="3">
        <v>11210</v>
      </c>
      <c r="R500">
        <v>2491</v>
      </c>
      <c r="S500" s="12">
        <v>97</v>
      </c>
    </row>
    <row r="501" spans="1:19" x14ac:dyDescent="0.25">
      <c r="A501" t="s">
        <v>532</v>
      </c>
      <c r="B501" s="1">
        <v>45791</v>
      </c>
      <c r="C501" s="5">
        <f>YEAR(retail_sales_dataset[[#This Row],[OrderDate]])</f>
        <v>2025</v>
      </c>
      <c r="D501" s="5">
        <f>MONTH(retail_sales_dataset[[#This Row],[OrderDate]])</f>
        <v>5</v>
      </c>
      <c r="E501" s="5">
        <f>DAY(retail_sales_dataset[[#This Row],[OrderDate]])</f>
        <v>14</v>
      </c>
      <c r="F501" t="s">
        <v>15</v>
      </c>
      <c r="G501" t="s">
        <v>31</v>
      </c>
      <c r="H501" t="s">
        <v>17</v>
      </c>
      <c r="I501" t="s">
        <v>23</v>
      </c>
      <c r="J501" t="s">
        <v>29</v>
      </c>
      <c r="K501" s="2">
        <v>13273</v>
      </c>
      <c r="L501" s="5">
        <v>4</v>
      </c>
      <c r="M501" t="s">
        <v>20</v>
      </c>
      <c r="N501" s="2">
        <v>53092</v>
      </c>
      <c r="O501" s="2">
        <v>39865</v>
      </c>
      <c r="P501" s="2">
        <f>retail_sales_dataset[[#This Row],[Total]]-retail_sales_dataset[[#This Row],[COGS]]</f>
        <v>13227</v>
      </c>
      <c r="Q501" s="3">
        <v>13227</v>
      </c>
      <c r="R501">
        <v>2491</v>
      </c>
      <c r="S501" s="12">
        <v>46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0711-A955-4BBD-8A89-B46A81A4A439}">
  <sheetPr>
    <tabColor rgb="FFFFFF00"/>
  </sheetPr>
  <dimension ref="A1:D99"/>
  <sheetViews>
    <sheetView tabSelected="1" topLeftCell="A109" workbookViewId="0"/>
  </sheetViews>
  <sheetFormatPr baseColWidth="10" defaultRowHeight="15" x14ac:dyDescent="0.25"/>
  <cols>
    <col min="1" max="1" width="18.5703125" bestFit="1" customWidth="1"/>
    <col min="2" max="2" width="22.42578125" bestFit="1" customWidth="1"/>
    <col min="3" max="8" width="14.140625" bestFit="1" customWidth="1"/>
  </cols>
  <sheetData>
    <row r="1" spans="1:2" ht="20.25" x14ac:dyDescent="0.35">
      <c r="A1" s="8" t="s">
        <v>557</v>
      </c>
    </row>
    <row r="2" spans="1:2" x14ac:dyDescent="0.25">
      <c r="A2" t="s">
        <v>538</v>
      </c>
    </row>
    <row r="3" spans="1:2" x14ac:dyDescent="0.25">
      <c r="A3" s="2">
        <v>88104804</v>
      </c>
      <c r="B3" s="2">
        <f>A3</f>
        <v>88104804</v>
      </c>
    </row>
    <row r="7" spans="1:2" ht="20.25" x14ac:dyDescent="0.35">
      <c r="A7" s="8" t="s">
        <v>559</v>
      </c>
    </row>
    <row r="8" spans="1:2" x14ac:dyDescent="0.25">
      <c r="A8" t="s">
        <v>558</v>
      </c>
    </row>
    <row r="9" spans="1:2" x14ac:dyDescent="0.25">
      <c r="A9" s="10">
        <v>1284</v>
      </c>
      <c r="B9" s="10">
        <f>A9</f>
        <v>1284</v>
      </c>
    </row>
    <row r="12" spans="1:2" ht="20.25" x14ac:dyDescent="0.35">
      <c r="A12" s="8" t="s">
        <v>561</v>
      </c>
    </row>
    <row r="13" spans="1:2" x14ac:dyDescent="0.25">
      <c r="A13" t="s">
        <v>560</v>
      </c>
    </row>
    <row r="14" spans="1:2" x14ac:dyDescent="0.25">
      <c r="A14" s="4">
        <v>0.69862000000000024</v>
      </c>
      <c r="B14" s="11">
        <f>A14</f>
        <v>0.69862000000000024</v>
      </c>
    </row>
    <row r="15" spans="1:2" x14ac:dyDescent="0.25">
      <c r="B15" s="4"/>
    </row>
    <row r="19" spans="1:2" ht="20.25" x14ac:dyDescent="0.35">
      <c r="A19" s="8" t="s">
        <v>563</v>
      </c>
    </row>
    <row r="20" spans="1:2" x14ac:dyDescent="0.25">
      <c r="A20" t="s">
        <v>562</v>
      </c>
    </row>
    <row r="21" spans="1:2" x14ac:dyDescent="0.25">
      <c r="A21" s="2">
        <v>67881582</v>
      </c>
      <c r="B21" s="2">
        <f>A21</f>
        <v>67881582</v>
      </c>
    </row>
    <row r="25" spans="1:2" ht="20.25" x14ac:dyDescent="0.35">
      <c r="A25" s="8" t="s">
        <v>567</v>
      </c>
    </row>
    <row r="26" spans="1:2" x14ac:dyDescent="0.25">
      <c r="A26" t="s">
        <v>566</v>
      </c>
    </row>
    <row r="27" spans="1:2" x14ac:dyDescent="0.25">
      <c r="A27" s="2">
        <v>20223222</v>
      </c>
      <c r="B27" s="2">
        <f>A27</f>
        <v>20223222</v>
      </c>
    </row>
    <row r="34" spans="1:2" ht="20.25" x14ac:dyDescent="0.35">
      <c r="A34" s="8" t="s">
        <v>539</v>
      </c>
    </row>
    <row r="35" spans="1:2" x14ac:dyDescent="0.25">
      <c r="A35" s="6" t="s">
        <v>536</v>
      </c>
      <c r="B35" t="s">
        <v>538</v>
      </c>
    </row>
    <row r="36" spans="1:2" x14ac:dyDescent="0.25">
      <c r="A36" s="7" t="s">
        <v>31</v>
      </c>
      <c r="B36" s="2">
        <v>32409166</v>
      </c>
    </row>
    <row r="37" spans="1:2" x14ac:dyDescent="0.25">
      <c r="A37" s="7" t="s">
        <v>16</v>
      </c>
      <c r="B37" s="2">
        <v>28989876</v>
      </c>
    </row>
    <row r="38" spans="1:2" x14ac:dyDescent="0.25">
      <c r="A38" s="7" t="s">
        <v>26</v>
      </c>
      <c r="B38" s="2">
        <v>26705762</v>
      </c>
    </row>
    <row r="39" spans="1:2" x14ac:dyDescent="0.25">
      <c r="A39" s="7" t="s">
        <v>537</v>
      </c>
      <c r="B39" s="2">
        <v>88104804</v>
      </c>
    </row>
    <row r="49" spans="1:4" ht="20.25" x14ac:dyDescent="0.35">
      <c r="A49" s="8" t="s">
        <v>540</v>
      </c>
    </row>
    <row r="50" spans="1:4" x14ac:dyDescent="0.25">
      <c r="A50" s="6" t="s">
        <v>538</v>
      </c>
      <c r="B50" s="6" t="s">
        <v>541</v>
      </c>
    </row>
    <row r="51" spans="1:4" x14ac:dyDescent="0.25">
      <c r="A51" s="6" t="s">
        <v>536</v>
      </c>
      <c r="B51" t="s">
        <v>18</v>
      </c>
      <c r="C51" t="s">
        <v>23</v>
      </c>
      <c r="D51" t="s">
        <v>537</v>
      </c>
    </row>
    <row r="52" spans="1:4" x14ac:dyDescent="0.25">
      <c r="A52" s="7" t="s">
        <v>17</v>
      </c>
      <c r="B52" s="2">
        <v>21272152</v>
      </c>
      <c r="C52" s="2">
        <v>25444861</v>
      </c>
      <c r="D52" s="2">
        <v>46717013</v>
      </c>
    </row>
    <row r="53" spans="1:4" x14ac:dyDescent="0.25">
      <c r="A53" s="7" t="s">
        <v>32</v>
      </c>
      <c r="B53" s="2">
        <v>19528848</v>
      </c>
      <c r="C53" s="2">
        <v>21858943</v>
      </c>
      <c r="D53" s="2">
        <v>41387791</v>
      </c>
    </row>
    <row r="54" spans="1:4" x14ac:dyDescent="0.25">
      <c r="A54" s="7" t="s">
        <v>537</v>
      </c>
      <c r="B54" s="2">
        <v>40801000</v>
      </c>
      <c r="C54" s="2">
        <v>47303804</v>
      </c>
      <c r="D54" s="2">
        <v>88104804</v>
      </c>
    </row>
    <row r="63" spans="1:4" ht="20.25" x14ac:dyDescent="0.35">
      <c r="A63" s="8" t="s">
        <v>568</v>
      </c>
    </row>
    <row r="64" spans="1:4" x14ac:dyDescent="0.25">
      <c r="A64" s="6" t="s">
        <v>536</v>
      </c>
      <c r="B64" t="s">
        <v>538</v>
      </c>
    </row>
    <row r="65" spans="1:2" x14ac:dyDescent="0.25">
      <c r="A65" s="7" t="s">
        <v>27</v>
      </c>
      <c r="B65" s="2">
        <v>16745467</v>
      </c>
    </row>
    <row r="66" spans="1:2" x14ac:dyDescent="0.25">
      <c r="A66" s="7" t="s">
        <v>24</v>
      </c>
      <c r="B66" s="2">
        <v>16020245</v>
      </c>
    </row>
    <row r="67" spans="1:2" x14ac:dyDescent="0.25">
      <c r="A67" s="7" t="s">
        <v>33</v>
      </c>
      <c r="B67" s="2">
        <v>14490014</v>
      </c>
    </row>
    <row r="68" spans="1:2" x14ac:dyDescent="0.25">
      <c r="A68" s="7" t="s">
        <v>19</v>
      </c>
      <c r="B68" s="2">
        <v>14297461</v>
      </c>
    </row>
    <row r="69" spans="1:2" x14ac:dyDescent="0.25">
      <c r="A69" s="7" t="s">
        <v>35</v>
      </c>
      <c r="B69" s="2">
        <v>13475325</v>
      </c>
    </row>
    <row r="70" spans="1:2" x14ac:dyDescent="0.25">
      <c r="A70" s="7" t="s">
        <v>29</v>
      </c>
      <c r="B70" s="2">
        <v>13076292</v>
      </c>
    </row>
    <row r="71" spans="1:2" x14ac:dyDescent="0.25">
      <c r="A71" s="7" t="s">
        <v>537</v>
      </c>
      <c r="B71" s="2">
        <v>88104804</v>
      </c>
    </row>
    <row r="78" spans="1:2" ht="20.25" x14ac:dyDescent="0.35">
      <c r="A78" s="8" t="s">
        <v>542</v>
      </c>
    </row>
    <row r="79" spans="1:2" x14ac:dyDescent="0.25">
      <c r="A79" s="6" t="s">
        <v>536</v>
      </c>
      <c r="B79" t="s">
        <v>538</v>
      </c>
    </row>
    <row r="80" spans="1:2" x14ac:dyDescent="0.25">
      <c r="A80" s="7" t="s">
        <v>543</v>
      </c>
      <c r="B80" s="2">
        <v>66224539</v>
      </c>
    </row>
    <row r="81" spans="1:2" x14ac:dyDescent="0.25">
      <c r="A81" s="9" t="s">
        <v>545</v>
      </c>
      <c r="B81" s="2">
        <v>6067147</v>
      </c>
    </row>
    <row r="82" spans="1:2" x14ac:dyDescent="0.25">
      <c r="A82" s="9" t="s">
        <v>546</v>
      </c>
      <c r="B82" s="2">
        <v>4873941</v>
      </c>
    </row>
    <row r="83" spans="1:2" x14ac:dyDescent="0.25">
      <c r="A83" s="9" t="s">
        <v>547</v>
      </c>
      <c r="B83" s="2">
        <v>5027231</v>
      </c>
    </row>
    <row r="84" spans="1:2" x14ac:dyDescent="0.25">
      <c r="A84" s="9" t="s">
        <v>548</v>
      </c>
      <c r="B84" s="2">
        <v>4318500</v>
      </c>
    </row>
    <row r="85" spans="1:2" x14ac:dyDescent="0.25">
      <c r="A85" s="9" t="s">
        <v>549</v>
      </c>
      <c r="B85" s="2">
        <v>5643320</v>
      </c>
    </row>
    <row r="86" spans="1:2" x14ac:dyDescent="0.25">
      <c r="A86" s="9" t="s">
        <v>550</v>
      </c>
      <c r="B86" s="2">
        <v>5835148</v>
      </c>
    </row>
    <row r="87" spans="1:2" x14ac:dyDescent="0.25">
      <c r="A87" s="9" t="s">
        <v>551</v>
      </c>
      <c r="B87" s="2">
        <v>5384852</v>
      </c>
    </row>
    <row r="88" spans="1:2" x14ac:dyDescent="0.25">
      <c r="A88" s="9" t="s">
        <v>552</v>
      </c>
      <c r="B88" s="2">
        <v>5855624</v>
      </c>
    </row>
    <row r="89" spans="1:2" x14ac:dyDescent="0.25">
      <c r="A89" s="9" t="s">
        <v>553</v>
      </c>
      <c r="B89" s="2">
        <v>4675077</v>
      </c>
    </row>
    <row r="90" spans="1:2" x14ac:dyDescent="0.25">
      <c r="A90" s="9" t="s">
        <v>554</v>
      </c>
      <c r="B90" s="2">
        <v>5510997</v>
      </c>
    </row>
    <row r="91" spans="1:2" x14ac:dyDescent="0.25">
      <c r="A91" s="9" t="s">
        <v>555</v>
      </c>
      <c r="B91" s="2">
        <v>5570239</v>
      </c>
    </row>
    <row r="92" spans="1:2" x14ac:dyDescent="0.25">
      <c r="A92" s="9" t="s">
        <v>556</v>
      </c>
      <c r="B92" s="2">
        <v>7462463</v>
      </c>
    </row>
    <row r="93" spans="1:2" x14ac:dyDescent="0.25">
      <c r="A93" s="7" t="s">
        <v>544</v>
      </c>
      <c r="B93" s="2">
        <v>21880265</v>
      </c>
    </row>
    <row r="94" spans="1:2" x14ac:dyDescent="0.25">
      <c r="A94" s="9" t="s">
        <v>545</v>
      </c>
      <c r="B94" s="2">
        <v>5461718</v>
      </c>
    </row>
    <row r="95" spans="1:2" x14ac:dyDescent="0.25">
      <c r="A95" s="9" t="s">
        <v>546</v>
      </c>
      <c r="B95" s="2">
        <v>3654391</v>
      </c>
    </row>
    <row r="96" spans="1:2" x14ac:dyDescent="0.25">
      <c r="A96" s="9" t="s">
        <v>547</v>
      </c>
      <c r="B96" s="2">
        <v>5570502</v>
      </c>
    </row>
    <row r="97" spans="1:2" x14ac:dyDescent="0.25">
      <c r="A97" s="9" t="s">
        <v>548</v>
      </c>
      <c r="B97" s="2">
        <v>4728888</v>
      </c>
    </row>
    <row r="98" spans="1:2" x14ac:dyDescent="0.25">
      <c r="A98" s="9" t="s">
        <v>549</v>
      </c>
      <c r="B98" s="2">
        <v>2464766</v>
      </c>
    </row>
    <row r="99" spans="1:2" x14ac:dyDescent="0.25">
      <c r="A99" s="7" t="s">
        <v>537</v>
      </c>
      <c r="B99" s="2">
        <v>88104804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7550-3C8F-4476-9DE1-4563E55223FD}">
  <sheetPr>
    <tabColor rgb="FF92D050"/>
  </sheetPr>
  <dimension ref="A1"/>
  <sheetViews>
    <sheetView showGridLines="0" topLeftCell="A4" zoomScale="81" zoomScaleNormal="81" workbookViewId="0">
      <selection activeCell="S14" sqref="S14"/>
    </sheetView>
  </sheetViews>
  <sheetFormatPr baseColWidth="10" defaultRowHeight="15" x14ac:dyDescent="0.25"/>
  <cols>
    <col min="1" max="16384" width="11.42578125" style="1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7 9 1 6 c d - 4 c 7 f - 4 8 4 1 - 9 8 3 3 - 5 9 7 8 0 5 4 2 f a 8 5 "   x m l n s = " h t t p : / / s c h e m a s . m i c r o s o f t . c o m / D a t a M a s h u p " > A A A A A J Y E A A B Q S w M E F A A C A A g A e J F Q W / 3 u N Y 6 m A A A A 9 g A A A B I A H A B D b 2 5 m a W c v U G F j a 2 F n Z S 5 4 b W w g o h g A K K A U A A A A A A A A A A A A A A A A A A A A A A A A A A A A h Y 9 L C s I w G I S v U r J v H l W 0 l L 8 p 4 t a C K I j b E G M b b F N p U t O 7 u f B I X s G K V t 2 5 n J l v Y O Z + v U H W 1 1 V w U a 3 V j U k R w x Q F y s j m o E 2 R o s 4 d w x h l H N Z C n k S h g g E 2 N u m t T l H p 3 D k h x H u P / Q Q 3 b U E i S h n Z 5 6 u t L F U t Q m 2 s E 0 Y q 9 G k d / r c Q h 9 1 r D I 8 w m 8 4 w m 8 e Y A h l N y L X 5 A t G w 9 5 n + m L D s K t e 1 i i s b L j Z A R g n k / Y E / A F B L A w Q U A A I A C A B 4 k V B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J F Q W z E h a a e O A Q A A H Q M A A B M A H A B G b 3 J t d W x h c y 9 T Z W N 0 a W 9 u M S 5 t I K I Y A C i g F A A A A A A A A A A A A A A A A A A A A A A A A A A A A H V S T W / b M A y 9 B 8 h / E F w M S A D D Q I p 1 h x U + d H a X B d i W d H F P z V A w M p c K k K V A p L O l R f / 7 6 L h D P 5 T 5 I E v v k Y + P E g k 1 G + / U s v 9 P z o e D 4 Y D u I G C t A j I Y e 0 t g k W 5 r Y C B k l S u L P B w o + e b B b N A J U t A u K 7 1 u G 3 Q 8 + m w s Z o V 3 L A c a J c X H 1 T V h I F l b C M a v S v / b W Q 8 1 r Y 7 p Z 5 p 2 y T i 9 K d G a x j C G P E m T V B X e t o 2 j f H K W q k u n f W 3 c J p + c n p 2 m 6 q r 1 j E v e W 8 y f t 9 l 3 7 / D n O O 2 N n i S S A 2 u 8 h 9 q T 2 g b f + J 2 R b S L e K 1 h L + K L D G L 8 g 1 O J 1 1 H e W q p s n / M L a p Q Y L g X I O 7 U v h y m y 9 0 t C s j W g / 6 1 U B H P 3 y o e m N V / s t 0 u i / N t K H h 2 Q e p P K s l F 5 Z g h X j H 3 5 M 1 R N e A u M / R i 4 K D 8 w n q a H v o o T C 8 D 4 G W 2 L f Y O i M R O Q U n d S I Y O m 9 b j V / N S 5 O u X a G F 8 H o j p k 5 / v A + 6 5 Q P 1 F U L j n s P b 5 g F 7 L s J i c Q q z 2 D j 8 G I + X c b o N H i i m Y x A c 6 T 2 g f w G Y W P c u 5 j 9 A S x j 8 x p / H A 8 H x h 1 / z f O / U E s B A i 0 A F A A C A A g A e J F Q W / 3 u N Y 6 m A A A A 9 g A A A B I A A A A A A A A A A A A A A A A A A A A A A E N v b m Z p Z y 9 Q Y W N r Y W d l L n h t b F B L A Q I t A B Q A A g A I A H i R U F s P y u m r p A A A A O k A A A A T A A A A A A A A A A A A A A A A A P I A A A B b Q 2 9 u d G V u d F 9 U e X B l c 1 0 u e G 1 s U E s B A i 0 A F A A C A A g A e J F Q W z E h a a e O A Q A A H Q M A A B M A A A A A A A A A A A A A A A A A 4 w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x E A A A A A A A D F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0 Y W l s X 3 N h b G V z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m M 2 M 2 R m Y y 1 l N j Z h L T Q 5 O D k t O T B j Z S 0 x Z W Y z N j N k N D A 5 M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0 Y W l s X 3 N h b G V z X 2 R h d G F z Z X Q i I C 8 + P E V u d H J 5 I F R 5 c G U 9 I k Z p b G x l Z E N v b X B s Z X R l U m V z d W x 0 V G 9 X b 3 J r c 2 h l Z X Q i I F Z h b H V l P S J s M S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y M T o x M T o 0 O S 4 1 M z U 5 M j g 4 W i I g L z 4 8 R W 5 0 c n k g V H l w Z T 0 i R m l s b E N v b H V t b l R 5 c G V z I i B W Y W x 1 Z T 0 i c 0 J n a 0 d C Z 1 l H Q m d N R E J n T U R B d 0 1 E I i A v P j x F b n R y e S B U e X B l P S J G a W x s Q 2 9 s d W 1 u T m F t Z X M i I F Z h b H V l P S J z W y Z x d W 9 0 O 0 9 y Z G V y S U Q m c X V v d D s s J n F 1 b 3 Q 7 T 3 J k Z X J E Y X R l J n F 1 b 3 Q 7 L C Z x d W 9 0 O 0 J y Y W 5 j a C Z x d W 9 0 O y w m c X V v d D t D a X R 5 J n F 1 b 3 Q 7 L C Z x d W 9 0 O 0 N 1 c 3 R v b W V y V H l w Z S Z x d W 9 0 O y w m c X V v d D t H Z W 5 k Z X I m c X V v d D s s J n F 1 b 3 Q 7 U H J v Z H V j d E x p b m U m c X V v d D s s J n F 1 b 3 Q 7 V W 5 p d F B y a W N l J n F 1 b 3 Q 7 L C Z x d W 9 0 O 1 F 1 Y W 5 0 a X R 5 J n F 1 b 3 Q 7 L C Z x d W 9 0 O 1 B h e W 1 l b n Q m c X V v d D s s J n F 1 b 3 Q 7 V G 9 0 Y W w m c X V v d D s s J n F 1 b 3 Q 7 Q 0 9 H U y Z x d W 9 0 O y w m c X V v d D t H c m 9 z c 0 l u Y 2 9 t Z S Z x d W 9 0 O y w m c X V v d D t H c m 9 z c 0 1 h c m d p b i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G F p b F 9 z Y W x l c 1 9 k Y X R h c 2 V 0 L 1 R p c G 8 g Y 2 F t Y m l h Z G 8 u e 0 9 y Z G V y S U Q s M H 0 m c X V v d D s s J n F 1 b 3 Q 7 U 2 V j d G l v b j E v c m V 0 Y W l s X 3 N h b G V z X 2 R h d G F z Z X Q v V G l w b y B j Y W 1 i a W F k b y 5 7 T 3 J k Z X J E Y X R l L D F 9 J n F 1 b 3 Q 7 L C Z x d W 9 0 O 1 N l Y 3 R p b 2 4 x L 3 J l d G F p b F 9 z Y W x l c 1 9 k Y X R h c 2 V 0 L 1 R p c G 8 g Y 2 F t Y m l h Z G 8 u e 0 J y Y W 5 j a C w y f S Z x d W 9 0 O y w m c X V v d D t T Z W N 0 a W 9 u M S 9 y Z X R h a W x f c 2 F s Z X N f Z G F 0 Y X N l d C 9 U a X B v I G N h b W J p Y W R v L n t D a X R 5 L D N 9 J n F 1 b 3 Q 7 L C Z x d W 9 0 O 1 N l Y 3 R p b 2 4 x L 3 J l d G F p b F 9 z Y W x l c 1 9 k Y X R h c 2 V 0 L 1 R p c G 8 g Y 2 F t Y m l h Z G 8 u e 0 N 1 c 3 R v b W V y V H l w Z S w 0 f S Z x d W 9 0 O y w m c X V v d D t T Z W N 0 a W 9 u M S 9 y Z X R h a W x f c 2 F s Z X N f Z G F 0 Y X N l d C 9 U a X B v I G N h b W J p Y W R v L n t H Z W 5 k Z X I s N X 0 m c X V v d D s s J n F 1 b 3 Q 7 U 2 V j d G l v b j E v c m V 0 Y W l s X 3 N h b G V z X 2 R h d G F z Z X Q v V G l w b y B j Y W 1 i a W F k b y 5 7 U H J v Z H V j d E x p b m U s N n 0 m c X V v d D s s J n F 1 b 3 Q 7 U 2 V j d G l v b j E v c m V 0 Y W l s X 3 N h b G V z X 2 R h d G F z Z X Q v V G l w b y B j Y W 1 i a W F k b y 5 7 V W 5 p d F B y a W N l L D d 9 J n F 1 b 3 Q 7 L C Z x d W 9 0 O 1 N l Y 3 R p b 2 4 x L 3 J l d G F p b F 9 z Y W x l c 1 9 k Y X R h c 2 V 0 L 1 R p c G 8 g Y 2 F t Y m l h Z G 8 u e 1 F 1 Y W 5 0 a X R 5 L D h 9 J n F 1 b 3 Q 7 L C Z x d W 9 0 O 1 N l Y 3 R p b 2 4 x L 3 J l d G F p b F 9 z Y W x l c 1 9 k Y X R h c 2 V 0 L 1 R p c G 8 g Y 2 F t Y m l h Z G 8 u e 1 B h e W 1 l b n Q s O X 0 m c X V v d D s s J n F 1 b 3 Q 7 U 2 V j d G l v b j E v c m V 0 Y W l s X 3 N h b G V z X 2 R h d G F z Z X Q v V G l w b y B j Y W 1 i a W F k b y 5 7 V G 9 0 Y W w s M T B 9 J n F 1 b 3 Q 7 L C Z x d W 9 0 O 1 N l Y 3 R p b 2 4 x L 3 J l d G F p b F 9 z Y W x l c 1 9 k Y X R h c 2 V 0 L 1 R p c G 8 g Y 2 F t Y m l h Z G 8 u e 0 N P R 1 M s M T F 9 J n F 1 b 3 Q 7 L C Z x d W 9 0 O 1 N l Y 3 R p b 2 4 x L 3 J l d G F p b F 9 z Y W x l c 1 9 k Y X R h c 2 V 0 L 1 R p c G 8 g Y 2 F t Y m l h Z G 8 u e 0 d y b 3 N z S W 5 j b 2 1 l L D E y f S Z x d W 9 0 O y w m c X V v d D t T Z W N 0 a W 9 u M S 9 y Z X R h a W x f c 2 F s Z X N f Z G F 0 Y X N l d C 9 U a X B v I G N h b W J p Y W R v L n t H c m 9 z c 0 1 h c m d p b i U s M T N 9 J n F 1 b 3 Q 7 L C Z x d W 9 0 O 1 N l Y 3 R p b 2 4 x L 3 J l d G F p b F 9 z Y W x l c 1 9 k Y X R h c 2 V 0 L 1 R p c G 8 g Y 2 F t Y m l h Z G 8 u e 1 J h d G l u Z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d G F p b F 9 z Y W x l c 1 9 k Y X R h c 2 V 0 L 1 R p c G 8 g Y 2 F t Y m l h Z G 8 u e 0 9 y Z G V y S U Q s M H 0 m c X V v d D s s J n F 1 b 3 Q 7 U 2 V j d G l v b j E v c m V 0 Y W l s X 3 N h b G V z X 2 R h d G F z Z X Q v V G l w b y B j Y W 1 i a W F k b y 5 7 T 3 J k Z X J E Y X R l L D F 9 J n F 1 b 3 Q 7 L C Z x d W 9 0 O 1 N l Y 3 R p b 2 4 x L 3 J l d G F p b F 9 z Y W x l c 1 9 k Y X R h c 2 V 0 L 1 R p c G 8 g Y 2 F t Y m l h Z G 8 u e 0 J y Y W 5 j a C w y f S Z x d W 9 0 O y w m c X V v d D t T Z W N 0 a W 9 u M S 9 y Z X R h a W x f c 2 F s Z X N f Z G F 0 Y X N l d C 9 U a X B v I G N h b W J p Y W R v L n t D a X R 5 L D N 9 J n F 1 b 3 Q 7 L C Z x d W 9 0 O 1 N l Y 3 R p b 2 4 x L 3 J l d G F p b F 9 z Y W x l c 1 9 k Y X R h c 2 V 0 L 1 R p c G 8 g Y 2 F t Y m l h Z G 8 u e 0 N 1 c 3 R v b W V y V H l w Z S w 0 f S Z x d W 9 0 O y w m c X V v d D t T Z W N 0 a W 9 u M S 9 y Z X R h a W x f c 2 F s Z X N f Z G F 0 Y X N l d C 9 U a X B v I G N h b W J p Y W R v L n t H Z W 5 k Z X I s N X 0 m c X V v d D s s J n F 1 b 3 Q 7 U 2 V j d G l v b j E v c m V 0 Y W l s X 3 N h b G V z X 2 R h d G F z Z X Q v V G l w b y B j Y W 1 i a W F k b y 5 7 U H J v Z H V j d E x p b m U s N n 0 m c X V v d D s s J n F 1 b 3 Q 7 U 2 V j d G l v b j E v c m V 0 Y W l s X 3 N h b G V z X 2 R h d G F z Z X Q v V G l w b y B j Y W 1 i a W F k b y 5 7 V W 5 p d F B y a W N l L D d 9 J n F 1 b 3 Q 7 L C Z x d W 9 0 O 1 N l Y 3 R p b 2 4 x L 3 J l d G F p b F 9 z Y W x l c 1 9 k Y X R h c 2 V 0 L 1 R p c G 8 g Y 2 F t Y m l h Z G 8 u e 1 F 1 Y W 5 0 a X R 5 L D h 9 J n F 1 b 3 Q 7 L C Z x d W 9 0 O 1 N l Y 3 R p b 2 4 x L 3 J l d G F p b F 9 z Y W x l c 1 9 k Y X R h c 2 V 0 L 1 R p c G 8 g Y 2 F t Y m l h Z G 8 u e 1 B h e W 1 l b n Q s O X 0 m c X V v d D s s J n F 1 b 3 Q 7 U 2 V j d G l v b j E v c m V 0 Y W l s X 3 N h b G V z X 2 R h d G F z Z X Q v V G l w b y B j Y W 1 i a W F k b y 5 7 V G 9 0 Y W w s M T B 9 J n F 1 b 3 Q 7 L C Z x d W 9 0 O 1 N l Y 3 R p b 2 4 x L 3 J l d G F p b F 9 z Y W x l c 1 9 k Y X R h c 2 V 0 L 1 R p c G 8 g Y 2 F t Y m l h Z G 8 u e 0 N P R 1 M s M T F 9 J n F 1 b 3 Q 7 L C Z x d W 9 0 O 1 N l Y 3 R p b 2 4 x L 3 J l d G F p b F 9 z Y W x l c 1 9 k Y X R h c 2 V 0 L 1 R p c G 8 g Y 2 F t Y m l h Z G 8 u e 0 d y b 3 N z S W 5 j b 2 1 l L D E y f S Z x d W 9 0 O y w m c X V v d D t T Z W N 0 a W 9 u M S 9 y Z X R h a W x f c 2 F s Z X N f Z G F 0 Y X N l d C 9 U a X B v I G N h b W J p Y W R v L n t H c m 9 z c 0 1 h c m d p b i U s M T N 9 J n F 1 b 3 Q 7 L C Z x d W 9 0 O 1 N l Y 3 R p b 2 4 x L 3 J l d G F p b F 9 z Y W x l c 1 9 k Y X R h c 2 V 0 L 1 R p c G 8 g Y 2 F t Y m l h Z G 8 u e 1 J h d G l u Z y w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0 Y W l s X 3 N h b G V z X 2 R h d G F z Z X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I n Z R W H J 5 1 F k J a a x U X U X w 8 A A A A A A g A A A A A A E G Y A A A A B A A A g A A A A 0 o l q d u O F q e 2 S F 3 v V L Z r C n S w B e Z r T Z 4 5 r f n i n 0 T A 7 H A I A A A A A D o A A A A A C A A A g A A A A c k z V o v e c E 8 c d O j u N l o Y U X s 1 U T B T z n D u 2 D x Q J G 2 2 o r z J Q A A A A g c Z N w 0 G e J F o K d Q L 4 0 K y c + G y L 1 k P s k e M X L N A S 7 + q D S u 4 y j Y S Q / l x i Z 6 9 a z H e q t N k y o t A G M p O Y / C t L X l L p b j h g L 1 4 x I P I l e 4 O X o U u q 2 v D x Z e N A A A A A k X 7 v p r i w B t Z o C d H 3 e k L v R w f q N I l p g L u a o / g z 6 j X 8 2 / l a l E L X n c N 9 R X L m t J o S J H I X H X D X G o i B j o Q + q b c b U 6 s x m A = = < / D a t a M a s h u p > 
</file>

<file path=customXml/itemProps1.xml><?xml version="1.0" encoding="utf-8"?>
<ds:datastoreItem xmlns:ds="http://schemas.openxmlformats.org/officeDocument/2006/customXml" ds:itemID="{CAD6EFE8-0DF1-4CFF-8FE3-6642620F8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retail_sales_dataset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2025-10-13T21:43:06Z</dcterms:created>
  <dcterms:modified xsi:type="dcterms:W3CDTF">2025-10-21T02:02:34Z</dcterms:modified>
</cp:coreProperties>
</file>