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FLSim\paper_experiments\"/>
    </mc:Choice>
  </mc:AlternateContent>
  <xr:revisionPtr revIDLastSave="0" documentId="13_ncr:1_{B3B100F1-9F6A-4E63-A7DC-297C42BD576C}" xr6:coauthVersionLast="47" xr6:coauthVersionMax="47" xr10:uidLastSave="{00000000-0000-0000-0000-000000000000}"/>
  <bookViews>
    <workbookView xWindow="-120" yWindow="-120" windowWidth="29040" windowHeight="15720" xr2:uid="{F0480BD0-FD3B-47B3-8709-724D203C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I20" i="1"/>
  <c r="I21" i="1"/>
  <c r="I22" i="1"/>
  <c r="I23" i="1"/>
  <c r="I24" i="1"/>
  <c r="I25" i="1"/>
  <c r="I26" i="1"/>
  <c r="I27" i="1"/>
  <c r="I28" i="1"/>
  <c r="R10" i="1"/>
  <c r="R9" i="1"/>
  <c r="R7" i="1"/>
  <c r="R6" i="1"/>
  <c r="R4" i="1"/>
  <c r="R3" i="1"/>
  <c r="R8" i="1"/>
  <c r="R5" i="1"/>
  <c r="R2" i="1"/>
  <c r="P19" i="1"/>
  <c r="P20" i="1"/>
  <c r="P21" i="1"/>
  <c r="P22" i="1"/>
  <c r="P23" i="1"/>
  <c r="P24" i="1"/>
  <c r="P25" i="1"/>
  <c r="P26" i="1"/>
  <c r="P27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G5" i="1"/>
  <c r="G6" i="1"/>
  <c r="G7" i="1"/>
  <c r="G8" i="1"/>
  <c r="G9" i="1"/>
  <c r="G10" i="1"/>
  <c r="F5" i="1"/>
  <c r="C24" i="1" s="1"/>
  <c r="F6" i="1"/>
  <c r="C25" i="1" s="1"/>
  <c r="F7" i="1"/>
  <c r="C26" i="1" s="1"/>
  <c r="F8" i="1"/>
  <c r="C27" i="1" s="1"/>
  <c r="F9" i="1"/>
  <c r="C28" i="1" s="1"/>
  <c r="F10" i="1"/>
  <c r="C29" i="1" s="1"/>
  <c r="G2" i="1"/>
  <c r="F2" i="1"/>
  <c r="C21" i="1" s="1"/>
  <c r="G4" i="1"/>
  <c r="G3" i="1"/>
  <c r="F4" i="1"/>
  <c r="C23" i="1" s="1"/>
  <c r="F3" i="1"/>
  <c r="C22" i="1" s="1"/>
</calcChain>
</file>

<file path=xl/sharedStrings.xml><?xml version="1.0" encoding="utf-8"?>
<sst xmlns="http://schemas.openxmlformats.org/spreadsheetml/2006/main" count="72" uniqueCount="23">
  <si>
    <t>server qsgd bits</t>
  </si>
  <si>
    <t>client qsgd bits</t>
  </si>
  <si>
    <t>sample 1</t>
  </si>
  <si>
    <t>sample 2</t>
  </si>
  <si>
    <t>sample 3</t>
  </si>
  <si>
    <t>average</t>
  </si>
  <si>
    <t>standard deviation</t>
  </si>
  <si>
    <t>qsgd 8</t>
  </si>
  <si>
    <t>qsgd 4</t>
  </si>
  <si>
    <t>qsgd 2</t>
  </si>
  <si>
    <t>8-bit qsgd server</t>
  </si>
  <si>
    <t>4-bit qsgd server</t>
  </si>
  <si>
    <t>2-bit qsgd server</t>
  </si>
  <si>
    <t>8-bit client</t>
  </si>
  <si>
    <t>4-bit client</t>
  </si>
  <si>
    <t>2-bit client</t>
  </si>
  <si>
    <t>full</t>
  </si>
  <si>
    <t>8bit</t>
  </si>
  <si>
    <t>4bit</t>
  </si>
  <si>
    <t>2bit</t>
  </si>
  <si>
    <t>bytes uploaded</t>
  </si>
  <si>
    <t>fedbuff</t>
  </si>
  <si>
    <t>MB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</si>
</sst>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client uploads to reach target accuracy (thousands)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Sheet1!$N$19:$O$27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3">
                    <c:v>4-bit client</c:v>
                  </c:pt>
                  <c:pt idx="6">
                    <c:v>2-bit client</c:v>
                  </c:pt>
                </c:lvl>
              </c:multiLvlStrCache>
            </c:multiLvlStrRef>
          </c:cat>
          <c:val>
            <c:numRef>
              <c:f>Sheet1!$P$19:$P$27</c:f>
              <c:numCache>
                <c:formatCode>General</c:formatCode>
                <c:ptCount val="9"/>
                <c:pt idx="0">
                  <c:v>27.556666666666668</c:v>
                </c:pt>
                <c:pt idx="1">
                  <c:v>29.773333333333333</c:v>
                </c:pt>
                <c:pt idx="2">
                  <c:v>35.656666666666666</c:v>
                </c:pt>
                <c:pt idx="3">
                  <c:v>39.65</c:v>
                </c:pt>
                <c:pt idx="4">
                  <c:v>27.806666666666668</c:v>
                </c:pt>
                <c:pt idx="5">
                  <c:v>37.653333333333336</c:v>
                </c:pt>
                <c:pt idx="6">
                  <c:v>58.596666666666664</c:v>
                </c:pt>
                <c:pt idx="7">
                  <c:v>74.553333333333327</c:v>
                </c:pt>
                <c:pt idx="8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9-4531-AA65-737FC6E8E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213152"/>
        <c:axId val="1772213568"/>
      </c:bar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 uploaded to reach target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Sheet1!$G$20:$H$28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3">
                    <c:v>4-bit client</c:v>
                  </c:pt>
                  <c:pt idx="6">
                    <c:v>2-bit client</c:v>
                  </c:pt>
                </c:lvl>
              </c:multiLvlStrCache>
            </c:multiLvlStrRef>
          </c:cat>
          <c:val>
            <c:numRef>
              <c:f>Sheet1!$I$20:$I$28</c:f>
              <c:numCache>
                <c:formatCode>General</c:formatCode>
                <c:ptCount val="9"/>
                <c:pt idx="0">
                  <c:v>824.60569333333342</c:v>
                </c:pt>
                <c:pt idx="1">
                  <c:v>457.91386666666665</c:v>
                </c:pt>
                <c:pt idx="2">
                  <c:v>289.1042533333333</c:v>
                </c:pt>
                <c:pt idx="3">
                  <c:v>1152.97172</c:v>
                </c:pt>
                <c:pt idx="4">
                  <c:v>427.66653333333335</c:v>
                </c:pt>
                <c:pt idx="5">
                  <c:v>305.29322666666667</c:v>
                </c:pt>
                <c:pt idx="6">
                  <c:v>1753.4466533333332</c:v>
                </c:pt>
                <c:pt idx="7">
                  <c:v>1146.6302666666666</c:v>
                </c:pt>
                <c:pt idx="8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401B-9513-92062B4E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218016"/>
        <c:axId val="1881219680"/>
      </c:barChart>
      <c:catAx>
        <c:axId val="18812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9680"/>
        <c:crosses val="autoZero"/>
        <c:auto val="1"/>
        <c:lblAlgn val="ctr"/>
        <c:lblOffset val="100"/>
        <c:noMultiLvlLbl val="0"/>
      </c:catAx>
      <c:valAx>
        <c:axId val="18812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30</xdr:row>
      <xdr:rowOff>138112</xdr:rowOff>
    </xdr:from>
    <xdr:to>
      <xdr:col>8</xdr:col>
      <xdr:colOff>85725</xdr:colOff>
      <xdr:row>45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561272-21B6-C59A-64EE-97E0923F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366712</xdr:colOff>
      <xdr:row>31</xdr:row>
      <xdr:rowOff>4762</xdr:rowOff>
    </xdr:from>
    <xdr:to>
      <xdr:col>16</xdr:col>
      <xdr:colOff>204787</xdr:colOff>
      <xdr:row>45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ACA6D-6A4F-E948-C4C0-D7D40C9E1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54BC-63E1-4F18-99A9-2928C23E5932}" name="Table1" displayName="Table1" ref="A20:C29" totalsRowShown="0">
  <autoFilter ref="A20:C29" xr:uid="{B9FF54BC-63E1-4F18-99A9-2928C23E5932}"/>
  <tableColumns count="3">
    <tableColumn id="1" xr3:uid="{7FCA0719-14EF-4259-B07B-AB11EFB4DE46}" name="server qsgd bits"/>
    <tableColumn id="2" xr3:uid="{F461446A-2856-4D16-B022-5F6AEFA69619}" name="client qsgd bits"/>
    <tableColumn id="3" xr3:uid="{9F392FF3-3D34-4CE1-8236-64947F465257}" name="average">
      <calculatedColumnFormula>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F990B-7145-4D1D-BD18-F0F43704BF60}" name="Table2" displayName="Table2" ref="N18:P27" totalsRowShown="0">
  <autoFilter ref="N18:P27" xr:uid="{B44F990B-7145-4D1D-BD18-F0F43704BF60}"/>
  <tableColumns count="3">
    <tableColumn id="1" xr3:uid="{C8B6FC92-9158-4625-BAAB-EEE48433DD74}" name="client qsgd bits"/>
    <tableColumn id="2" xr3:uid="{D93B0306-1782-4C17-A880-F24BE83AD1A8}" name="server qsgd bits"/>
    <tableColumn id="3" xr3:uid="{F3AA942C-7820-4464-8819-F937F2593588}" name="average" dataDxfId="1">
      <calculatedColumnFormula>P2/1000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595E7D-429C-46DB-87A3-288BB0352B01}" name="Table24" displayName="Table24" ref="G19:I28" totalsRowShown="0">
  <autoFilter ref="G19:I28" xr:uid="{27595E7D-429C-46DB-87A3-288BB0352B01}"/>
  <tableColumns count="3">
    <tableColumn id="1" xr3:uid="{66F4B75F-23E1-40AE-9827-9F447D151C42}" name="client qsgd bits"/>
    <tableColumn id="2" xr3:uid="{CC9D3862-B757-4AF3-8363-8956B87BB31F}" name="server qsgd bits"/>
    <tableColumn id="3" xr3:uid="{76C5C90C-D942-4383-BDA7-2D60E9202D03}" name="average" dataDxfId="0">
      <calculatedColumnFormula>R2/1000000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8EE6-3E1B-4A89-A28E-C5695062FD69}">
  <dimension ref="A1:R29"/>
  <sheetViews>
    <sheetView tabSelected="1" workbookViewId="0">
      <selection activeCell="L29" sqref="L29"/>
    </sheetView>
  </sheetViews>
  <sheetFormatPr defaultRowHeight="15" x14ac:dyDescent="0.25"/>
  <cols>
    <col min="1" max="1" width="17" customWidth="1"/>
    <col min="2" max="2" width="22.7109375" bestFit="1" customWidth="1"/>
    <col min="3" max="3" width="10.140625" customWidth="1"/>
    <col min="8" max="8" width="12" bestFit="1" customWidth="1"/>
    <col min="13" max="13" width="11" bestFit="1" customWidth="1"/>
    <col min="14" max="14" width="16.42578125" customWidth="1"/>
    <col min="15" max="15" width="17" customWidth="1"/>
    <col min="16" max="16" width="10.140625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20</v>
      </c>
    </row>
    <row r="2" spans="1:18" x14ac:dyDescent="0.25">
      <c r="A2">
        <v>8</v>
      </c>
      <c r="B2">
        <v>8</v>
      </c>
      <c r="C2">
        <v>26180</v>
      </c>
      <c r="D2">
        <v>32920</v>
      </c>
      <c r="E2">
        <v>23570</v>
      </c>
      <c r="F2">
        <f>AVERAGE(C2:E2)</f>
        <v>27556.666666666668</v>
      </c>
      <c r="G2">
        <f>_xlfn.STDEV.S(C2:E2)</f>
        <v>4824.6277922066956</v>
      </c>
      <c r="K2">
        <v>8</v>
      </c>
      <c r="L2">
        <v>8</v>
      </c>
      <c r="M2">
        <v>26180</v>
      </c>
      <c r="N2">
        <v>32920</v>
      </c>
      <c r="O2">
        <v>23570</v>
      </c>
      <c r="P2">
        <f>AVERAGE(M2:O2)</f>
        <v>27556.666666666668</v>
      </c>
      <c r="Q2">
        <f>_xlfn.STDEV.S(M2:O2)</f>
        <v>4824.6277922066956</v>
      </c>
      <c r="R2">
        <f>P2*C15</f>
        <v>824605693.33333337</v>
      </c>
    </row>
    <row r="3" spans="1:18" x14ac:dyDescent="0.25">
      <c r="A3">
        <v>8</v>
      </c>
      <c r="B3">
        <v>4</v>
      </c>
      <c r="C3">
        <v>43390</v>
      </c>
      <c r="D3">
        <v>37030</v>
      </c>
      <c r="E3">
        <v>38530</v>
      </c>
      <c r="F3">
        <f>AVERAGE(C3:E3)</f>
        <v>39650</v>
      </c>
      <c r="G3">
        <f>_xlfn.STDEV.S(C3:E3)</f>
        <v>3324.6353183469614</v>
      </c>
      <c r="K3">
        <v>8</v>
      </c>
      <c r="L3">
        <v>4</v>
      </c>
      <c r="M3">
        <v>28800</v>
      </c>
      <c r="N3">
        <v>27600</v>
      </c>
      <c r="O3">
        <v>32920</v>
      </c>
      <c r="P3">
        <f>AVERAGE(M3:O3)</f>
        <v>29773.333333333332</v>
      </c>
      <c r="Q3">
        <f>_xlfn.STDEV.S(M3:O3)</f>
        <v>2790.364372861246</v>
      </c>
      <c r="R3">
        <f>P3*C16</f>
        <v>457913866.66666663</v>
      </c>
    </row>
    <row r="4" spans="1:18" x14ac:dyDescent="0.25">
      <c r="A4">
        <v>8</v>
      </c>
      <c r="B4">
        <v>2</v>
      </c>
      <c r="C4">
        <v>57600</v>
      </c>
      <c r="D4">
        <v>66200</v>
      </c>
      <c r="E4">
        <v>51990</v>
      </c>
      <c r="F4">
        <f>AVERAGE(C4:E4)</f>
        <v>58596.666666666664</v>
      </c>
      <c r="G4">
        <f>_xlfn.STDEV.S(C4:E4)</f>
        <v>7157.2364312864029</v>
      </c>
      <c r="K4">
        <v>8</v>
      </c>
      <c r="L4">
        <v>2</v>
      </c>
      <c r="M4">
        <v>26930</v>
      </c>
      <c r="N4">
        <v>27680</v>
      </c>
      <c r="O4">
        <v>52360</v>
      </c>
      <c r="P4">
        <f>AVERAGE(M4:O4)</f>
        <v>35656.666666666664</v>
      </c>
      <c r="Q4">
        <f>_xlfn.STDEV.S(M4:O4)</f>
        <v>14470.370877532243</v>
      </c>
      <c r="R4">
        <f>P4*C17</f>
        <v>289104253.33333331</v>
      </c>
    </row>
    <row r="5" spans="1:18" x14ac:dyDescent="0.25">
      <c r="A5">
        <v>4</v>
      </c>
      <c r="B5">
        <v>8</v>
      </c>
      <c r="C5">
        <v>28800</v>
      </c>
      <c r="D5">
        <v>27600</v>
      </c>
      <c r="E5">
        <v>32920</v>
      </c>
      <c r="F5">
        <f t="shared" ref="F5:F10" si="0">AVERAGE(C5:E5)</f>
        <v>29773.333333333332</v>
      </c>
      <c r="G5">
        <f t="shared" ref="G5:G10" si="1">_xlfn.STDEV.S(C5:E5)</f>
        <v>2790.364372861246</v>
      </c>
      <c r="K5">
        <v>4</v>
      </c>
      <c r="L5">
        <v>8</v>
      </c>
      <c r="M5">
        <v>43390</v>
      </c>
      <c r="N5">
        <v>37030</v>
      </c>
      <c r="O5">
        <v>38530</v>
      </c>
      <c r="P5">
        <f t="shared" ref="P5:P10" si="2">AVERAGE(M5:O5)</f>
        <v>39650</v>
      </c>
      <c r="Q5">
        <f t="shared" ref="Q5:Q10" si="3">_xlfn.STDEV.S(M5:O5)</f>
        <v>3324.6353183469614</v>
      </c>
      <c r="R5">
        <f>O5*C15</f>
        <v>1152971720</v>
      </c>
    </row>
    <row r="6" spans="1:18" x14ac:dyDescent="0.25">
      <c r="A6">
        <v>4</v>
      </c>
      <c r="B6">
        <v>4</v>
      </c>
      <c r="C6">
        <v>39650</v>
      </c>
      <c r="D6">
        <v>23570</v>
      </c>
      <c r="E6">
        <v>20200</v>
      </c>
      <c r="F6">
        <f t="shared" si="0"/>
        <v>27806.666666666668</v>
      </c>
      <c r="G6">
        <f t="shared" si="1"/>
        <v>10394.115322302965</v>
      </c>
      <c r="K6">
        <v>4</v>
      </c>
      <c r="L6">
        <v>4</v>
      </c>
      <c r="M6">
        <v>39650</v>
      </c>
      <c r="N6">
        <v>23570</v>
      </c>
      <c r="O6">
        <v>20200</v>
      </c>
      <c r="P6">
        <f t="shared" si="2"/>
        <v>27806.666666666668</v>
      </c>
      <c r="Q6">
        <f t="shared" si="3"/>
        <v>10394.115322302965</v>
      </c>
      <c r="R6">
        <f>P6*C16</f>
        <v>427666533.33333337</v>
      </c>
    </row>
    <row r="7" spans="1:18" x14ac:dyDescent="0.25">
      <c r="A7">
        <v>4</v>
      </c>
      <c r="B7">
        <v>2</v>
      </c>
      <c r="C7">
        <v>70320</v>
      </c>
      <c r="D7">
        <v>112200</v>
      </c>
      <c r="E7">
        <v>41140</v>
      </c>
      <c r="F7">
        <f t="shared" si="0"/>
        <v>74553.333333333328</v>
      </c>
      <c r="G7">
        <f t="shared" si="1"/>
        <v>35718.646857535532</v>
      </c>
      <c r="K7">
        <v>4</v>
      </c>
      <c r="L7">
        <v>2</v>
      </c>
      <c r="M7">
        <v>29550</v>
      </c>
      <c r="N7">
        <v>35910</v>
      </c>
      <c r="O7">
        <v>47500</v>
      </c>
      <c r="P7">
        <f t="shared" si="2"/>
        <v>37653.333333333336</v>
      </c>
      <c r="Q7">
        <f t="shared" si="3"/>
        <v>9101.1006660366766</v>
      </c>
      <c r="R7">
        <f>P7*C17</f>
        <v>305293226.66666669</v>
      </c>
    </row>
    <row r="8" spans="1:18" x14ac:dyDescent="0.25">
      <c r="A8">
        <v>2</v>
      </c>
      <c r="B8">
        <v>8</v>
      </c>
      <c r="C8">
        <v>26930</v>
      </c>
      <c r="D8">
        <v>27680</v>
      </c>
      <c r="E8">
        <v>52360</v>
      </c>
      <c r="F8">
        <f t="shared" si="0"/>
        <v>35656.666666666664</v>
      </c>
      <c r="G8">
        <f t="shared" si="1"/>
        <v>14470.370877532243</v>
      </c>
      <c r="K8">
        <v>2</v>
      </c>
      <c r="L8">
        <v>8</v>
      </c>
      <c r="M8">
        <v>57600</v>
      </c>
      <c r="N8">
        <v>66200</v>
      </c>
      <c r="O8">
        <v>51990</v>
      </c>
      <c r="P8">
        <f t="shared" si="2"/>
        <v>58596.666666666664</v>
      </c>
      <c r="Q8">
        <f t="shared" si="3"/>
        <v>7157.2364312864029</v>
      </c>
      <c r="R8">
        <f>P8*C15</f>
        <v>1753446653.3333333</v>
      </c>
    </row>
    <row r="9" spans="1:18" x14ac:dyDescent="0.25">
      <c r="A9">
        <v>2</v>
      </c>
      <c r="B9">
        <v>4</v>
      </c>
      <c r="C9">
        <v>29550</v>
      </c>
      <c r="D9">
        <v>35910</v>
      </c>
      <c r="E9">
        <v>47500</v>
      </c>
      <c r="F9">
        <f t="shared" si="0"/>
        <v>37653.333333333336</v>
      </c>
      <c r="G9">
        <f t="shared" si="1"/>
        <v>9101.1006660366766</v>
      </c>
      <c r="K9">
        <v>2</v>
      </c>
      <c r="L9">
        <v>4</v>
      </c>
      <c r="M9">
        <v>70320</v>
      </c>
      <c r="N9">
        <v>112200</v>
      </c>
      <c r="O9">
        <v>41140</v>
      </c>
      <c r="P9">
        <f t="shared" si="2"/>
        <v>74553.333333333328</v>
      </c>
      <c r="Q9">
        <f t="shared" si="3"/>
        <v>35718.646857535532</v>
      </c>
      <c r="R9">
        <f>C16*P9</f>
        <v>1146630266.6666665</v>
      </c>
    </row>
    <row r="10" spans="1:18" x14ac:dyDescent="0.25">
      <c r="A10">
        <v>2</v>
      </c>
      <c r="B10">
        <v>2</v>
      </c>
      <c r="C10">
        <v>127160</v>
      </c>
      <c r="D10">
        <v>90040</v>
      </c>
      <c r="E10">
        <v>58350</v>
      </c>
      <c r="F10">
        <f t="shared" si="0"/>
        <v>91850</v>
      </c>
      <c r="G10">
        <f t="shared" si="1"/>
        <v>34440.689598206365</v>
      </c>
      <c r="K10">
        <v>2</v>
      </c>
      <c r="L10">
        <v>2</v>
      </c>
      <c r="M10">
        <v>127160</v>
      </c>
      <c r="N10">
        <v>90040</v>
      </c>
      <c r="O10">
        <v>58350</v>
      </c>
      <c r="P10">
        <f t="shared" si="2"/>
        <v>91850</v>
      </c>
      <c r="Q10">
        <f t="shared" si="3"/>
        <v>34440.689598206365</v>
      </c>
      <c r="R10">
        <f>P10*C17</f>
        <v>744719800</v>
      </c>
    </row>
    <row r="13" spans="1:18" x14ac:dyDescent="0.25">
      <c r="H13" t="s">
        <v>2</v>
      </c>
      <c r="I13" t="s">
        <v>3</v>
      </c>
      <c r="J13" t="s">
        <v>4</v>
      </c>
      <c r="K13" t="s">
        <v>5</v>
      </c>
      <c r="L13" t="s">
        <v>6</v>
      </c>
      <c r="M13" t="s">
        <v>20</v>
      </c>
      <c r="N13" t="s">
        <v>22</v>
      </c>
    </row>
    <row r="14" spans="1:18" x14ac:dyDescent="0.25">
      <c r="B14" t="s">
        <v>16</v>
      </c>
      <c r="C14">
        <v>117128</v>
      </c>
      <c r="G14" t="s">
        <v>21</v>
      </c>
      <c r="H14">
        <v>23190</v>
      </c>
      <c r="I14">
        <v>21320</v>
      </c>
      <c r="J14">
        <v>33660</v>
      </c>
      <c r="K14">
        <f>AVERAGE(H14:J14)</f>
        <v>26056.666666666668</v>
      </c>
      <c r="L14">
        <f>_xlfn.STDEV.S(H14:J14)</f>
        <v>6650.7317893096078</v>
      </c>
      <c r="M14">
        <f>K14*C14</f>
        <v>3051965253.3333335</v>
      </c>
      <c r="N14">
        <f>M14/1000000</f>
        <v>3051.9652533333333</v>
      </c>
    </row>
    <row r="15" spans="1:18" x14ac:dyDescent="0.25">
      <c r="B15" t="s">
        <v>17</v>
      </c>
      <c r="C15">
        <v>29924</v>
      </c>
    </row>
    <row r="16" spans="1:18" x14ac:dyDescent="0.25">
      <c r="B16" t="s">
        <v>18</v>
      </c>
      <c r="C16">
        <v>15380</v>
      </c>
    </row>
    <row r="17" spans="1:16" x14ac:dyDescent="0.25">
      <c r="B17" t="s">
        <v>19</v>
      </c>
      <c r="C17">
        <v>8108</v>
      </c>
    </row>
    <row r="18" spans="1:16" x14ac:dyDescent="0.25">
      <c r="N18" t="s">
        <v>1</v>
      </c>
      <c r="O18" t="s">
        <v>0</v>
      </c>
      <c r="P18" t="s">
        <v>5</v>
      </c>
    </row>
    <row r="19" spans="1:16" x14ac:dyDescent="0.25">
      <c r="G19" t="s">
        <v>1</v>
      </c>
      <c r="H19" t="s">
        <v>0</v>
      </c>
      <c r="I19" t="s">
        <v>5</v>
      </c>
      <c r="N19" t="s">
        <v>13</v>
      </c>
      <c r="O19" t="s">
        <v>7</v>
      </c>
      <c r="P19">
        <f t="shared" ref="P19:P27" si="4">P2/1000</f>
        <v>27.556666666666668</v>
      </c>
    </row>
    <row r="20" spans="1:16" x14ac:dyDescent="0.25">
      <c r="A20" t="s">
        <v>0</v>
      </c>
      <c r="B20" t="s">
        <v>1</v>
      </c>
      <c r="C20" t="s">
        <v>5</v>
      </c>
      <c r="G20" t="s">
        <v>13</v>
      </c>
      <c r="H20" t="s">
        <v>7</v>
      </c>
      <c r="I20">
        <f>R2/1000000</f>
        <v>824.60569333333342</v>
      </c>
      <c r="O20" t="s">
        <v>8</v>
      </c>
      <c r="P20">
        <f t="shared" si="4"/>
        <v>29.773333333333333</v>
      </c>
    </row>
    <row r="21" spans="1:16" x14ac:dyDescent="0.25">
      <c r="A21" t="s">
        <v>10</v>
      </c>
      <c r="B21" t="s">
        <v>7</v>
      </c>
      <c r="C21">
        <f>F2</f>
        <v>27556.666666666668</v>
      </c>
      <c r="H21" t="s">
        <v>8</v>
      </c>
      <c r="I21">
        <f>R3/1000000</f>
        <v>457.91386666666665</v>
      </c>
      <c r="O21" t="s">
        <v>9</v>
      </c>
      <c r="P21">
        <f t="shared" si="4"/>
        <v>35.656666666666666</v>
      </c>
    </row>
    <row r="22" spans="1:16" x14ac:dyDescent="0.25">
      <c r="B22" t="s">
        <v>8</v>
      </c>
      <c r="C22">
        <f>F3</f>
        <v>39650</v>
      </c>
      <c r="H22" t="s">
        <v>9</v>
      </c>
      <c r="I22">
        <f>R4/1000000</f>
        <v>289.1042533333333</v>
      </c>
      <c r="N22" t="s">
        <v>14</v>
      </c>
      <c r="O22" t="s">
        <v>7</v>
      </c>
      <c r="P22">
        <f t="shared" si="4"/>
        <v>39.65</v>
      </c>
    </row>
    <row r="23" spans="1:16" x14ac:dyDescent="0.25">
      <c r="B23" t="s">
        <v>9</v>
      </c>
      <c r="C23">
        <f>F4</f>
        <v>58596.666666666664</v>
      </c>
      <c r="G23" t="s">
        <v>14</v>
      </c>
      <c r="H23" t="s">
        <v>7</v>
      </c>
      <c r="I23">
        <f>R5/1000000</f>
        <v>1152.97172</v>
      </c>
      <c r="O23" t="s">
        <v>8</v>
      </c>
      <c r="P23">
        <f t="shared" si="4"/>
        <v>27.806666666666668</v>
      </c>
    </row>
    <row r="24" spans="1:16" x14ac:dyDescent="0.25">
      <c r="A24" t="s">
        <v>11</v>
      </c>
      <c r="B24" t="s">
        <v>7</v>
      </c>
      <c r="C24">
        <f>F5</f>
        <v>29773.333333333332</v>
      </c>
      <c r="H24" t="s">
        <v>8</v>
      </c>
      <c r="I24">
        <f>R6/1000000</f>
        <v>427.66653333333335</v>
      </c>
      <c r="O24" t="s">
        <v>9</v>
      </c>
      <c r="P24">
        <f t="shared" si="4"/>
        <v>37.653333333333336</v>
      </c>
    </row>
    <row r="25" spans="1:16" x14ac:dyDescent="0.25">
      <c r="B25" t="s">
        <v>8</v>
      </c>
      <c r="C25">
        <f>F6</f>
        <v>27806.666666666668</v>
      </c>
      <c r="H25" t="s">
        <v>9</v>
      </c>
      <c r="I25">
        <f>R7/1000000</f>
        <v>305.29322666666667</v>
      </c>
      <c r="N25" t="s">
        <v>15</v>
      </c>
      <c r="O25" t="s">
        <v>7</v>
      </c>
      <c r="P25">
        <f t="shared" si="4"/>
        <v>58.596666666666664</v>
      </c>
    </row>
    <row r="26" spans="1:16" x14ac:dyDescent="0.25">
      <c r="B26" t="s">
        <v>9</v>
      </c>
      <c r="C26">
        <f>F7</f>
        <v>74553.333333333328</v>
      </c>
      <c r="G26" t="s">
        <v>15</v>
      </c>
      <c r="H26" t="s">
        <v>7</v>
      </c>
      <c r="I26">
        <f>R8/1000000</f>
        <v>1753.4466533333332</v>
      </c>
      <c r="O26" t="s">
        <v>8</v>
      </c>
      <c r="P26">
        <f t="shared" si="4"/>
        <v>74.553333333333327</v>
      </c>
    </row>
    <row r="27" spans="1:16" x14ac:dyDescent="0.25">
      <c r="A27" t="s">
        <v>12</v>
      </c>
      <c r="B27" t="s">
        <v>7</v>
      </c>
      <c r="C27">
        <f>F8</f>
        <v>35656.666666666664</v>
      </c>
      <c r="H27" t="s">
        <v>8</v>
      </c>
      <c r="I27">
        <f>R9/1000000</f>
        <v>1146.6302666666666</v>
      </c>
      <c r="O27" t="s">
        <v>9</v>
      </c>
      <c r="P27">
        <f t="shared" si="4"/>
        <v>91.85</v>
      </c>
    </row>
    <row r="28" spans="1:16" x14ac:dyDescent="0.25">
      <c r="B28" t="s">
        <v>8</v>
      </c>
      <c r="C28">
        <f>F9</f>
        <v>37653.333333333336</v>
      </c>
      <c r="H28" t="s">
        <v>9</v>
      </c>
      <c r="I28">
        <f>R10/1000000</f>
        <v>744.71979999999996</v>
      </c>
    </row>
    <row r="29" spans="1:16" x14ac:dyDescent="0.25">
      <c r="B29" t="s">
        <v>9</v>
      </c>
      <c r="C29">
        <f>F10</f>
        <v>91850</v>
      </c>
    </row>
  </sheetData>
  <phoneticPr fontId="1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Ortega</dc:creator>
  <cp:lastModifiedBy>Tomas Ortega</cp:lastModifiedBy>
  <dcterms:created xsi:type="dcterms:W3CDTF">2023-01-25T17:45:26Z</dcterms:created>
  <dcterms:modified xsi:type="dcterms:W3CDTF">2023-01-25T21:55:39Z</dcterms:modified>
</cp:coreProperties>
</file>