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tumab\OneDrive\Ambiente de Trabalho\"/>
    </mc:Choice>
  </mc:AlternateContent>
  <xr:revisionPtr revIDLastSave="0" documentId="13_ncr:1_{F4781A47-4190-49B4-8473-2770F68DAFDA}" xr6:coauthVersionLast="47" xr6:coauthVersionMax="47" xr10:uidLastSave="{00000000-0000-0000-0000-000000000000}"/>
  <bookViews>
    <workbookView xWindow="-108" yWindow="-108" windowWidth="23256" windowHeight="12456" tabRatio="500" xr2:uid="{00000000-000D-0000-FFFF-FFFF00000000}"/>
  </bookViews>
  <sheets>
    <sheet name="ProjectSchedule" sheetId="1" r:id="rId1"/>
    <sheet name="About" sheetId="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TODAY()</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6" i="1" l="1"/>
  <c r="E24" i="1"/>
  <c r="H42" i="1"/>
  <c r="H46" i="1"/>
  <c r="H32" i="1"/>
  <c r="E3" i="1"/>
  <c r="I5" i="1" s="1"/>
  <c r="J5" i="1" s="1"/>
  <c r="K5" i="1" s="1"/>
  <c r="L5" i="1" s="1"/>
  <c r="M5" i="1" s="1"/>
  <c r="N5" i="1" s="1"/>
  <c r="O5" i="1" s="1"/>
  <c r="P5" i="1" s="1"/>
  <c r="Q5" i="1" s="1"/>
  <c r="R5" i="1" s="1"/>
  <c r="S5" i="1" s="1"/>
  <c r="T5" i="1" s="1"/>
  <c r="U5" i="1" s="1"/>
  <c r="V5" i="1" s="1"/>
  <c r="W5" i="1" s="1"/>
  <c r="X5" i="1" s="1"/>
  <c r="Y5" i="1" s="1"/>
  <c r="Z5" i="1" s="1"/>
  <c r="AA5" i="1" s="1"/>
  <c r="AB5" i="1" s="1"/>
  <c r="AC5" i="1" s="1"/>
  <c r="AD5" i="1" s="1"/>
  <c r="AE5" i="1" s="1"/>
  <c r="AF5" i="1" s="1"/>
  <c r="AG5" i="1" s="1"/>
  <c r="AH5" i="1" s="1"/>
  <c r="AI5" i="1" s="1"/>
  <c r="AJ5" i="1" s="1"/>
  <c r="AK5" i="1" s="1"/>
  <c r="AL5" i="1" s="1"/>
  <c r="AM5" i="1" s="1"/>
  <c r="AN5" i="1" s="1"/>
  <c r="AO5" i="1" s="1"/>
  <c r="AP5" i="1" s="1"/>
  <c r="AQ5" i="1" s="1"/>
  <c r="AR5" i="1" s="1"/>
  <c r="AS5" i="1" s="1"/>
  <c r="AT5" i="1" s="1"/>
  <c r="AU5" i="1" s="1"/>
  <c r="AV5" i="1" s="1"/>
  <c r="AW5" i="1" s="1"/>
  <c r="AX5" i="1" s="1"/>
  <c r="AY5" i="1" s="1"/>
  <c r="AZ5" i="1" s="1"/>
  <c r="BA5" i="1" s="1"/>
  <c r="BB5" i="1" s="1"/>
  <c r="BC5" i="1" s="1"/>
  <c r="BD5" i="1" s="1"/>
  <c r="BE5" i="1" s="1"/>
  <c r="BF5" i="1" s="1"/>
  <c r="BG5" i="1" s="1"/>
  <c r="BH5" i="1" s="1"/>
  <c r="BI5" i="1" s="1"/>
  <c r="BJ5" i="1" s="1"/>
  <c r="BK5" i="1" s="1"/>
  <c r="BL5" i="1" s="1"/>
  <c r="BM5" i="1" s="1"/>
  <c r="BN5" i="1" s="1"/>
  <c r="BO5" i="1" s="1"/>
  <c r="BP5" i="1" s="1"/>
  <c r="BQ5" i="1" s="1"/>
  <c r="BR5" i="1" s="1"/>
  <c r="BS5" i="1" s="1"/>
  <c r="BT5" i="1" s="1"/>
  <c r="BU5" i="1" s="1"/>
  <c r="BV5" i="1" s="1"/>
  <c r="BW5" i="1" s="1"/>
  <c r="BX5" i="1" s="1"/>
  <c r="BY5" i="1" s="1"/>
  <c r="BZ5" i="1" s="1"/>
  <c r="CA5" i="1" s="1"/>
  <c r="CB5" i="1" s="1"/>
  <c r="CC5" i="1" s="1"/>
  <c r="CD5" i="1" s="1"/>
  <c r="CE5" i="1" s="1"/>
  <c r="CF5" i="1" s="1"/>
  <c r="CG5" i="1" s="1"/>
  <c r="H27" i="1"/>
  <c r="H21" i="1"/>
  <c r="H14" i="1"/>
  <c r="H8" i="1"/>
  <c r="H7" i="1"/>
  <c r="I4" i="1" l="1"/>
  <c r="E9" i="1"/>
  <c r="F9" i="1" s="1"/>
  <c r="I6" i="1"/>
  <c r="E10" i="1" l="1"/>
  <c r="F10" i="1" s="1"/>
  <c r="H9" i="1"/>
  <c r="J6" i="1"/>
  <c r="K6" i="1" l="1"/>
  <c r="E11" i="1"/>
  <c r="F11" i="1" s="1"/>
  <c r="H10" i="1"/>
  <c r="E12" i="1" l="1"/>
  <c r="F12" i="1" s="1"/>
  <c r="H11" i="1"/>
  <c r="L6" i="1"/>
  <c r="M6" i="1" l="1"/>
  <c r="E13" i="1"/>
  <c r="E15" i="1" s="1"/>
  <c r="E16" i="1" s="1"/>
  <c r="F16" i="1" s="1"/>
  <c r="H12" i="1"/>
  <c r="F15" i="1" l="1"/>
  <c r="F13" i="1"/>
  <c r="H13" i="1"/>
  <c r="N6" i="1"/>
  <c r="H15" i="1" l="1"/>
  <c r="O6" i="1"/>
  <c r="E17" i="1" l="1"/>
  <c r="F17" i="1" s="1"/>
  <c r="E19" i="1" s="1"/>
  <c r="F19" i="1" s="1"/>
  <c r="H16" i="1"/>
  <c r="P6" i="1"/>
  <c r="P4" i="1"/>
  <c r="Q6" i="1" l="1"/>
  <c r="E18" i="1"/>
  <c r="H17" i="1"/>
  <c r="F18" i="1" l="1"/>
  <c r="E20" i="1" s="1"/>
  <c r="F20" i="1" s="1"/>
  <c r="E22" i="1" s="1"/>
  <c r="R6" i="1"/>
  <c r="E23" i="1" l="1"/>
  <c r="F22" i="1"/>
  <c r="S6" i="1"/>
  <c r="H18" i="1"/>
  <c r="F23" i="1" l="1"/>
  <c r="H22" i="1"/>
  <c r="H20" i="1"/>
  <c r="T6" i="1"/>
  <c r="U6" i="1" l="1"/>
  <c r="H23" i="1"/>
  <c r="V6" i="1" l="1"/>
  <c r="W6" i="1" l="1"/>
  <c r="W4" i="1"/>
  <c r="X6" i="1" l="1"/>
  <c r="Y6" i="1" l="1"/>
  <c r="Z6" i="1" l="1"/>
  <c r="AA6" i="1" l="1"/>
  <c r="AB6" i="1" l="1"/>
  <c r="AC6" i="1" l="1"/>
  <c r="AD4" i="1" l="1"/>
  <c r="AD6" i="1"/>
  <c r="AE6" i="1" l="1"/>
  <c r="AF6" i="1" l="1"/>
  <c r="AG6" i="1" l="1"/>
  <c r="AH6" i="1" l="1"/>
  <c r="AI6" i="1" l="1"/>
  <c r="AJ6" i="1" l="1"/>
  <c r="AK6" i="1" l="1"/>
  <c r="AK4" i="1"/>
  <c r="AL6" i="1" l="1"/>
  <c r="AM6" i="1" l="1"/>
  <c r="AN6" i="1" l="1"/>
  <c r="AO6" i="1" l="1"/>
  <c r="AP6" i="1" l="1"/>
  <c r="AQ6" i="1" l="1"/>
  <c r="AR4" i="1" l="1"/>
  <c r="AR6" i="1"/>
  <c r="AS6" i="1" l="1"/>
  <c r="AT6" i="1" l="1"/>
  <c r="AU6" i="1" l="1"/>
  <c r="AV6" i="1" l="1"/>
  <c r="AW6" i="1" l="1"/>
  <c r="AX6" i="1" l="1"/>
  <c r="AY6" i="1" l="1"/>
  <c r="AY4" i="1"/>
  <c r="AZ6" i="1" l="1"/>
  <c r="BA6" i="1" l="1"/>
  <c r="BB6" i="1" l="1"/>
  <c r="BC6" i="1" l="1"/>
  <c r="BD6" i="1" l="1"/>
  <c r="BF4" i="1" l="1"/>
  <c r="BE6" i="1"/>
  <c r="BF6" i="1" l="1"/>
  <c r="BG6" i="1" l="1"/>
  <c r="BH6" i="1" l="1"/>
  <c r="BI6" i="1" l="1"/>
  <c r="BJ6" i="1" l="1"/>
  <c r="BK6" i="1" l="1"/>
  <c r="BM6" i="1" l="1"/>
  <c r="BM4" i="1"/>
  <c r="BL6" i="1"/>
  <c r="BN6" i="1" l="1"/>
  <c r="BO6" i="1" l="1"/>
  <c r="BP6" i="1" l="1"/>
  <c r="BQ6" i="1" l="1"/>
  <c r="BR6" i="1" l="1"/>
  <c r="BS6" i="1" l="1"/>
  <c r="BT6" i="1" l="1"/>
  <c r="BT4" i="1"/>
  <c r="BU6" i="1" l="1"/>
  <c r="BV6" i="1" l="1"/>
  <c r="BW6" i="1" l="1"/>
  <c r="BX6" i="1" l="1"/>
  <c r="BY6" i="1" l="1"/>
  <c r="BZ6" i="1" l="1"/>
  <c r="CA6" i="1" l="1"/>
  <c r="CA4" i="1"/>
  <c r="CB6" i="1" l="1"/>
  <c r="CC6" i="1" l="1"/>
  <c r="CD6" i="1" l="1"/>
  <c r="CE6" i="1" l="1"/>
  <c r="CF6" i="1" l="1"/>
  <c r="CG6" i="1" l="1"/>
  <c r="E25" i="1" l="1"/>
  <c r="F25" i="1" s="1"/>
  <c r="E26" i="1" s="1"/>
  <c r="F24" i="1"/>
  <c r="H24" i="1" s="1"/>
  <c r="F26" i="1" l="1"/>
  <c r="E28" i="1" s="1"/>
  <c r="F28" i="1" s="1"/>
  <c r="H25" i="1"/>
  <c r="E29" i="1" l="1"/>
  <c r="F29" i="1" s="1"/>
  <c r="H29" i="1" s="1"/>
  <c r="H26" i="1"/>
  <c r="H28" i="1"/>
  <c r="E30" i="1"/>
  <c r="F30" i="1" s="1"/>
  <c r="E31" i="1" l="1"/>
  <c r="F31" i="1"/>
  <c r="E33" i="1" s="1"/>
  <c r="H31" i="1"/>
  <c r="E34" i="1" l="1"/>
  <c r="F33" i="1"/>
  <c r="H33" i="1"/>
  <c r="F34" i="1" l="1"/>
  <c r="E35" i="1"/>
  <c r="H34" i="1"/>
  <c r="E36" i="1" l="1"/>
  <c r="F35" i="1"/>
  <c r="H35" i="1" s="1"/>
  <c r="H36" i="1" l="1"/>
  <c r="E37" i="1"/>
  <c r="F37" i="1" l="1"/>
  <c r="E38" i="1"/>
  <c r="E39" i="1" l="1"/>
  <c r="F38" i="1"/>
  <c r="E40" i="1" l="1"/>
  <c r="F39" i="1"/>
  <c r="F40" i="1" l="1"/>
  <c r="E41" i="1"/>
  <c r="F41" i="1" s="1"/>
  <c r="E43" i="1" s="1"/>
  <c r="E45" i="1" l="1"/>
  <c r="E44" i="1"/>
  <c r="F44" i="1" s="1"/>
  <c r="F43" i="1"/>
  <c r="H43" i="1" s="1"/>
  <c r="F45" i="1" l="1"/>
  <c r="E47" i="1" s="1"/>
  <c r="H45" i="1"/>
  <c r="E48" i="1" l="1"/>
  <c r="F47" i="1"/>
  <c r="H47" i="1" s="1"/>
  <c r="F48" i="1" l="1"/>
  <c r="H48" i="1" s="1"/>
  <c r="E49" i="1"/>
  <c r="F49" i="1" l="1"/>
  <c r="H49" i="1"/>
</calcChain>
</file>

<file path=xl/sharedStrings.xml><?xml version="1.0" encoding="utf-8"?>
<sst xmlns="http://schemas.openxmlformats.org/spreadsheetml/2006/main" count="126" uniqueCount="83">
  <si>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</si>
  <si>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Sistema de base de dados relacional</t>
  </si>
  <si>
    <t>SIMPLE GANTT CHART by Vertex42.com</t>
  </si>
  <si>
    <t>Enter Company Name in cell B2.</t>
  </si>
  <si>
    <t>José Amargo's Sweets</t>
  </si>
  <si>
    <t>https://www.vertex42.com/ExcelTemplates/simple-gantt-chart.html</t>
  </si>
  <si>
    <t>Enter the name of the Project Lead in cell B3. Enter the Project Start date in cell E3. Project Start: label is in cell C3.</t>
  </si>
  <si>
    <t>Grupo 23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</si>
  <si>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</si>
  <si>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</si>
  <si>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</si>
  <si>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</si>
  <si>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</si>
  <si>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</si>
  <si>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</si>
  <si>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</si>
  <si>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</si>
  <si>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</si>
  <si>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</si>
  <si>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</si>
  <si>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</si>
  <si>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Definição do Sistema</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</si>
  <si>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</si>
  <si>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</si>
  <si>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Recursos e Equipa de Trabalho</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</si>
  <si>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</si>
  <si>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Levantamento e Análise de Requisitos</t>
  </si>
  <si>
    <t>Requisitos de descrição</t>
  </si>
  <si>
    <t>Requisitos de controlo</t>
  </si>
  <si>
    <t>Análise e validação geral dos requisitos</t>
  </si>
  <si>
    <t>Sample phase title block</t>
  </si>
  <si>
    <t>Modelação Conceptual</t>
  </si>
  <si>
    <t xml:space="preserve">
</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</si>
  <si>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</si>
  <si>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</si>
  <si>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</si>
  <si>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</si>
  <si>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</si>
  <si>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</si>
  <si>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</si>
  <si>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</si>
  <si>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</si>
  <si>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</si>
  <si>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</si>
  <si>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</si>
  <si>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</si>
  <si>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José Amargo</t>
  </si>
  <si>
    <t>José Amargo, Maria Mel</t>
  </si>
  <si>
    <t>Equipa de IT</t>
  </si>
  <si>
    <t>José Amargo, Equipa de IT</t>
  </si>
  <si>
    <t>Modelação Lógica</t>
  </si>
  <si>
    <t>Implementação Física</t>
  </si>
  <si>
    <t>Cálculo do espaço da base de dados</t>
  </si>
  <si>
    <t>Plano de segurança e recuperação de dados</t>
  </si>
  <si>
    <t>Implementação do Sistema de recolha de dados</t>
  </si>
  <si>
    <t>Implementação do sistema de recolha</t>
  </si>
  <si>
    <t>Indexação do Sistema de Dados</t>
  </si>
  <si>
    <t>Definição e caracterização da vista de dados para análise</t>
  </si>
  <si>
    <t xml:space="preserve">Povoamneto das estruturas para análise </t>
  </si>
  <si>
    <t>Contexto de aplicação e fundamentação do sistema</t>
  </si>
  <si>
    <t>Motivação e Objetivos do Trabalho</t>
  </si>
  <si>
    <t>Análise da viabilidade do processo</t>
  </si>
  <si>
    <t>Plano de Execução do Projeto</t>
  </si>
  <si>
    <t>Método de levantamento e de análise de requisitos adotado</t>
  </si>
  <si>
    <t>Organização dos requisitos levantados</t>
  </si>
  <si>
    <t>Requisitos de exploração</t>
  </si>
  <si>
    <t>Apresentação da abordagem de modelação realizada</t>
  </si>
  <si>
    <t>Identificação e caracterização das entidades</t>
  </si>
  <si>
    <t>Identificação e caracterização dos relacionamentos</t>
  </si>
  <si>
    <t>Identificação e caracterização da associação dos atributos com as entidades e relacionamentos</t>
  </si>
  <si>
    <t>Apresentação e explicação do diagrama ER produzido</t>
  </si>
  <si>
    <t>Construção e validação do modelo de dados lógico</t>
  </si>
  <si>
    <t>Normalização de Dados</t>
  </si>
  <si>
    <t>Apresentação e explicação do modelo lógico produzido</t>
  </si>
  <si>
    <t>Validação do modelo com interrogações do utilizador</t>
  </si>
  <si>
    <t>Tradução do esquema lógico para o sistema de gestão de bases de dados escolhido em SQL</t>
  </si>
  <si>
    <t>Tradução das interrogações do utilizador para SQL</t>
  </si>
  <si>
    <t>Definição e caracterização das vistas de utilização em SQL</t>
  </si>
  <si>
    <t>Cálculo do espaço da bases de dados</t>
  </si>
  <si>
    <t>Apresentação e modelo do sistema</t>
  </si>
  <si>
    <t>Funcionamento do sistema</t>
  </si>
  <si>
    <t>mplementação do Sistema de Painéis de Análise</t>
  </si>
  <si>
    <t>Apresentação e caracterização dos dashboards implementados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</si>
</sst>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ddd&quot;, &quot;m/d/yyyy"/>
    <numFmt numFmtId="166" formatCode="mmm\ d&quot;, &quot;yyyy"/>
    <numFmt numFmtId="167" formatCode="d"/>
  </numFmts>
  <fonts count="27" x14ac:knownFonts="1">
    <font>
      <sz val="11"/>
      <color rgb="FF000000"/>
      <name val="Calibri"/>
      <family val="2"/>
      <charset val="1"/>
    </font>
    <font>
      <sz val="11"/>
      <color rgb="FFFFFFFF"/>
      <name val="Calibri"/>
      <family val="2"/>
      <charset val="1"/>
    </font>
    <font>
      <b/>
      <sz val="22"/>
      <color rgb="FF595959"/>
      <name val="Calibri"/>
      <family val="2"/>
      <charset val="1"/>
    </font>
    <font>
      <b/>
      <sz val="20"/>
      <color rgb="FF376092"/>
      <name val="Calibri"/>
      <family val="2"/>
      <charset val="1"/>
    </font>
    <font>
      <sz val="10"/>
      <name val="Calibri"/>
      <family val="2"/>
      <charset val="1"/>
    </font>
    <font>
      <b/>
      <sz val="11"/>
      <color rgb="FF0000FF"/>
      <name val="Calibri"/>
      <family val="2"/>
      <charset val="1"/>
    </font>
    <font>
      <sz val="14"/>
      <color rgb="FF000000"/>
      <name val="Calibri"/>
      <family val="2"/>
      <charset val="1"/>
    </font>
    <font>
      <sz val="10"/>
      <color rgb="FF0000FF"/>
      <name val="Arial"/>
      <family val="2"/>
      <charset val="1"/>
    </font>
    <font>
      <u/>
      <sz val="11"/>
      <color rgb="FF0000FF"/>
      <name val="Arial"/>
      <family val="2"/>
      <charset val="1"/>
    </font>
    <font>
      <sz val="9"/>
      <name val="Calibri"/>
      <family val="2"/>
      <charset val="1"/>
    </font>
    <font>
      <b/>
      <sz val="9"/>
      <color rgb="FFFFFFFF"/>
      <name val="Calibri"/>
      <family val="2"/>
      <charset val="1"/>
    </font>
    <font>
      <sz val="8"/>
      <color rgb="FFFFFFFF"/>
      <name val="Calibri"/>
      <family val="2"/>
      <charset val="1"/>
    </font>
    <font>
      <b/>
      <sz val="11"/>
      <color rgb="FF000000"/>
      <name val="Calibri"/>
      <family val="2"/>
      <charset val="1"/>
    </font>
    <font>
      <sz val="11"/>
      <name val="Calibri"/>
      <family val="2"/>
      <charset val="1"/>
    </font>
    <font>
      <sz val="11"/>
      <color rgb="FF000000"/>
      <name val="Calibri"/>
      <family val="2"/>
    </font>
    <font>
      <sz val="11"/>
      <color rgb="FF808080"/>
      <name val="Calibri"/>
      <family val="2"/>
      <charset val="1"/>
    </font>
    <font>
      <u/>
      <sz val="11"/>
      <color rgb="FF000000"/>
      <name val="Calibri"/>
      <family val="2"/>
      <charset val="1"/>
    </font>
    <font>
      <b/>
      <sz val="12"/>
      <color rgb="FF595959"/>
      <name val="Calibri"/>
      <family val="2"/>
      <charset val="1"/>
    </font>
    <font>
      <b/>
      <sz val="10"/>
      <name val="Calibri"/>
      <family val="2"/>
      <charset val="1"/>
    </font>
    <font>
      <sz val="11"/>
      <color rgb="FF0000FF"/>
      <name val="Calibri"/>
      <family val="2"/>
      <charset val="1"/>
    </font>
    <font>
      <sz val="11"/>
      <color rgb="FF7F7F7F"/>
      <name val="Calibri"/>
      <family val="2"/>
      <charset val="1"/>
    </font>
    <font>
      <b/>
      <sz val="16"/>
      <color rgb="FF376092"/>
      <name val="Calibri"/>
      <family val="2"/>
      <charset val="1"/>
    </font>
    <font>
      <sz val="20"/>
      <name val="Calibri"/>
      <family val="2"/>
      <charset val="1"/>
    </font>
    <font>
      <sz val="11"/>
      <color rgb="FF1D2129"/>
      <name val="Calibri"/>
      <family val="2"/>
      <charset val="1"/>
    </font>
    <font>
      <sz val="11"/>
      <color rgb="FF000000"/>
      <name val="Calibri"/>
      <family val="2"/>
      <charset val="1"/>
    </font>
    <font>
      <sz val="11"/>
      <color rgb="FFFF0000"/>
      <name val="Calibri"/>
      <family val="2"/>
      <charset val="1"/>
    </font>
    <font>
      <b/>
      <sz val="11"/>
      <name val="Calibri"/>
      <family val="2"/>
      <charset val="1"/>
    </font>
  </fonts>
  <fills count="20">
    <fill>
      <patternFill patternType="none"/>
    </fill>
    <fill>
      <patternFill patternType="gray125"/>
    </fill>
    <fill>
      <patternFill patternType="solid">
        <fgColor rgb="FFD9D9D9"/>
        <bgColor rgb="FFD7E4BD"/>
      </patternFill>
    </fill>
    <fill>
      <patternFill patternType="solid">
        <fgColor rgb="FF595959"/>
        <bgColor rgb="FF376092"/>
      </patternFill>
    </fill>
    <fill>
      <patternFill patternType="solid">
        <fgColor rgb="FFB9CDE5"/>
        <bgColor rgb="FF99CCFF"/>
      </patternFill>
    </fill>
    <fill>
      <patternFill patternType="solid">
        <fgColor rgb="FFDCE6F2"/>
        <bgColor rgb="FFD9D9D9"/>
      </patternFill>
    </fill>
    <fill>
      <patternFill patternType="solid">
        <fgColor rgb="FFFFFFFF"/>
        <bgColor rgb="FFEBF1DE"/>
      </patternFill>
    </fill>
    <fill>
      <patternFill patternType="solid">
        <fgColor rgb="FFE6B9B8"/>
        <bgColor rgb="FFD9D9D9"/>
      </patternFill>
    </fill>
    <fill>
      <patternFill patternType="solid">
        <fgColor rgb="FFF2DCDB"/>
        <bgColor rgb="FFD9D9D9"/>
      </patternFill>
    </fill>
    <fill>
      <patternFill patternType="solid">
        <fgColor rgb="FFD7E4BD"/>
        <bgColor rgb="FFD9D9D9"/>
      </patternFill>
    </fill>
    <fill>
      <patternFill patternType="solid">
        <fgColor rgb="FFEBF1DE"/>
        <bgColor rgb="FFDCE6F2"/>
      </patternFill>
    </fill>
    <fill>
      <patternFill patternType="solid">
        <fgColor theme="5" tint="0.59999389629810485"/>
        <bgColor rgb="FFD9D9D9"/>
      </patternFill>
    </fill>
    <fill>
      <patternFill patternType="solid">
        <fgColor theme="5" tint="0.79998168889431442"/>
        <bgColor rgb="FFDCE6F2"/>
      </patternFill>
    </fill>
    <fill>
      <patternFill patternType="solid">
        <fgColor rgb="FFC00000"/>
        <bgColor indexed="64"/>
      </patternFill>
    </fill>
    <fill>
      <patternFill patternType="solid">
        <fgColor theme="7" tint="0.59999389629810485"/>
        <bgColor rgb="FFD9D9D9"/>
      </patternFill>
    </fill>
    <fill>
      <patternFill patternType="solid">
        <fgColor theme="7" tint="0.79998168889431442"/>
        <bgColor rgb="FFDCE6F2"/>
      </patternFill>
    </fill>
    <fill>
      <patternFill patternType="solid">
        <fgColor rgb="FFC48FFF"/>
        <bgColor indexed="64"/>
      </patternFill>
    </fill>
    <fill>
      <patternFill patternType="solid">
        <fgColor rgb="FFE5CDFF"/>
        <bgColor rgb="FFDCE6F2"/>
      </patternFill>
    </fill>
    <fill>
      <patternFill patternType="solid">
        <fgColor rgb="FFFFA3F4"/>
        <bgColor indexed="64"/>
      </patternFill>
    </fill>
    <fill>
      <patternFill patternType="solid">
        <fgColor rgb="FFFED5FF"/>
        <bgColor indexed="64"/>
      </patternFill>
    </fill>
  </fills>
  <borders count="13">
    <border>
      <left/>
      <right/>
      <top/>
      <bottom/>
      <diagonal/>
    </border>
    <border>
      <left/>
      <right/>
      <top style="medium">
        <color rgb="FFD9D9D9"/>
      </top>
      <bottom style="medium">
        <color rgb="FFD9D9D9"/>
      </bottom>
      <diagonal/>
    </border>
    <border>
      <left style="thin">
        <color rgb="FFA6A6A6"/>
      </left>
      <right style="thin">
        <color rgb="FFA6A6A6"/>
      </right>
      <top style="thin">
        <color rgb="FFA6A6A6"/>
      </top>
      <bottom style="thin">
        <color rgb="FFA6A6A6"/>
      </bottom>
      <diagonal/>
    </border>
    <border>
      <left/>
      <right style="thin">
        <color rgb="FFA6A6A6"/>
      </right>
      <top/>
      <bottom/>
      <diagonal/>
    </border>
    <border>
      <left style="thin">
        <color rgb="FFA6A6A6"/>
      </left>
      <right style="thin">
        <color rgb="FFA6A6A6"/>
      </right>
      <top style="thin">
        <color rgb="FFA6A6A6"/>
      </top>
      <bottom/>
      <diagonal/>
    </border>
    <border>
      <left/>
      <right/>
      <top/>
      <bottom style="thin">
        <color rgb="FFA6A6A6"/>
      </bottom>
      <diagonal/>
    </border>
    <border>
      <left style="thin">
        <color rgb="FFA6A6A6"/>
      </left>
      <right/>
      <top/>
      <bottom/>
      <diagonal/>
    </border>
    <border>
      <left/>
      <right/>
      <top style="thin">
        <color rgb="FFA6A6A6"/>
      </top>
      <bottom/>
      <diagonal/>
    </border>
    <border>
      <left style="thin">
        <color rgb="FFA6A6A6"/>
      </left>
      <right style="thin">
        <color rgb="FFA6A6A6"/>
      </right>
      <top/>
      <bottom style="medium">
        <color rgb="FFD9D9D9"/>
      </bottom>
      <diagonal/>
    </border>
    <border>
      <left style="thin">
        <color rgb="FFD9D9D9"/>
      </left>
      <right style="thin">
        <color rgb="FFD9D9D9"/>
      </right>
      <top style="medium">
        <color rgb="FFD9D9D9"/>
      </top>
      <bottom style="medium">
        <color rgb="FFD9D9D9"/>
      </bottom>
      <diagonal/>
    </border>
    <border>
      <left style="thin">
        <color rgb="FFD9D9D9"/>
      </left>
      <right style="thin">
        <color rgb="FFD9D9D9"/>
      </right>
      <top style="medium">
        <color rgb="FFD9D9D9"/>
      </top>
      <bottom style="thin">
        <color indexed="64"/>
      </bottom>
      <diagonal/>
    </border>
    <border>
      <left style="thin">
        <color rgb="FFD9D9D9"/>
      </left>
      <right style="thin">
        <color rgb="FFD9D9D9"/>
      </right>
      <top/>
      <bottom style="medium">
        <color rgb="FFD9D9D9"/>
      </bottom>
      <diagonal/>
    </border>
    <border>
      <left style="thin">
        <color rgb="FFD9D9D9"/>
      </left>
      <right style="thin">
        <color rgb="FFD9D9D9"/>
      </right>
      <top/>
      <bottom/>
      <diagonal/>
    </border>
  </borders>
  <cellStyleXfs count="12">
    <xf numFmtId="0" fontId="0" fillId="0" borderId="0"/>
    <xf numFmtId="9" fontId="24" fillId="0" borderId="0" applyBorder="0" applyProtection="0"/>
    <xf numFmtId="0" fontId="8" fillId="0" borderId="0" applyBorder="0" applyProtection="0"/>
    <xf numFmtId="164" fontId="24" fillId="0" borderId="1">
      <alignment horizontal="center" vertical="center"/>
    </xf>
    <xf numFmtId="0" fontId="24" fillId="0" borderId="1">
      <alignment horizontal="center" vertical="center"/>
    </xf>
    <xf numFmtId="165" fontId="24" fillId="0" borderId="2">
      <alignment horizontal="center" vertical="center"/>
    </xf>
    <xf numFmtId="0" fontId="24" fillId="0" borderId="1">
      <alignment horizontal="left" vertical="center" indent="2"/>
    </xf>
    <xf numFmtId="0" fontId="1" fillId="0" borderId="0"/>
    <xf numFmtId="0" fontId="2" fillId="0" borderId="0" applyBorder="0" applyProtection="0"/>
    <xf numFmtId="0" fontId="6" fillId="0" borderId="0" applyProtection="0"/>
    <xf numFmtId="0" fontId="6" fillId="0" borderId="0" applyProtection="0">
      <alignment vertical="top"/>
    </xf>
    <xf numFmtId="0" fontId="24" fillId="0" borderId="0" applyProtection="0">
      <alignment horizontal="right" indent="1"/>
    </xf>
  </cellStyleXfs>
  <cellXfs count="112">
    <xf numFmtId="0" fontId="0" fillId="0" borderId="0" xfId="0"/>
    <xf numFmtId="0" fontId="1" fillId="0" borderId="0" xfId="7"/>
    <xf numFmtId="0" fontId="0" fillId="0" borderId="0" xfId="0" applyAlignment="1">
      <alignment horizontal="center"/>
    </xf>
    <xf numFmtId="0" fontId="1" fillId="0" borderId="0" xfId="7" applyAlignment="1">
      <alignment wrapText="1"/>
    </xf>
    <xf numFmtId="0" fontId="2" fillId="0" borderId="0" xfId="8" applyBorder="1" applyAlignment="1" applyProtection="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6" fillId="0" borderId="0" xfId="9" applyProtection="1"/>
    <xf numFmtId="0" fontId="7" fillId="0" borderId="0" xfId="2" applyFont="1" applyBorder="1" applyAlignment="1" applyProtection="1">
      <alignment vertical="top"/>
    </xf>
    <xf numFmtId="0" fontId="6" fillId="0" borderId="0" xfId="10" applyProtection="1">
      <alignment vertical="top"/>
    </xf>
    <xf numFmtId="0" fontId="0" fillId="0" borderId="2" xfId="0" applyBorder="1" applyAlignment="1">
      <alignment horizontal="center" vertical="center"/>
    </xf>
    <xf numFmtId="0" fontId="0" fillId="0" borderId="5" xfId="0" applyBorder="1"/>
    <xf numFmtId="167" fontId="9" fillId="2" borderId="6" xfId="0" applyNumberFormat="1" applyFont="1" applyFill="1" applyBorder="1" applyAlignment="1">
      <alignment horizontal="center" vertical="center"/>
    </xf>
    <xf numFmtId="167" fontId="9" fillId="2" borderId="0" xfId="0" applyNumberFormat="1" applyFont="1" applyFill="1" applyAlignment="1">
      <alignment horizontal="center" vertical="center"/>
    </xf>
    <xf numFmtId="167" fontId="9" fillId="2" borderId="3" xfId="0" applyNumberFormat="1" applyFont="1" applyFill="1" applyBorder="1" applyAlignment="1">
      <alignment horizontal="center" vertical="center"/>
    </xf>
    <xf numFmtId="0" fontId="10" fillId="3" borderId="7" xfId="0" applyFont="1" applyFill="1" applyBorder="1" applyAlignment="1">
      <alignment horizontal="left" vertical="center" indent="1"/>
    </xf>
    <xf numFmtId="0" fontId="10" fillId="3" borderId="7" xfId="0" applyFont="1" applyFill="1" applyBorder="1" applyAlignment="1">
      <alignment horizontal="center" vertical="center" wrapText="1"/>
    </xf>
    <xf numFmtId="0" fontId="11" fillId="3" borderId="8" xfId="0" applyFont="1" applyFill="1" applyBorder="1" applyAlignment="1">
      <alignment horizontal="center" vertical="center" shrinkToFit="1"/>
    </xf>
    <xf numFmtId="0" fontId="0" fillId="0" borderId="0" xfId="0" applyAlignment="1">
      <alignment wrapText="1"/>
    </xf>
    <xf numFmtId="0" fontId="0" fillId="0" borderId="9" xfId="0" applyBorder="1" applyAlignment="1">
      <alignment vertical="center"/>
    </xf>
    <xf numFmtId="0" fontId="12" fillId="4" borderId="1" xfId="0" applyFont="1" applyFill="1" applyBorder="1" applyAlignment="1">
      <alignment horizontal="left" vertical="center" indent="1"/>
    </xf>
    <xf numFmtId="0" fontId="24" fillId="4" borderId="1" xfId="4" applyFill="1">
      <alignment horizontal="center" vertical="center"/>
    </xf>
    <xf numFmtId="9" fontId="13" fillId="4" borderId="1" xfId="1" applyFont="1" applyFill="1" applyBorder="1" applyAlignment="1" applyProtection="1">
      <alignment horizontal="center" vertical="center"/>
    </xf>
    <xf numFmtId="164" fontId="0" fillId="4" borderId="1" xfId="0" applyNumberFormat="1" applyFill="1" applyBorder="1" applyAlignment="1">
      <alignment horizontal="center" vertical="center"/>
    </xf>
    <xf numFmtId="164" fontId="13" fillId="4" borderId="1" xfId="0" applyNumberFormat="1" applyFont="1" applyFill="1" applyBorder="1" applyAlignment="1">
      <alignment horizontal="center" vertical="center"/>
    </xf>
    <xf numFmtId="0" fontId="13" fillId="0" borderId="1" xfId="0" applyFont="1" applyBorder="1" applyAlignment="1">
      <alignment horizontal="center" vertical="center"/>
    </xf>
    <xf numFmtId="0" fontId="0" fillId="0" borderId="0" xfId="0" applyAlignment="1">
      <alignment vertical="center"/>
    </xf>
    <xf numFmtId="0" fontId="24" fillId="5" borderId="1" xfId="6" applyFill="1">
      <alignment horizontal="left" vertical="center" indent="2"/>
    </xf>
    <xf numFmtId="0" fontId="24" fillId="5" borderId="1" xfId="4" applyFill="1">
      <alignment horizontal="center" vertical="center"/>
    </xf>
    <xf numFmtId="9" fontId="13" fillId="6" borderId="1" xfId="1" applyFont="1" applyFill="1" applyBorder="1" applyAlignment="1" applyProtection="1">
      <alignment horizontal="center" vertical="center"/>
    </xf>
    <xf numFmtId="164" fontId="24" fillId="5" borderId="1" xfId="3" applyFill="1">
      <alignment horizontal="center" vertical="center"/>
    </xf>
    <xf numFmtId="0" fontId="0" fillId="0" borderId="9" xfId="0" applyBorder="1" applyAlignment="1">
      <alignment horizontal="right" vertical="center"/>
    </xf>
    <xf numFmtId="0" fontId="14" fillId="5" borderId="1" xfId="4" applyFont="1" applyFill="1">
      <alignment horizontal="center" vertical="center"/>
    </xf>
    <xf numFmtId="0" fontId="12" fillId="7" borderId="1" xfId="0" applyFont="1" applyFill="1" applyBorder="1" applyAlignment="1">
      <alignment horizontal="left" vertical="center" indent="1"/>
    </xf>
    <xf numFmtId="0" fontId="24" fillId="7" borderId="1" xfId="4" applyFill="1">
      <alignment horizontal="center" vertical="center"/>
    </xf>
    <xf numFmtId="9" fontId="13" fillId="7" borderId="1" xfId="1" applyFont="1" applyFill="1" applyBorder="1" applyAlignment="1" applyProtection="1">
      <alignment horizontal="center" vertical="center"/>
    </xf>
    <xf numFmtId="164" fontId="0" fillId="7" borderId="1" xfId="0" applyNumberFormat="1" applyFill="1" applyBorder="1" applyAlignment="1">
      <alignment horizontal="center" vertical="center"/>
    </xf>
    <xf numFmtId="164" fontId="13" fillId="7" borderId="1" xfId="0" applyNumberFormat="1" applyFont="1" applyFill="1" applyBorder="1" applyAlignment="1">
      <alignment horizontal="center" vertical="center"/>
    </xf>
    <xf numFmtId="0" fontId="24" fillId="8" borderId="1" xfId="6" applyFill="1">
      <alignment horizontal="left" vertical="center" indent="2"/>
    </xf>
    <xf numFmtId="0" fontId="24" fillId="8" borderId="1" xfId="4" applyFill="1">
      <alignment horizontal="center" vertical="center"/>
    </xf>
    <xf numFmtId="164" fontId="24" fillId="8" borderId="1" xfId="3" applyFill="1">
      <alignment horizontal="center" vertical="center"/>
    </xf>
    <xf numFmtId="0" fontId="0" fillId="6" borderId="9" xfId="0" applyFill="1" applyBorder="1" applyAlignment="1">
      <alignment vertical="center"/>
    </xf>
    <xf numFmtId="0" fontId="14" fillId="8" borderId="1" xfId="4" applyFont="1" applyFill="1">
      <alignment horizontal="center" vertical="center"/>
    </xf>
    <xf numFmtId="0" fontId="12" fillId="9" borderId="1" xfId="0" applyFont="1" applyFill="1" applyBorder="1" applyAlignment="1">
      <alignment horizontal="left" vertical="center" indent="1"/>
    </xf>
    <xf numFmtId="0" fontId="24" fillId="9" borderId="1" xfId="4" applyFill="1" applyAlignment="1">
      <alignment horizontal="center" vertical="center" wrapText="1"/>
    </xf>
    <xf numFmtId="9" fontId="13" fillId="9" borderId="1" xfId="1" applyFont="1" applyFill="1" applyBorder="1" applyAlignment="1" applyProtection="1">
      <alignment horizontal="center" vertical="center"/>
    </xf>
    <xf numFmtId="164" fontId="0" fillId="9" borderId="1" xfId="0" applyNumberFormat="1" applyFill="1" applyBorder="1" applyAlignment="1">
      <alignment horizontal="center" vertical="center"/>
    </xf>
    <xf numFmtId="164" fontId="13" fillId="9" borderId="1" xfId="0" applyNumberFormat="1" applyFont="1" applyFill="1" applyBorder="1" applyAlignment="1">
      <alignment horizontal="center" vertical="center"/>
    </xf>
    <xf numFmtId="0" fontId="24" fillId="10" borderId="1" xfId="6" applyFill="1">
      <alignment horizontal="left" vertical="center" indent="2"/>
    </xf>
    <xf numFmtId="0" fontId="24" fillId="10" borderId="1" xfId="4" applyFill="1">
      <alignment horizontal="center" vertical="center"/>
    </xf>
    <xf numFmtId="164" fontId="24" fillId="10" borderId="1" xfId="3" applyFill="1">
      <alignment horizontal="center" vertical="center"/>
    </xf>
    <xf numFmtId="0" fontId="14" fillId="10" borderId="1" xfId="4" applyFont="1" applyFill="1">
      <alignment horizontal="center" vertical="center"/>
    </xf>
    <xf numFmtId="0" fontId="16" fillId="0" borderId="9" xfId="0" applyFont="1" applyBorder="1" applyAlignment="1">
      <alignment vertical="center"/>
    </xf>
    <xf numFmtId="0" fontId="4" fillId="0" borderId="0" xfId="0" applyFont="1" applyAlignment="1">
      <alignment vertical="top"/>
    </xf>
    <xf numFmtId="0" fontId="17" fillId="0" borderId="0" xfId="0" applyFont="1" applyAlignment="1">
      <alignment horizontal="left" vertical="center"/>
    </xf>
    <xf numFmtId="0" fontId="18" fillId="0" borderId="0" xfId="0" applyFont="1" applyAlignment="1">
      <alignment horizontal="left" vertical="center"/>
    </xf>
    <xf numFmtId="0" fontId="19" fillId="0" borderId="0" xfId="0" applyFont="1" applyAlignment="1">
      <alignment vertical="top"/>
    </xf>
    <xf numFmtId="0" fontId="20" fillId="0" borderId="0" xfId="0" applyFont="1" applyAlignment="1">
      <alignment vertical="top"/>
    </xf>
    <xf numFmtId="0" fontId="4" fillId="0" borderId="0" xfId="0" applyFont="1" applyAlignment="1">
      <alignment horizontal="left" vertical="top"/>
    </xf>
    <xf numFmtId="0" fontId="21" fillId="0" borderId="0" xfId="0" applyFont="1" applyAlignment="1">
      <alignment vertical="center"/>
    </xf>
    <xf numFmtId="0" fontId="22" fillId="0" borderId="0" xfId="0" applyFont="1"/>
    <xf numFmtId="0" fontId="23" fillId="0" borderId="0" xfId="0" applyFont="1" applyAlignment="1">
      <alignment horizontal="left" vertical="top" wrapText="1" indent="1"/>
    </xf>
    <xf numFmtId="0" fontId="0" fillId="0" borderId="0" xfId="0" applyAlignment="1">
      <alignment vertical="top" wrapText="1"/>
    </xf>
    <xf numFmtId="0" fontId="8" fillId="0" borderId="0" xfId="2" applyBorder="1" applyAlignment="1" applyProtection="1">
      <alignment horizontal="left" vertical="top"/>
    </xf>
    <xf numFmtId="0" fontId="15" fillId="0" borderId="9" xfId="0" applyFont="1" applyBorder="1" applyAlignment="1">
      <alignment vertical="center"/>
    </xf>
    <xf numFmtId="0" fontId="12" fillId="11" borderId="1" xfId="0" applyFont="1" applyFill="1" applyBorder="1" applyAlignment="1">
      <alignment horizontal="left" vertical="center" indent="1"/>
    </xf>
    <xf numFmtId="0" fontId="24" fillId="11" borderId="1" xfId="4" applyFill="1" applyAlignment="1">
      <alignment horizontal="center" vertical="center" wrapText="1"/>
    </xf>
    <xf numFmtId="9" fontId="13" fillId="11" borderId="1" xfId="1" applyFont="1" applyFill="1" applyBorder="1" applyAlignment="1" applyProtection="1">
      <alignment horizontal="center" vertical="center"/>
    </xf>
    <xf numFmtId="164" fontId="0" fillId="11" borderId="1" xfId="0" applyNumberFormat="1" applyFill="1" applyBorder="1" applyAlignment="1">
      <alignment horizontal="center" vertical="center"/>
    </xf>
    <xf numFmtId="164" fontId="13" fillId="11" borderId="1" xfId="0" applyNumberFormat="1" applyFont="1" applyFill="1" applyBorder="1" applyAlignment="1">
      <alignment horizontal="center" vertical="center"/>
    </xf>
    <xf numFmtId="0" fontId="24" fillId="12" borderId="1" xfId="6" applyFill="1">
      <alignment horizontal="left" vertical="center" indent="2"/>
    </xf>
    <xf numFmtId="0" fontId="24" fillId="12" borderId="1" xfId="4" applyFill="1">
      <alignment horizontal="center" vertical="center"/>
    </xf>
    <xf numFmtId="164" fontId="24" fillId="12" borderId="1" xfId="3" applyFill="1">
      <alignment horizontal="center" vertical="center"/>
    </xf>
    <xf numFmtId="0" fontId="14" fillId="12" borderId="1" xfId="4" applyFont="1" applyFill="1">
      <alignment horizontal="center" vertical="center"/>
    </xf>
    <xf numFmtId="9" fontId="13" fillId="0" borderId="1" xfId="1" applyFont="1" applyBorder="1" applyAlignment="1" applyProtection="1">
      <alignment horizontal="center" vertical="center"/>
    </xf>
    <xf numFmtId="0" fontId="25" fillId="13" borderId="9" xfId="0" applyFont="1" applyFill="1" applyBorder="1" applyAlignment="1">
      <alignment vertical="center"/>
    </xf>
    <xf numFmtId="0" fontId="12" fillId="14" borderId="1" xfId="0" applyFont="1" applyFill="1" applyBorder="1" applyAlignment="1">
      <alignment horizontal="left" vertical="center" indent="1"/>
    </xf>
    <xf numFmtId="0" fontId="24" fillId="14" borderId="1" xfId="4" applyFill="1" applyAlignment="1">
      <alignment horizontal="center" vertical="center" wrapText="1"/>
    </xf>
    <xf numFmtId="9" fontId="13" fillId="14" borderId="1" xfId="1" applyFont="1" applyFill="1" applyBorder="1" applyAlignment="1" applyProtection="1">
      <alignment horizontal="center" vertical="center"/>
    </xf>
    <xf numFmtId="164" fontId="0" fillId="14" borderId="1" xfId="0" applyNumberFormat="1" applyFill="1" applyBorder="1" applyAlignment="1">
      <alignment horizontal="center" vertical="center"/>
    </xf>
    <xf numFmtId="164" fontId="13" fillId="14" borderId="1" xfId="0" applyNumberFormat="1" applyFont="1" applyFill="1" applyBorder="1" applyAlignment="1">
      <alignment horizontal="center" vertical="center"/>
    </xf>
    <xf numFmtId="0" fontId="24" fillId="15" borderId="1" xfId="6" applyFill="1">
      <alignment horizontal="left" vertical="center" indent="2"/>
    </xf>
    <xf numFmtId="0" fontId="24" fillId="15" borderId="1" xfId="4" applyFill="1">
      <alignment horizontal="center" vertical="center"/>
    </xf>
    <xf numFmtId="164" fontId="24" fillId="15" borderId="1" xfId="3" applyFill="1">
      <alignment horizontal="center" vertical="center"/>
    </xf>
    <xf numFmtId="0" fontId="14" fillId="15" borderId="1" xfId="4" applyFont="1" applyFill="1">
      <alignment horizontal="center" vertical="center"/>
    </xf>
    <xf numFmtId="0" fontId="12" fillId="16" borderId="1" xfId="0" applyFont="1" applyFill="1" applyBorder="1" applyAlignment="1">
      <alignment horizontal="left" vertical="center" indent="1"/>
    </xf>
    <xf numFmtId="0" fontId="24" fillId="16" borderId="1" xfId="4" applyFill="1" applyAlignment="1">
      <alignment horizontal="center" vertical="center" wrapText="1"/>
    </xf>
    <xf numFmtId="9" fontId="13" fillId="16" borderId="1" xfId="1" applyFont="1" applyFill="1" applyBorder="1" applyAlignment="1" applyProtection="1">
      <alignment horizontal="center" vertical="center"/>
    </xf>
    <xf numFmtId="164" fontId="0" fillId="16" borderId="1" xfId="0" applyNumberFormat="1" applyFill="1" applyBorder="1" applyAlignment="1">
      <alignment horizontal="center" vertical="center"/>
    </xf>
    <xf numFmtId="164" fontId="13" fillId="16" borderId="1" xfId="0" applyNumberFormat="1" applyFont="1" applyFill="1" applyBorder="1" applyAlignment="1">
      <alignment horizontal="center" vertical="center"/>
    </xf>
    <xf numFmtId="0" fontId="24" fillId="17" borderId="1" xfId="6" applyFill="1">
      <alignment horizontal="left" vertical="center" indent="2"/>
    </xf>
    <xf numFmtId="0" fontId="24" fillId="17" borderId="1" xfId="4" applyFill="1">
      <alignment horizontal="center" vertical="center"/>
    </xf>
    <xf numFmtId="164" fontId="24" fillId="17" borderId="1" xfId="3" applyFill="1">
      <alignment horizontal="center" vertical="center"/>
    </xf>
    <xf numFmtId="0" fontId="14" fillId="17" borderId="1" xfId="4" applyFont="1" applyFill="1">
      <alignment horizontal="center" vertical="center"/>
    </xf>
    <xf numFmtId="0" fontId="26" fillId="18" borderId="1" xfId="0" applyFont="1" applyFill="1" applyBorder="1" applyAlignment="1">
      <alignment horizontal="left" vertical="center" indent="1"/>
    </xf>
    <xf numFmtId="0" fontId="13" fillId="18" borderId="1" xfId="4" applyFont="1" applyFill="1" applyAlignment="1">
      <alignment horizontal="center" vertical="center" wrapText="1"/>
    </xf>
    <xf numFmtId="9" fontId="13" fillId="18" borderId="1" xfId="1" applyFont="1" applyFill="1" applyBorder="1" applyAlignment="1" applyProtection="1">
      <alignment horizontal="center" vertical="center"/>
    </xf>
    <xf numFmtId="164" fontId="13" fillId="18" borderId="1" xfId="0" applyNumberFormat="1" applyFont="1" applyFill="1" applyBorder="1" applyAlignment="1">
      <alignment horizontal="center" vertical="center"/>
    </xf>
    <xf numFmtId="0" fontId="24" fillId="19" borderId="1" xfId="6" applyFill="1">
      <alignment horizontal="left" vertical="center" indent="2"/>
    </xf>
    <xf numFmtId="0" fontId="24" fillId="19" borderId="1" xfId="4" applyFill="1">
      <alignment horizontal="center" vertical="center"/>
    </xf>
    <xf numFmtId="164" fontId="24" fillId="19" borderId="1" xfId="3" applyFill="1">
      <alignment horizontal="center" vertical="center"/>
    </xf>
    <xf numFmtId="0" fontId="14" fillId="19" borderId="1" xfId="4" applyFont="1" applyFill="1">
      <alignment horizontal="center" vertical="center"/>
    </xf>
    <xf numFmtId="0" fontId="16" fillId="0" borderId="0" xfId="0" applyFont="1"/>
    <xf numFmtId="0" fontId="0" fillId="0" borderId="11" xfId="0" applyBorder="1" applyAlignment="1">
      <alignment vertical="center"/>
    </xf>
    <xf numFmtId="0" fontId="0" fillId="0" borderId="10" xfId="0" applyBorder="1" applyAlignment="1">
      <alignment vertical="center"/>
    </xf>
    <xf numFmtId="0" fontId="0" fillId="0" borderId="12" xfId="0" applyBorder="1" applyAlignment="1">
      <alignment vertical="center"/>
    </xf>
    <xf numFmtId="0" fontId="24" fillId="0" borderId="3" xfId="11" applyBorder="1" applyProtection="1">
      <alignment horizontal="right" indent="1"/>
    </xf>
    <xf numFmtId="165" fontId="24" fillId="0" borderId="2" xfId="5">
      <alignment horizontal="center" vertical="center"/>
    </xf>
    <xf numFmtId="166" fontId="0" fillId="2" borderId="4" xfId="0" applyNumberFormat="1" applyFill="1" applyBorder="1" applyAlignment="1">
      <alignment horizontal="left" vertical="center" wrapText="1" indent="1"/>
    </xf>
  </cellXfs>
  <cellStyles count="12">
    <cellStyle name="Date" xfId="3" xr:uid="{00000000-0005-0000-0000-000006000000}"/>
    <cellStyle name="Excel Built-in Heading 1" xfId="9" xr:uid="{00000000-0005-0000-0000-00000C000000}"/>
    <cellStyle name="Excel Built-in Heading 2" xfId="10" xr:uid="{00000000-0005-0000-0000-00000E000000}"/>
    <cellStyle name="Excel Built-in Heading 3" xfId="11" xr:uid="{00000000-0005-0000-0000-00000F000000}"/>
    <cellStyle name="Excel Built-in Title" xfId="8" xr:uid="{00000000-0005-0000-0000-00000B000000}"/>
    <cellStyle name="Hiperligação" xfId="2" builtinId="8"/>
    <cellStyle name="Name" xfId="4" xr:uid="{00000000-0005-0000-0000-000007000000}"/>
    <cellStyle name="Normal" xfId="0" builtinId="0"/>
    <cellStyle name="Percentagem" xfId="1" builtinId="5"/>
    <cellStyle name="Project Start" xfId="5" xr:uid="{00000000-0005-0000-0000-000008000000}"/>
    <cellStyle name="Task" xfId="6" xr:uid="{00000000-0005-0000-0000-000009000000}"/>
    <cellStyle name="zHiddenText" xfId="7" xr:uid="{00000000-0005-0000-0000-00000A000000}"/>
  </cellStyles>
  <dxfs count="270">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7F7F7F"/>
      <rgbColor rgb="FF800080"/>
      <rgbColor rgb="FF008080"/>
      <rgbColor rgb="FFB2B2B2"/>
      <rgbColor rgb="FF808080"/>
      <rgbColor rgb="FF9999FF"/>
      <rgbColor rgb="FF595959"/>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9D9D9"/>
      <rgbColor rgb="FFD7E4BD"/>
      <rgbColor rgb="FFF2DCDB"/>
      <rgbColor rgb="FF99CCFF"/>
      <rgbColor rgb="FFFF99CC"/>
      <rgbColor rgb="FFCC99FF"/>
      <rgbColor rgb="FFE6B9B8"/>
      <rgbColor rgb="FF3366FF"/>
      <rgbColor rgb="FF33CCCC"/>
      <rgbColor rgb="FF99CC00"/>
      <rgbColor rgb="FFFFCC00"/>
      <rgbColor rgb="FFFF9900"/>
      <rgbColor rgb="FFFF6600"/>
      <rgbColor rgb="FF8064A2"/>
      <rgbColor rgb="FFA6A6A6"/>
      <rgbColor rgb="FF003366"/>
      <rgbColor rgb="FF339966"/>
      <rgbColor rgb="FF003300"/>
      <rgbColor rgb="FF333300"/>
      <rgbColor rgb="FF993300"/>
      <rgbColor rgb="FF993366"/>
      <rgbColor rgb="FF376092"/>
      <rgbColor rgb="FF1D2129"/>
      <rgbColor rgb="00003366"/>
      <rgbColor rgb="00339966"/>
      <rgbColor rgb="00003300"/>
      <rgbColor rgb="00333300"/>
      <rgbColor rgb="00993300"/>
      <rgbColor rgb="00993366"/>
      <rgbColor rgb="00333399"/>
      <rgbColor rgb="00333333"/>
    </indexedColors>
    <mruColors>
      <color rgb="FFFED5FF"/>
      <color rgb="FFFABDFF"/>
      <color rgb="FFFFA3F4"/>
      <color rgb="FFAFAFFF"/>
      <color rgb="FF6161FF"/>
      <color rgb="FFE5CDFF"/>
      <color rgb="FFC48FFF"/>
      <color rgb="FFFF4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95400</xdr:rowOff>
    </xdr:from>
    <xdr:to>
      <xdr:col>0</xdr:col>
      <xdr:colOff>1904760</xdr:colOff>
      <xdr:row>0</xdr:row>
      <xdr:rowOff>523800</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2"/>
        <a:stretch/>
      </xdr:blipFill>
      <xdr:spPr>
        <a:xfrm>
          <a:off x="0" y="95400"/>
          <a:ext cx="1904760" cy="428400"/>
        </a:xfrm>
        <a:prstGeom prst="rect">
          <a:avLst/>
        </a:prstGeom>
        <a:ln w="0">
          <a:noFill/>
        </a:ln>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P53"/>
  <sheetViews>
    <sheetView showGridLines="0" tabSelected="1" zoomScale="55" zoomScaleNormal="55" workbookViewId="0">
      <pane ySplit="6" topLeftCell="A30" activePane="bottomLeft" state="frozen"/>
      <selection pane="bottomLeft" activeCell="C2" sqref="C2"/>
    </sheetView>
  </sheetViews>
  <sheetFormatPr defaultColWidth="8.6640625" defaultRowHeight="14.4" x14ac:dyDescent="0.3"/>
  <cols>
    <col min="1" max="1" width="2.6640625" style="1" customWidth="1"/>
    <col min="2" max="2" width="88.109375" customWidth="1"/>
    <col min="3" max="3" width="30.6640625" customWidth="1"/>
    <col min="4" max="4" width="10.6640625" customWidth="1"/>
    <col min="5" max="5" width="10.44140625" style="2" customWidth="1"/>
    <col min="6" max="6" width="10.44140625" customWidth="1"/>
    <col min="7" max="7" width="2.6640625" customWidth="1"/>
    <col min="8" max="8" width="6.109375" hidden="1" customWidth="1"/>
    <col min="9" max="84" width="2.5546875" customWidth="1"/>
    <col min="85" max="85" width="2.33203125" customWidth="1"/>
    <col min="86" max="120" width="2.5546875" hidden="1" customWidth="1"/>
  </cols>
  <sheetData>
    <row r="1" spans="1:120" ht="30" customHeight="1" x14ac:dyDescent="0.55000000000000004">
      <c r="A1" s="3" t="s">
        <v>0</v>
      </c>
      <c r="B1" s="4" t="s">
        <v>1</v>
      </c>
      <c r="C1" s="5"/>
      <c r="D1" s="6"/>
      <c r="E1" s="7"/>
      <c r="F1" s="8"/>
      <c r="H1" s="6"/>
      <c r="I1" s="9" t="s">
        <v>2</v>
      </c>
    </row>
    <row r="2" spans="1:120" ht="30" customHeight="1" x14ac:dyDescent="0.35">
      <c r="A2" s="1" t="s">
        <v>3</v>
      </c>
      <c r="B2" s="10" t="s">
        <v>4</v>
      </c>
      <c r="I2" s="11" t="s">
        <v>5</v>
      </c>
    </row>
    <row r="3" spans="1:120" ht="30" customHeight="1" x14ac:dyDescent="0.3">
      <c r="A3" s="1" t="s">
        <v>6</v>
      </c>
      <c r="B3" s="12" t="s">
        <v>7</v>
      </c>
      <c r="C3" s="109" t="s">
        <v>8</v>
      </c>
      <c r="D3" s="109"/>
      <c r="E3" s="110">
        <f>DATE(2023,2,20)</f>
        <v>44977</v>
      </c>
      <c r="F3" s="110"/>
    </row>
    <row r="4" spans="1:120" ht="30" customHeight="1" x14ac:dyDescent="0.3">
      <c r="A4" s="3" t="s">
        <v>9</v>
      </c>
      <c r="C4" s="109" t="s">
        <v>10</v>
      </c>
      <c r="D4" s="109"/>
      <c r="E4" s="13">
        <v>1</v>
      </c>
      <c r="I4" s="111">
        <f>I5</f>
        <v>44977</v>
      </c>
      <c r="J4" s="111"/>
      <c r="K4" s="111"/>
      <c r="L4" s="111"/>
      <c r="M4" s="111"/>
      <c r="N4" s="111"/>
      <c r="O4" s="111"/>
      <c r="P4" s="111">
        <f>P5</f>
        <v>44984</v>
      </c>
      <c r="Q4" s="111"/>
      <c r="R4" s="111"/>
      <c r="S4" s="111"/>
      <c r="T4" s="111"/>
      <c r="U4" s="111"/>
      <c r="V4" s="111"/>
      <c r="W4" s="111">
        <f>W5</f>
        <v>44991</v>
      </c>
      <c r="X4" s="111"/>
      <c r="Y4" s="111"/>
      <c r="Z4" s="111"/>
      <c r="AA4" s="111"/>
      <c r="AB4" s="111"/>
      <c r="AC4" s="111"/>
      <c r="AD4" s="111">
        <f>AD5</f>
        <v>44998</v>
      </c>
      <c r="AE4" s="111"/>
      <c r="AF4" s="111"/>
      <c r="AG4" s="111"/>
      <c r="AH4" s="111"/>
      <c r="AI4" s="111"/>
      <c r="AJ4" s="111"/>
      <c r="AK4" s="111">
        <f>AK5</f>
        <v>45005</v>
      </c>
      <c r="AL4" s="111"/>
      <c r="AM4" s="111"/>
      <c r="AN4" s="111"/>
      <c r="AO4" s="111"/>
      <c r="AP4" s="111"/>
      <c r="AQ4" s="111"/>
      <c r="AR4" s="111">
        <f>AR5</f>
        <v>45012</v>
      </c>
      <c r="AS4" s="111"/>
      <c r="AT4" s="111"/>
      <c r="AU4" s="111"/>
      <c r="AV4" s="111"/>
      <c r="AW4" s="111"/>
      <c r="AX4" s="111"/>
      <c r="AY4" s="111">
        <f>AY5</f>
        <v>45019</v>
      </c>
      <c r="AZ4" s="111"/>
      <c r="BA4" s="111"/>
      <c r="BB4" s="111"/>
      <c r="BC4" s="111"/>
      <c r="BD4" s="111"/>
      <c r="BE4" s="111"/>
      <c r="BF4" s="111">
        <f>BF5</f>
        <v>45026</v>
      </c>
      <c r="BG4" s="111"/>
      <c r="BH4" s="111"/>
      <c r="BI4" s="111"/>
      <c r="BJ4" s="111"/>
      <c r="BK4" s="111"/>
      <c r="BL4" s="111"/>
      <c r="BM4" s="111">
        <f>BM5</f>
        <v>45033</v>
      </c>
      <c r="BN4" s="111"/>
      <c r="BO4" s="111"/>
      <c r="BP4" s="111"/>
      <c r="BQ4" s="111"/>
      <c r="BR4" s="111"/>
      <c r="BS4" s="111"/>
      <c r="BT4" s="111">
        <f>BT5</f>
        <v>45040</v>
      </c>
      <c r="BU4" s="111"/>
      <c r="BV4" s="111"/>
      <c r="BW4" s="111"/>
      <c r="BX4" s="111"/>
      <c r="BY4" s="111"/>
      <c r="BZ4" s="111"/>
      <c r="CA4" s="111">
        <f>CA5</f>
        <v>45047</v>
      </c>
      <c r="CB4" s="111"/>
      <c r="CC4" s="111"/>
      <c r="CD4" s="111"/>
      <c r="CE4" s="111"/>
      <c r="CF4" s="111"/>
      <c r="CG4" s="111"/>
      <c r="CH4" s="111"/>
      <c r="CI4" s="111"/>
      <c r="CJ4" s="111"/>
      <c r="CK4" s="111"/>
      <c r="CL4" s="111"/>
      <c r="CM4" s="111"/>
      <c r="CN4" s="111"/>
      <c r="CO4" s="111"/>
      <c r="CP4" s="111"/>
      <c r="CQ4" s="111"/>
      <c r="CR4" s="111"/>
      <c r="CS4" s="111"/>
      <c r="CT4" s="111"/>
      <c r="CU4" s="111"/>
      <c r="CV4" s="111"/>
      <c r="CW4" s="111"/>
      <c r="CX4" s="111"/>
      <c r="CY4" s="111"/>
      <c r="CZ4" s="111"/>
      <c r="DA4" s="111"/>
      <c r="DB4" s="111"/>
      <c r="DC4" s="111"/>
      <c r="DD4" s="111"/>
      <c r="DE4" s="111"/>
      <c r="DF4" s="111"/>
      <c r="DG4" s="111"/>
      <c r="DH4" s="111"/>
      <c r="DI4" s="111"/>
      <c r="DJ4" s="111"/>
      <c r="DK4" s="111"/>
      <c r="DL4" s="111"/>
      <c r="DM4" s="111"/>
      <c r="DN4" s="111"/>
      <c r="DO4" s="111"/>
      <c r="DP4" s="111"/>
    </row>
    <row r="5" spans="1:120" ht="15" customHeight="1" x14ac:dyDescent="0.3">
      <c r="A5" s="3" t="s">
        <v>11</v>
      </c>
      <c r="B5" s="14"/>
      <c r="C5" s="14"/>
      <c r="D5" s="14"/>
      <c r="E5" s="14"/>
      <c r="F5" s="14"/>
      <c r="G5" s="14"/>
      <c r="I5" s="15">
        <f>Project_Start-WEEKDAY(Project_Start,1)+2+7*(Display_Week-1)</f>
        <v>44977</v>
      </c>
      <c r="J5" s="16">
        <f t="shared" ref="J5:AO5" si="0">I5+1</f>
        <v>44978</v>
      </c>
      <c r="K5" s="16">
        <f t="shared" si="0"/>
        <v>44979</v>
      </c>
      <c r="L5" s="16">
        <f t="shared" si="0"/>
        <v>44980</v>
      </c>
      <c r="M5" s="16">
        <f t="shared" si="0"/>
        <v>44981</v>
      </c>
      <c r="N5" s="16">
        <f t="shared" si="0"/>
        <v>44982</v>
      </c>
      <c r="O5" s="17">
        <f t="shared" si="0"/>
        <v>44983</v>
      </c>
      <c r="P5" s="15">
        <f t="shared" si="0"/>
        <v>44984</v>
      </c>
      <c r="Q5" s="16">
        <f t="shared" si="0"/>
        <v>44985</v>
      </c>
      <c r="R5" s="16">
        <f t="shared" si="0"/>
        <v>44986</v>
      </c>
      <c r="S5" s="16">
        <f t="shared" si="0"/>
        <v>44987</v>
      </c>
      <c r="T5" s="16">
        <f t="shared" si="0"/>
        <v>44988</v>
      </c>
      <c r="U5" s="16">
        <f t="shared" si="0"/>
        <v>44989</v>
      </c>
      <c r="V5" s="17">
        <f t="shared" si="0"/>
        <v>44990</v>
      </c>
      <c r="W5" s="15">
        <f t="shared" si="0"/>
        <v>44991</v>
      </c>
      <c r="X5" s="16">
        <f t="shared" si="0"/>
        <v>44992</v>
      </c>
      <c r="Y5" s="16">
        <f t="shared" si="0"/>
        <v>44993</v>
      </c>
      <c r="Z5" s="16">
        <f t="shared" si="0"/>
        <v>44994</v>
      </c>
      <c r="AA5" s="16">
        <f t="shared" si="0"/>
        <v>44995</v>
      </c>
      <c r="AB5" s="16">
        <f t="shared" si="0"/>
        <v>44996</v>
      </c>
      <c r="AC5" s="17">
        <f t="shared" si="0"/>
        <v>44997</v>
      </c>
      <c r="AD5" s="15">
        <f t="shared" si="0"/>
        <v>44998</v>
      </c>
      <c r="AE5" s="16">
        <f t="shared" si="0"/>
        <v>44999</v>
      </c>
      <c r="AF5" s="16">
        <f t="shared" si="0"/>
        <v>45000</v>
      </c>
      <c r="AG5" s="16">
        <f t="shared" si="0"/>
        <v>45001</v>
      </c>
      <c r="AH5" s="16">
        <f t="shared" si="0"/>
        <v>45002</v>
      </c>
      <c r="AI5" s="16">
        <f t="shared" si="0"/>
        <v>45003</v>
      </c>
      <c r="AJ5" s="17">
        <f t="shared" si="0"/>
        <v>45004</v>
      </c>
      <c r="AK5" s="15">
        <f t="shared" si="0"/>
        <v>45005</v>
      </c>
      <c r="AL5" s="16">
        <f t="shared" si="0"/>
        <v>45006</v>
      </c>
      <c r="AM5" s="16">
        <f t="shared" si="0"/>
        <v>45007</v>
      </c>
      <c r="AN5" s="16">
        <f t="shared" si="0"/>
        <v>45008</v>
      </c>
      <c r="AO5" s="16">
        <f t="shared" si="0"/>
        <v>45009</v>
      </c>
      <c r="AP5" s="16">
        <f t="shared" ref="AP5:BL5" si="1">AO5+1</f>
        <v>45010</v>
      </c>
      <c r="AQ5" s="17">
        <f t="shared" si="1"/>
        <v>45011</v>
      </c>
      <c r="AR5" s="15">
        <f t="shared" si="1"/>
        <v>45012</v>
      </c>
      <c r="AS5" s="16">
        <f t="shared" si="1"/>
        <v>45013</v>
      </c>
      <c r="AT5" s="16">
        <f t="shared" si="1"/>
        <v>45014</v>
      </c>
      <c r="AU5" s="16">
        <f t="shared" si="1"/>
        <v>45015</v>
      </c>
      <c r="AV5" s="16">
        <f t="shared" si="1"/>
        <v>45016</v>
      </c>
      <c r="AW5" s="16">
        <f t="shared" si="1"/>
        <v>45017</v>
      </c>
      <c r="AX5" s="17">
        <f t="shared" si="1"/>
        <v>45018</v>
      </c>
      <c r="AY5" s="15">
        <f t="shared" si="1"/>
        <v>45019</v>
      </c>
      <c r="AZ5" s="16">
        <f t="shared" si="1"/>
        <v>45020</v>
      </c>
      <c r="BA5" s="16">
        <f t="shared" si="1"/>
        <v>45021</v>
      </c>
      <c r="BB5" s="16">
        <f t="shared" si="1"/>
        <v>45022</v>
      </c>
      <c r="BC5" s="16">
        <f t="shared" si="1"/>
        <v>45023</v>
      </c>
      <c r="BD5" s="16">
        <f t="shared" si="1"/>
        <v>45024</v>
      </c>
      <c r="BE5" s="17">
        <f t="shared" si="1"/>
        <v>45025</v>
      </c>
      <c r="BF5" s="15">
        <f t="shared" si="1"/>
        <v>45026</v>
      </c>
      <c r="BG5" s="16">
        <f t="shared" si="1"/>
        <v>45027</v>
      </c>
      <c r="BH5" s="16">
        <f t="shared" si="1"/>
        <v>45028</v>
      </c>
      <c r="BI5" s="16">
        <f t="shared" si="1"/>
        <v>45029</v>
      </c>
      <c r="BJ5" s="16">
        <f t="shared" si="1"/>
        <v>45030</v>
      </c>
      <c r="BK5" s="16">
        <f t="shared" si="1"/>
        <v>45031</v>
      </c>
      <c r="BL5" s="17">
        <f t="shared" si="1"/>
        <v>45032</v>
      </c>
      <c r="BM5" s="15">
        <f t="shared" ref="BM5" si="2">BL5+1</f>
        <v>45033</v>
      </c>
      <c r="BN5" s="16">
        <f t="shared" ref="BN5" si="3">BM5+1</f>
        <v>45034</v>
      </c>
      <c r="BO5" s="16">
        <f t="shared" ref="BO5" si="4">BN5+1</f>
        <v>45035</v>
      </c>
      <c r="BP5" s="16">
        <f t="shared" ref="BP5" si="5">BO5+1</f>
        <v>45036</v>
      </c>
      <c r="BQ5" s="16">
        <f t="shared" ref="BQ5" si="6">BP5+1</f>
        <v>45037</v>
      </c>
      <c r="BR5" s="16">
        <f t="shared" ref="BR5" si="7">BQ5+1</f>
        <v>45038</v>
      </c>
      <c r="BS5" s="17">
        <f t="shared" ref="BS5" si="8">BR5+1</f>
        <v>45039</v>
      </c>
      <c r="BT5" s="15">
        <f t="shared" ref="BT5" si="9">BS5+1</f>
        <v>45040</v>
      </c>
      <c r="BU5" s="16">
        <f t="shared" ref="BU5" si="10">BT5+1</f>
        <v>45041</v>
      </c>
      <c r="BV5" s="16">
        <f t="shared" ref="BV5" si="11">BU5+1</f>
        <v>45042</v>
      </c>
      <c r="BW5" s="16">
        <f t="shared" ref="BW5" si="12">BV5+1</f>
        <v>45043</v>
      </c>
      <c r="BX5" s="16">
        <f t="shared" ref="BX5" si="13">BW5+1</f>
        <v>45044</v>
      </c>
      <c r="BY5" s="16">
        <f t="shared" ref="BY5" si="14">BX5+1</f>
        <v>45045</v>
      </c>
      <c r="BZ5" s="17">
        <f t="shared" ref="BZ5" si="15">BY5+1</f>
        <v>45046</v>
      </c>
      <c r="CA5" s="15">
        <f t="shared" ref="CA5" si="16">BZ5+1</f>
        <v>45047</v>
      </c>
      <c r="CB5" s="16">
        <f t="shared" ref="CB5" si="17">CA5+1</f>
        <v>45048</v>
      </c>
      <c r="CC5" s="16">
        <f t="shared" ref="CC5" si="18">CB5+1</f>
        <v>45049</v>
      </c>
      <c r="CD5" s="16">
        <f t="shared" ref="CD5" si="19">CC5+1</f>
        <v>45050</v>
      </c>
      <c r="CE5" s="16">
        <f t="shared" ref="CE5" si="20">CD5+1</f>
        <v>45051</v>
      </c>
      <c r="CF5" s="16">
        <f t="shared" ref="CF5" si="21">CE5+1</f>
        <v>45052</v>
      </c>
      <c r="CG5" s="17">
        <f t="shared" ref="CG5" si="22">CF5+1</f>
        <v>45053</v>
      </c>
      <c r="CH5" s="15"/>
      <c r="CI5" s="16"/>
      <c r="CJ5" s="16"/>
      <c r="CK5" s="16"/>
      <c r="CL5" s="16"/>
      <c r="CM5" s="16"/>
      <c r="CN5" s="17"/>
      <c r="CO5" s="15"/>
      <c r="CP5" s="16"/>
      <c r="CQ5" s="16"/>
      <c r="CR5" s="16"/>
      <c r="CS5" s="16"/>
      <c r="CT5" s="16"/>
      <c r="CU5" s="17"/>
      <c r="CV5" s="15"/>
      <c r="CW5" s="16"/>
      <c r="CX5" s="16"/>
      <c r="CY5" s="16"/>
      <c r="CZ5" s="16"/>
      <c r="DA5" s="16"/>
      <c r="DB5" s="17"/>
      <c r="DC5" s="15"/>
      <c r="DD5" s="16"/>
      <c r="DE5" s="16"/>
      <c r="DF5" s="16"/>
      <c r="DG5" s="16"/>
      <c r="DH5" s="16"/>
      <c r="DI5" s="17"/>
      <c r="DJ5" s="15"/>
      <c r="DK5" s="16"/>
      <c r="DL5" s="16"/>
      <c r="DM5" s="16"/>
      <c r="DN5" s="16"/>
      <c r="DO5" s="16"/>
      <c r="DP5" s="17"/>
    </row>
    <row r="6" spans="1:120" ht="30" customHeight="1" thickBot="1" x14ac:dyDescent="0.35">
      <c r="A6" s="3" t="s">
        <v>12</v>
      </c>
      <c r="B6" s="18" t="s">
        <v>13</v>
      </c>
      <c r="C6" s="19" t="s">
        <v>14</v>
      </c>
      <c r="D6" s="19" t="s">
        <v>15</v>
      </c>
      <c r="E6" s="19" t="s">
        <v>16</v>
      </c>
      <c r="F6" s="19" t="s">
        <v>17</v>
      </c>
      <c r="G6" s="19"/>
      <c r="H6" s="19" t="s">
        <v>18</v>
      </c>
      <c r="I6" s="20" t="str">
        <f t="shared" ref="I6:AN6" si="23">LEFT(TEXT(I5,"ddd"),1)</f>
        <v>s</v>
      </c>
      <c r="J6" s="20" t="str">
        <f t="shared" si="23"/>
        <v>t</v>
      </c>
      <c r="K6" s="20" t="str">
        <f t="shared" si="23"/>
        <v>q</v>
      </c>
      <c r="L6" s="20" t="str">
        <f t="shared" si="23"/>
        <v>q</v>
      </c>
      <c r="M6" s="20" t="str">
        <f t="shared" si="23"/>
        <v>s</v>
      </c>
      <c r="N6" s="20" t="str">
        <f t="shared" si="23"/>
        <v>s</v>
      </c>
      <c r="O6" s="20" t="str">
        <f t="shared" si="23"/>
        <v>d</v>
      </c>
      <c r="P6" s="20" t="str">
        <f t="shared" si="23"/>
        <v>s</v>
      </c>
      <c r="Q6" s="20" t="str">
        <f t="shared" si="23"/>
        <v>t</v>
      </c>
      <c r="R6" s="20" t="str">
        <f t="shared" si="23"/>
        <v>q</v>
      </c>
      <c r="S6" s="20" t="str">
        <f t="shared" si="23"/>
        <v>q</v>
      </c>
      <c r="T6" s="20" t="str">
        <f t="shared" si="23"/>
        <v>s</v>
      </c>
      <c r="U6" s="20" t="str">
        <f t="shared" si="23"/>
        <v>s</v>
      </c>
      <c r="V6" s="20" t="str">
        <f t="shared" si="23"/>
        <v>d</v>
      </c>
      <c r="W6" s="20" t="str">
        <f t="shared" si="23"/>
        <v>s</v>
      </c>
      <c r="X6" s="20" t="str">
        <f t="shared" si="23"/>
        <v>t</v>
      </c>
      <c r="Y6" s="20" t="str">
        <f t="shared" si="23"/>
        <v>q</v>
      </c>
      <c r="Z6" s="20" t="str">
        <f t="shared" si="23"/>
        <v>q</v>
      </c>
      <c r="AA6" s="20" t="str">
        <f t="shared" si="23"/>
        <v>s</v>
      </c>
      <c r="AB6" s="20" t="str">
        <f t="shared" si="23"/>
        <v>s</v>
      </c>
      <c r="AC6" s="20" t="str">
        <f t="shared" si="23"/>
        <v>d</v>
      </c>
      <c r="AD6" s="20" t="str">
        <f t="shared" si="23"/>
        <v>s</v>
      </c>
      <c r="AE6" s="20" t="str">
        <f t="shared" si="23"/>
        <v>t</v>
      </c>
      <c r="AF6" s="20" t="str">
        <f t="shared" si="23"/>
        <v>q</v>
      </c>
      <c r="AG6" s="20" t="str">
        <f t="shared" si="23"/>
        <v>q</v>
      </c>
      <c r="AH6" s="20" t="str">
        <f t="shared" si="23"/>
        <v>s</v>
      </c>
      <c r="AI6" s="20" t="str">
        <f t="shared" si="23"/>
        <v>s</v>
      </c>
      <c r="AJ6" s="20" t="str">
        <f t="shared" si="23"/>
        <v>d</v>
      </c>
      <c r="AK6" s="20" t="str">
        <f t="shared" si="23"/>
        <v>s</v>
      </c>
      <c r="AL6" s="20" t="str">
        <f t="shared" si="23"/>
        <v>t</v>
      </c>
      <c r="AM6" s="20" t="str">
        <f t="shared" si="23"/>
        <v>q</v>
      </c>
      <c r="AN6" s="20" t="str">
        <f t="shared" si="23"/>
        <v>q</v>
      </c>
      <c r="AO6" s="20" t="str">
        <f t="shared" ref="AO6:BL6" si="24">LEFT(TEXT(AO5,"ddd"),1)</f>
        <v>s</v>
      </c>
      <c r="AP6" s="20" t="str">
        <f t="shared" si="24"/>
        <v>s</v>
      </c>
      <c r="AQ6" s="20" t="str">
        <f t="shared" si="24"/>
        <v>d</v>
      </c>
      <c r="AR6" s="20" t="str">
        <f t="shared" si="24"/>
        <v>s</v>
      </c>
      <c r="AS6" s="20" t="str">
        <f t="shared" si="24"/>
        <v>t</v>
      </c>
      <c r="AT6" s="20" t="str">
        <f t="shared" si="24"/>
        <v>q</v>
      </c>
      <c r="AU6" s="20" t="str">
        <f t="shared" si="24"/>
        <v>q</v>
      </c>
      <c r="AV6" s="20" t="str">
        <f t="shared" si="24"/>
        <v>s</v>
      </c>
      <c r="AW6" s="20" t="str">
        <f t="shared" si="24"/>
        <v>s</v>
      </c>
      <c r="AX6" s="20" t="str">
        <f t="shared" si="24"/>
        <v>d</v>
      </c>
      <c r="AY6" s="20" t="str">
        <f t="shared" si="24"/>
        <v>s</v>
      </c>
      <c r="AZ6" s="20" t="str">
        <f t="shared" si="24"/>
        <v>t</v>
      </c>
      <c r="BA6" s="20" t="str">
        <f t="shared" si="24"/>
        <v>q</v>
      </c>
      <c r="BB6" s="20" t="str">
        <f t="shared" si="24"/>
        <v>q</v>
      </c>
      <c r="BC6" s="20" t="str">
        <f t="shared" si="24"/>
        <v>s</v>
      </c>
      <c r="BD6" s="20" t="str">
        <f t="shared" si="24"/>
        <v>s</v>
      </c>
      <c r="BE6" s="20" t="str">
        <f t="shared" si="24"/>
        <v>d</v>
      </c>
      <c r="BF6" s="20" t="str">
        <f t="shared" si="24"/>
        <v>s</v>
      </c>
      <c r="BG6" s="20" t="str">
        <f t="shared" si="24"/>
        <v>t</v>
      </c>
      <c r="BH6" s="20" t="str">
        <f t="shared" si="24"/>
        <v>q</v>
      </c>
      <c r="BI6" s="20" t="str">
        <f t="shared" si="24"/>
        <v>q</v>
      </c>
      <c r="BJ6" s="20" t="str">
        <f t="shared" si="24"/>
        <v>s</v>
      </c>
      <c r="BK6" s="20" t="str">
        <f t="shared" si="24"/>
        <v>s</v>
      </c>
      <c r="BL6" s="20" t="str">
        <f t="shared" si="24"/>
        <v>d</v>
      </c>
      <c r="BM6" s="20" t="str">
        <f t="shared" ref="BM6:BS6" si="25">LEFT(TEXT(BM5,"ddd"),1)</f>
        <v>s</v>
      </c>
      <c r="BN6" s="20" t="str">
        <f t="shared" si="25"/>
        <v>t</v>
      </c>
      <c r="BO6" s="20" t="str">
        <f t="shared" si="25"/>
        <v>q</v>
      </c>
      <c r="BP6" s="20" t="str">
        <f t="shared" si="25"/>
        <v>q</v>
      </c>
      <c r="BQ6" s="20" t="str">
        <f t="shared" si="25"/>
        <v>s</v>
      </c>
      <c r="BR6" s="20" t="str">
        <f t="shared" si="25"/>
        <v>s</v>
      </c>
      <c r="BS6" s="20" t="str">
        <f t="shared" si="25"/>
        <v>d</v>
      </c>
      <c r="BT6" s="20" t="str">
        <f t="shared" ref="BT6:BZ6" si="26">LEFT(TEXT(BT5,"ddd"),1)</f>
        <v>s</v>
      </c>
      <c r="BU6" s="20" t="str">
        <f t="shared" si="26"/>
        <v>t</v>
      </c>
      <c r="BV6" s="20" t="str">
        <f t="shared" si="26"/>
        <v>q</v>
      </c>
      <c r="BW6" s="20" t="str">
        <f t="shared" si="26"/>
        <v>q</v>
      </c>
      <c r="BX6" s="20" t="str">
        <f t="shared" si="26"/>
        <v>s</v>
      </c>
      <c r="BY6" s="20" t="str">
        <f t="shared" si="26"/>
        <v>s</v>
      </c>
      <c r="BZ6" s="20" t="str">
        <f t="shared" si="26"/>
        <v>d</v>
      </c>
      <c r="CA6" s="20" t="str">
        <f t="shared" ref="CA6:CG6" si="27">LEFT(TEXT(CA5,"ddd"),1)</f>
        <v>s</v>
      </c>
      <c r="CB6" s="20" t="str">
        <f t="shared" si="27"/>
        <v>t</v>
      </c>
      <c r="CC6" s="20" t="str">
        <f t="shared" si="27"/>
        <v>q</v>
      </c>
      <c r="CD6" s="20" t="str">
        <f t="shared" si="27"/>
        <v>q</v>
      </c>
      <c r="CE6" s="20" t="str">
        <f t="shared" si="27"/>
        <v>s</v>
      </c>
      <c r="CF6" s="20" t="str">
        <f t="shared" si="27"/>
        <v>s</v>
      </c>
      <c r="CG6" s="20" t="str">
        <f t="shared" si="27"/>
        <v>d</v>
      </c>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row>
    <row r="7" spans="1:120" ht="30" hidden="1" customHeight="1" x14ac:dyDescent="0.3">
      <c r="A7" s="1" t="s">
        <v>19</v>
      </c>
      <c r="C7" s="21"/>
      <c r="H7" t="str">
        <f t="shared" ref="H7:H36" si="28">IF(OR(ISBLANK(task_start),ISBLANK(task_end)),"",task_end-task_start+1)</f>
        <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row>
    <row r="8" spans="1:120" s="29" customFormat="1" ht="30" customHeight="1" thickBot="1" x14ac:dyDescent="0.35">
      <c r="A8" s="3" t="s">
        <v>20</v>
      </c>
      <c r="B8" s="23" t="s">
        <v>21</v>
      </c>
      <c r="C8" s="24"/>
      <c r="D8" s="25"/>
      <c r="E8" s="26"/>
      <c r="F8" s="27"/>
      <c r="G8" s="28"/>
      <c r="H8" s="28" t="str">
        <f t="shared" si="28"/>
        <v/>
      </c>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78"/>
      <c r="DK8" s="22"/>
      <c r="DL8" s="22"/>
      <c r="DM8" s="22"/>
      <c r="DN8" s="22"/>
      <c r="DO8" s="22"/>
      <c r="DP8" s="22"/>
    </row>
    <row r="9" spans="1:120" s="29" customFormat="1" ht="30" customHeight="1" thickBot="1" x14ac:dyDescent="0.35">
      <c r="A9" s="3" t="s">
        <v>22</v>
      </c>
      <c r="B9" s="30" t="s">
        <v>59</v>
      </c>
      <c r="C9" s="31" t="s">
        <v>46</v>
      </c>
      <c r="D9" s="32">
        <v>1</v>
      </c>
      <c r="E9" s="33">
        <f>Project_Start</f>
        <v>44977</v>
      </c>
      <c r="F9" s="33">
        <f>E9+1</f>
        <v>44978</v>
      </c>
      <c r="G9" s="28"/>
      <c r="H9" s="28">
        <f t="shared" si="28"/>
        <v>2</v>
      </c>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78"/>
      <c r="DK9" s="22"/>
      <c r="DL9" s="22"/>
      <c r="DM9" s="22"/>
      <c r="DN9" s="22"/>
      <c r="DO9" s="22"/>
      <c r="DP9" s="22"/>
    </row>
    <row r="10" spans="1:120" s="29" customFormat="1" ht="30" customHeight="1" thickBot="1" x14ac:dyDescent="0.35">
      <c r="A10" s="3" t="s">
        <v>23</v>
      </c>
      <c r="B10" s="30" t="s">
        <v>60</v>
      </c>
      <c r="C10" s="31" t="s">
        <v>46</v>
      </c>
      <c r="D10" s="32">
        <v>1</v>
      </c>
      <c r="E10" s="33">
        <f>E9</f>
        <v>44977</v>
      </c>
      <c r="F10" s="33">
        <f>E10+1</f>
        <v>44978</v>
      </c>
      <c r="G10" s="28"/>
      <c r="H10" s="28">
        <f t="shared" si="28"/>
        <v>2</v>
      </c>
      <c r="I10" s="22"/>
      <c r="J10" s="22"/>
      <c r="K10" s="22"/>
      <c r="L10" s="22"/>
      <c r="M10" s="22"/>
      <c r="N10" s="22"/>
      <c r="O10" s="22"/>
      <c r="P10" s="22"/>
      <c r="Q10" s="22"/>
      <c r="R10" s="22"/>
      <c r="S10" s="22"/>
      <c r="T10" s="22"/>
      <c r="U10" s="34"/>
      <c r="V10" s="34"/>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78"/>
      <c r="DK10" s="22"/>
      <c r="DL10" s="22"/>
      <c r="DM10" s="22"/>
      <c r="DN10" s="22"/>
      <c r="DO10" s="22"/>
      <c r="DP10" s="22"/>
    </row>
    <row r="11" spans="1:120" s="29" customFormat="1" ht="30" customHeight="1" thickBot="1" x14ac:dyDescent="0.35">
      <c r="A11" s="1"/>
      <c r="B11" s="30" t="s">
        <v>61</v>
      </c>
      <c r="C11" s="35" t="s">
        <v>47</v>
      </c>
      <c r="D11" s="32">
        <v>1</v>
      </c>
      <c r="E11" s="33">
        <f>E10+1</f>
        <v>44978</v>
      </c>
      <c r="F11" s="33">
        <f>E11+1</f>
        <v>44979</v>
      </c>
      <c r="G11" s="28"/>
      <c r="H11" s="28">
        <f t="shared" si="28"/>
        <v>2</v>
      </c>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78"/>
      <c r="DK11" s="22"/>
      <c r="DL11" s="22"/>
      <c r="DM11" s="22"/>
      <c r="DN11" s="22"/>
      <c r="DO11" s="22"/>
      <c r="DP11" s="22"/>
    </row>
    <row r="12" spans="1:120" s="29" customFormat="1" ht="30" customHeight="1" thickBot="1" x14ac:dyDescent="0.35">
      <c r="A12" s="1"/>
      <c r="B12" s="30" t="s">
        <v>24</v>
      </c>
      <c r="C12" s="31" t="s">
        <v>47</v>
      </c>
      <c r="D12" s="32">
        <v>1</v>
      </c>
      <c r="E12" s="33">
        <f>E11</f>
        <v>44978</v>
      </c>
      <c r="F12" s="33">
        <f>E12+1</f>
        <v>44979</v>
      </c>
      <c r="G12" s="28"/>
      <c r="H12" s="28">
        <f t="shared" si="28"/>
        <v>2</v>
      </c>
      <c r="I12" s="22"/>
      <c r="J12" s="22"/>
      <c r="K12" s="22"/>
      <c r="L12" s="22"/>
      <c r="M12" s="22"/>
      <c r="N12" s="22"/>
      <c r="O12" s="22"/>
      <c r="P12" s="22"/>
      <c r="Q12" s="22"/>
      <c r="R12" s="22"/>
      <c r="S12" s="22"/>
      <c r="T12" s="22"/>
      <c r="U12" s="22"/>
      <c r="V12" s="22"/>
      <c r="W12" s="22"/>
      <c r="X12" s="22"/>
      <c r="Y12" s="34"/>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78"/>
      <c r="DK12" s="22"/>
      <c r="DL12" s="22"/>
      <c r="DM12" s="22"/>
      <c r="DN12" s="22"/>
      <c r="DO12" s="22"/>
      <c r="DP12" s="22"/>
    </row>
    <row r="13" spans="1:120" s="29" customFormat="1" ht="30" customHeight="1" thickBot="1" x14ac:dyDescent="0.35">
      <c r="A13" s="1"/>
      <c r="B13" s="30" t="s">
        <v>62</v>
      </c>
      <c r="C13" s="31" t="s">
        <v>47</v>
      </c>
      <c r="D13" s="32">
        <v>1</v>
      </c>
      <c r="E13" s="33">
        <f>F12</f>
        <v>44979</v>
      </c>
      <c r="F13" s="33">
        <f>E13</f>
        <v>44979</v>
      </c>
      <c r="G13" s="28"/>
      <c r="H13" s="28">
        <f t="shared" si="28"/>
        <v>1</v>
      </c>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78"/>
      <c r="DK13" s="22"/>
      <c r="DL13" s="22"/>
      <c r="DM13" s="22"/>
      <c r="DN13" s="22"/>
      <c r="DO13" s="22"/>
      <c r="DP13" s="22"/>
    </row>
    <row r="14" spans="1:120" s="29" customFormat="1" ht="30" customHeight="1" thickBot="1" x14ac:dyDescent="0.35">
      <c r="A14" s="3" t="s">
        <v>25</v>
      </c>
      <c r="B14" s="36" t="s">
        <v>26</v>
      </c>
      <c r="C14" s="37"/>
      <c r="D14" s="38"/>
      <c r="E14" s="39"/>
      <c r="F14" s="40"/>
      <c r="G14" s="28"/>
      <c r="H14" s="28" t="str">
        <f t="shared" si="28"/>
        <v/>
      </c>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78"/>
      <c r="DK14" s="22"/>
      <c r="DL14" s="22"/>
      <c r="DM14" s="22"/>
      <c r="DN14" s="22"/>
      <c r="DO14" s="22"/>
      <c r="DP14" s="22"/>
    </row>
    <row r="15" spans="1:120" s="29" customFormat="1" ht="30" customHeight="1" thickBot="1" x14ac:dyDescent="0.35">
      <c r="A15" s="3"/>
      <c r="B15" s="41" t="s">
        <v>63</v>
      </c>
      <c r="C15" s="42" t="s">
        <v>48</v>
      </c>
      <c r="D15" s="32">
        <v>1</v>
      </c>
      <c r="E15" s="43">
        <f>E13+1</f>
        <v>44980</v>
      </c>
      <c r="F15" s="43">
        <f>E15+2</f>
        <v>44982</v>
      </c>
      <c r="G15" s="28"/>
      <c r="H15" s="28">
        <f t="shared" si="28"/>
        <v>3</v>
      </c>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78"/>
      <c r="DK15" s="22"/>
      <c r="DL15" s="22"/>
      <c r="DM15" s="22"/>
      <c r="DN15" s="22"/>
      <c r="DO15" s="22"/>
      <c r="DP15" s="22"/>
    </row>
    <row r="16" spans="1:120" s="29" customFormat="1" ht="30" customHeight="1" thickBot="1" x14ac:dyDescent="0.35">
      <c r="A16" s="1"/>
      <c r="B16" s="41" t="s">
        <v>64</v>
      </c>
      <c r="C16" s="42" t="s">
        <v>48</v>
      </c>
      <c r="D16" s="32">
        <v>1</v>
      </c>
      <c r="E16" s="43">
        <f>E15+2</f>
        <v>44982</v>
      </c>
      <c r="F16" s="43">
        <f>E16+4</f>
        <v>44986</v>
      </c>
      <c r="G16" s="28"/>
      <c r="H16" s="28">
        <f t="shared" si="28"/>
        <v>5</v>
      </c>
      <c r="I16" s="22"/>
      <c r="J16" s="22"/>
      <c r="K16" s="22"/>
      <c r="L16" s="22"/>
      <c r="M16" s="22"/>
      <c r="N16" s="22"/>
      <c r="O16" s="22"/>
      <c r="P16" s="44"/>
      <c r="Q16" s="22"/>
      <c r="R16" s="22"/>
      <c r="S16" s="22"/>
      <c r="T16" s="22"/>
      <c r="U16" s="34"/>
      <c r="V16" s="34"/>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78"/>
      <c r="DK16" s="22"/>
      <c r="DL16" s="22"/>
      <c r="DM16" s="22"/>
      <c r="DN16" s="22"/>
      <c r="DO16" s="22"/>
      <c r="DP16" s="22"/>
    </row>
    <row r="17" spans="1:120" s="29" customFormat="1" ht="30" customHeight="1" thickBot="1" x14ac:dyDescent="0.35">
      <c r="A17" s="1"/>
      <c r="B17" s="41" t="s">
        <v>27</v>
      </c>
      <c r="C17" s="45" t="s">
        <v>48</v>
      </c>
      <c r="D17" s="32">
        <v>1</v>
      </c>
      <c r="E17" s="43">
        <f>E16</f>
        <v>44982</v>
      </c>
      <c r="F17" s="43">
        <f>E17+5</f>
        <v>44987</v>
      </c>
      <c r="G17" s="28"/>
      <c r="H17" s="28">
        <f t="shared" si="28"/>
        <v>6</v>
      </c>
      <c r="I17" s="22"/>
      <c r="J17" s="22"/>
      <c r="K17" s="22"/>
      <c r="L17" s="22"/>
      <c r="M17" s="22"/>
      <c r="N17" s="22"/>
      <c r="O17" s="22"/>
      <c r="P17" s="22"/>
      <c r="Q17" s="22"/>
      <c r="R17" s="67"/>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78"/>
      <c r="DK17" s="22"/>
      <c r="DL17" s="22"/>
      <c r="DM17" s="22"/>
      <c r="DN17" s="22"/>
      <c r="DO17" s="22"/>
      <c r="DP17" s="22"/>
    </row>
    <row r="18" spans="1:120" s="29" customFormat="1" ht="30" customHeight="1" thickBot="1" x14ac:dyDescent="0.35">
      <c r="A18" s="1"/>
      <c r="B18" s="41" t="s">
        <v>65</v>
      </c>
      <c r="C18" s="45" t="s">
        <v>48</v>
      </c>
      <c r="D18" s="32">
        <v>1</v>
      </c>
      <c r="E18" s="43">
        <f>E17</f>
        <v>44982</v>
      </c>
      <c r="F18" s="43">
        <f>E18+5</f>
        <v>44987</v>
      </c>
      <c r="G18" s="28"/>
      <c r="H18" s="28">
        <f t="shared" si="28"/>
        <v>6</v>
      </c>
      <c r="I18" s="22"/>
      <c r="J18" s="22"/>
      <c r="K18" s="22"/>
      <c r="L18" s="22"/>
      <c r="M18" s="22"/>
      <c r="N18" s="22"/>
      <c r="O18" s="22"/>
      <c r="P18" s="22"/>
      <c r="Q18" s="22"/>
      <c r="R18" s="22"/>
      <c r="S18" s="22"/>
      <c r="T18" s="22"/>
      <c r="U18" s="22"/>
      <c r="V18" s="22"/>
      <c r="W18" s="22"/>
      <c r="X18" s="22"/>
      <c r="Y18" s="34"/>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78"/>
      <c r="DK18" s="22"/>
      <c r="DL18" s="22"/>
      <c r="DM18" s="22"/>
      <c r="DN18" s="22"/>
      <c r="DO18" s="22"/>
      <c r="DP18" s="22"/>
    </row>
    <row r="19" spans="1:120" s="29" customFormat="1" ht="30" customHeight="1" thickBot="1" x14ac:dyDescent="0.35">
      <c r="A19" s="1"/>
      <c r="B19" s="41" t="s">
        <v>28</v>
      </c>
      <c r="C19" s="42" t="s">
        <v>49</v>
      </c>
      <c r="D19" s="32">
        <v>1</v>
      </c>
      <c r="E19" s="43">
        <f>F17</f>
        <v>44987</v>
      </c>
      <c r="F19" s="43">
        <f>E19+1</f>
        <v>44988</v>
      </c>
      <c r="G19" s="28"/>
      <c r="H19" s="28"/>
      <c r="I19" s="22"/>
      <c r="J19" s="22"/>
      <c r="K19" s="22"/>
      <c r="L19" s="22"/>
      <c r="M19" s="22"/>
      <c r="N19" s="22"/>
      <c r="O19" s="22"/>
      <c r="P19" s="22"/>
      <c r="Q19" s="22"/>
      <c r="R19" s="22"/>
      <c r="S19" s="22"/>
      <c r="T19" s="22"/>
      <c r="U19" s="22"/>
      <c r="V19" s="22"/>
      <c r="W19" s="22"/>
      <c r="X19" s="22"/>
      <c r="Y19" s="34"/>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78"/>
      <c r="DK19" s="22"/>
      <c r="DL19" s="22"/>
      <c r="DM19" s="22"/>
      <c r="DN19" s="22"/>
      <c r="DO19" s="22"/>
      <c r="DP19" s="22"/>
    </row>
    <row r="20" spans="1:120" s="29" customFormat="1" ht="30" customHeight="1" thickBot="1" x14ac:dyDescent="0.35">
      <c r="A20" s="1"/>
      <c r="B20" s="41" t="s">
        <v>29</v>
      </c>
      <c r="C20" s="42" t="s">
        <v>49</v>
      </c>
      <c r="D20" s="32">
        <v>1</v>
      </c>
      <c r="E20" s="43">
        <f>F18</f>
        <v>44987</v>
      </c>
      <c r="F20" s="43">
        <f>E20+1</f>
        <v>44988</v>
      </c>
      <c r="G20" s="28"/>
      <c r="H20" s="28">
        <f t="shared" si="28"/>
        <v>2</v>
      </c>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78"/>
      <c r="DK20" s="22"/>
      <c r="DL20" s="22"/>
      <c r="DM20" s="22"/>
      <c r="DN20" s="22"/>
      <c r="DO20" s="22"/>
      <c r="DP20" s="22"/>
    </row>
    <row r="21" spans="1:120" s="29" customFormat="1" ht="30" customHeight="1" thickBot="1" x14ac:dyDescent="0.35">
      <c r="A21" s="1" t="s">
        <v>30</v>
      </c>
      <c r="B21" s="46" t="s">
        <v>31</v>
      </c>
      <c r="C21" s="47" t="s">
        <v>32</v>
      </c>
      <c r="D21" s="48"/>
      <c r="E21" s="49"/>
      <c r="F21" s="50"/>
      <c r="G21" s="28"/>
      <c r="H21" s="28" t="str">
        <f t="shared" si="28"/>
        <v/>
      </c>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78"/>
      <c r="DK21" s="22"/>
      <c r="DL21" s="22"/>
      <c r="DM21" s="22"/>
      <c r="DN21" s="22"/>
      <c r="DO21" s="22"/>
      <c r="DP21" s="22"/>
    </row>
    <row r="22" spans="1:120" s="29" customFormat="1" ht="30" customHeight="1" thickBot="1" x14ac:dyDescent="0.35">
      <c r="A22" s="1"/>
      <c r="B22" s="51" t="s">
        <v>66</v>
      </c>
      <c r="C22" s="52" t="s">
        <v>48</v>
      </c>
      <c r="D22" s="32">
        <v>1</v>
      </c>
      <c r="E22" s="53">
        <f>F20+1</f>
        <v>44989</v>
      </c>
      <c r="F22" s="53">
        <f>E22+3</f>
        <v>44992</v>
      </c>
      <c r="G22" s="28"/>
      <c r="H22" s="28">
        <f t="shared" si="28"/>
        <v>4</v>
      </c>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78"/>
      <c r="DK22" s="22"/>
      <c r="DL22" s="22"/>
      <c r="DM22" s="22"/>
      <c r="DN22" s="22"/>
      <c r="DO22" s="22"/>
      <c r="DP22" s="22"/>
    </row>
    <row r="23" spans="1:120" s="29" customFormat="1" ht="30" customHeight="1" thickBot="1" x14ac:dyDescent="0.35">
      <c r="A23" s="1"/>
      <c r="B23" s="51" t="s">
        <v>67</v>
      </c>
      <c r="C23" s="54" t="s">
        <v>48</v>
      </c>
      <c r="D23" s="32">
        <v>1</v>
      </c>
      <c r="E23" s="53">
        <f>E22+1</f>
        <v>44990</v>
      </c>
      <c r="F23" s="53">
        <f>E23+4</f>
        <v>44994</v>
      </c>
      <c r="G23" s="28"/>
      <c r="H23" s="28">
        <f t="shared" si="28"/>
        <v>5</v>
      </c>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78"/>
      <c r="DK23" s="22"/>
      <c r="DL23" s="22"/>
      <c r="DM23" s="22"/>
      <c r="DN23" s="22"/>
      <c r="DO23" s="22"/>
      <c r="DP23" s="22"/>
    </row>
    <row r="24" spans="1:120" s="29" customFormat="1" ht="30" customHeight="1" thickBot="1" x14ac:dyDescent="0.35">
      <c r="A24" s="1"/>
      <c r="B24" s="51" t="s">
        <v>68</v>
      </c>
      <c r="C24" s="52" t="s">
        <v>48</v>
      </c>
      <c r="D24" s="32">
        <v>1</v>
      </c>
      <c r="E24" s="53">
        <f>E23+1</f>
        <v>44991</v>
      </c>
      <c r="F24" s="53">
        <f>E24+4</f>
        <v>44995</v>
      </c>
      <c r="G24" s="28"/>
      <c r="H24" s="28">
        <f t="shared" si="28"/>
        <v>5</v>
      </c>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78"/>
      <c r="DK24" s="22"/>
      <c r="DL24" s="22"/>
      <c r="DM24" s="22"/>
      <c r="DN24" s="22"/>
      <c r="DO24" s="22"/>
      <c r="DP24" s="22"/>
    </row>
    <row r="25" spans="1:120" s="29" customFormat="1" ht="30" customHeight="1" thickBot="1" x14ac:dyDescent="0.35">
      <c r="A25" s="1"/>
      <c r="B25" s="51" t="s">
        <v>69</v>
      </c>
      <c r="C25" s="52" t="s">
        <v>48</v>
      </c>
      <c r="D25" s="32">
        <v>1</v>
      </c>
      <c r="E25" s="53">
        <f>E24+1</f>
        <v>44992</v>
      </c>
      <c r="F25" s="53">
        <f>E25+4</f>
        <v>44996</v>
      </c>
      <c r="G25" s="28"/>
      <c r="H25" s="28">
        <f t="shared" si="28"/>
        <v>5</v>
      </c>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78"/>
      <c r="DK25" s="22"/>
      <c r="DL25" s="22"/>
      <c r="DM25" s="22"/>
      <c r="DN25" s="22"/>
      <c r="DO25" s="22"/>
      <c r="DP25" s="22"/>
    </row>
    <row r="26" spans="1:120" s="29" customFormat="1" ht="30" customHeight="1" thickBot="1" x14ac:dyDescent="0.35">
      <c r="A26" s="1"/>
      <c r="B26" s="51" t="s">
        <v>70</v>
      </c>
      <c r="C26" s="52" t="s">
        <v>49</v>
      </c>
      <c r="D26" s="32">
        <v>1</v>
      </c>
      <c r="E26" s="53">
        <f>F25+1</f>
        <v>44997</v>
      </c>
      <c r="F26" s="53">
        <f>E26+1</f>
        <v>44998</v>
      </c>
      <c r="G26" s="28"/>
      <c r="H26" s="28">
        <f t="shared" si="28"/>
        <v>2</v>
      </c>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55"/>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78"/>
      <c r="DK26" s="22"/>
      <c r="DL26" s="22"/>
      <c r="DM26" s="22"/>
      <c r="DN26" s="22"/>
      <c r="DO26" s="22"/>
      <c r="DP26" s="22"/>
    </row>
    <row r="27" spans="1:120" s="29" customFormat="1" ht="30" customHeight="1" thickBot="1" x14ac:dyDescent="0.35">
      <c r="A27" s="1" t="s">
        <v>30</v>
      </c>
      <c r="B27" s="68" t="s">
        <v>50</v>
      </c>
      <c r="C27" s="69" t="s">
        <v>32</v>
      </c>
      <c r="D27" s="70"/>
      <c r="E27" s="71"/>
      <c r="F27" s="72"/>
      <c r="G27" s="28"/>
      <c r="H27" s="28" t="str">
        <f t="shared" si="28"/>
        <v/>
      </c>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78"/>
      <c r="DK27" s="22"/>
      <c r="DL27" s="22"/>
      <c r="DM27" s="22"/>
      <c r="DN27" s="22"/>
      <c r="DO27" s="22"/>
      <c r="DP27" s="22"/>
    </row>
    <row r="28" spans="1:120" s="29" customFormat="1" ht="30" customHeight="1" thickBot="1" x14ac:dyDescent="0.35">
      <c r="A28" s="1"/>
      <c r="B28" s="73" t="s">
        <v>71</v>
      </c>
      <c r="C28" s="74" t="s">
        <v>48</v>
      </c>
      <c r="D28" s="77">
        <v>1</v>
      </c>
      <c r="E28" s="75">
        <f>F26+1</f>
        <v>44999</v>
      </c>
      <c r="F28" s="75">
        <f>E28+4</f>
        <v>45003</v>
      </c>
      <c r="G28" s="28"/>
      <c r="H28" s="28">
        <f t="shared" si="28"/>
        <v>5</v>
      </c>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78"/>
      <c r="DK28" s="22"/>
      <c r="DL28" s="22"/>
      <c r="DM28" s="22"/>
      <c r="DN28" s="22"/>
      <c r="DO28" s="22"/>
      <c r="DP28" s="22"/>
    </row>
    <row r="29" spans="1:120" s="29" customFormat="1" ht="30" customHeight="1" thickBot="1" x14ac:dyDescent="0.35">
      <c r="A29" s="1"/>
      <c r="B29" s="73" t="s">
        <v>72</v>
      </c>
      <c r="C29" s="76" t="s">
        <v>48</v>
      </c>
      <c r="D29" s="77">
        <v>1</v>
      </c>
      <c r="E29" s="75">
        <f>E28+3</f>
        <v>45002</v>
      </c>
      <c r="F29" s="75">
        <f>E29+6</f>
        <v>45008</v>
      </c>
      <c r="G29" s="28"/>
      <c r="H29" s="28">
        <f t="shared" si="28"/>
        <v>7</v>
      </c>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107"/>
      <c r="DH29" s="22"/>
      <c r="DI29" s="22"/>
      <c r="DJ29" s="78"/>
      <c r="DK29" s="22"/>
      <c r="DL29" s="22"/>
      <c r="DM29" s="22"/>
      <c r="DN29" s="22"/>
      <c r="DO29" s="22"/>
      <c r="DP29" s="22"/>
    </row>
    <row r="30" spans="1:120" s="29" customFormat="1" ht="30" customHeight="1" thickBot="1" x14ac:dyDescent="0.35">
      <c r="A30" s="1"/>
      <c r="B30" s="73" t="s">
        <v>73</v>
      </c>
      <c r="C30" s="74" t="s">
        <v>49</v>
      </c>
      <c r="D30" s="77">
        <v>1</v>
      </c>
      <c r="E30" s="75">
        <f>E28+6</f>
        <v>45005</v>
      </c>
      <c r="F30" s="75">
        <f>E30+1</f>
        <v>45006</v>
      </c>
      <c r="G30" s="28"/>
      <c r="H30" s="28"/>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108"/>
      <c r="DH30" s="22"/>
      <c r="DI30" s="22"/>
      <c r="DJ30" s="78"/>
      <c r="DK30" s="22"/>
      <c r="DL30" s="22"/>
      <c r="DM30" s="22"/>
      <c r="DN30" s="22"/>
      <c r="DO30" s="22"/>
      <c r="DP30" s="22"/>
    </row>
    <row r="31" spans="1:120" s="29" customFormat="1" ht="30" customHeight="1" thickBot="1" x14ac:dyDescent="0.35">
      <c r="A31" s="1"/>
      <c r="B31" s="73" t="s">
        <v>74</v>
      </c>
      <c r="C31" s="74" t="s">
        <v>49</v>
      </c>
      <c r="D31" s="77">
        <v>1</v>
      </c>
      <c r="E31" s="75">
        <f>E29+6</f>
        <v>45008</v>
      </c>
      <c r="F31" s="75">
        <f>E31+1</f>
        <v>45009</v>
      </c>
      <c r="G31" s="28"/>
      <c r="H31" s="28">
        <f t="shared" si="28"/>
        <v>2</v>
      </c>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106"/>
      <c r="DH31" s="22"/>
      <c r="DI31" s="22"/>
      <c r="DJ31" s="78"/>
      <c r="DK31" s="22"/>
      <c r="DL31" s="22"/>
      <c r="DM31" s="22"/>
      <c r="DN31" s="22"/>
      <c r="DO31" s="22"/>
      <c r="DP31" s="22"/>
    </row>
    <row r="32" spans="1:120" s="29" customFormat="1" ht="30" customHeight="1" thickBot="1" x14ac:dyDescent="0.35">
      <c r="A32" s="1" t="s">
        <v>30</v>
      </c>
      <c r="B32" s="79" t="s">
        <v>51</v>
      </c>
      <c r="C32" s="80" t="s">
        <v>32</v>
      </c>
      <c r="D32" s="81"/>
      <c r="E32" s="82"/>
      <c r="F32" s="83"/>
      <c r="G32" s="28"/>
      <c r="H32" s="28" t="str">
        <f t="shared" si="28"/>
        <v/>
      </c>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78"/>
      <c r="DK32" s="22"/>
      <c r="DL32" s="22"/>
      <c r="DM32" s="22"/>
      <c r="DN32" s="22"/>
      <c r="DO32" s="22"/>
      <c r="DP32" s="22"/>
    </row>
    <row r="33" spans="1:120" s="29" customFormat="1" ht="30" customHeight="1" thickBot="1" x14ac:dyDescent="0.35">
      <c r="A33" s="1"/>
      <c r="B33" s="84" t="s">
        <v>75</v>
      </c>
      <c r="C33" s="85" t="s">
        <v>48</v>
      </c>
      <c r="D33" s="77">
        <v>1</v>
      </c>
      <c r="E33" s="86">
        <f>F31+1</f>
        <v>45010</v>
      </c>
      <c r="F33" s="86">
        <f>E33+2</f>
        <v>45012</v>
      </c>
      <c r="G33" s="28"/>
      <c r="H33" s="28">
        <f t="shared" si="28"/>
        <v>3</v>
      </c>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78"/>
      <c r="DK33" s="22"/>
      <c r="DL33" s="22"/>
      <c r="DM33" s="22"/>
      <c r="DN33" s="22"/>
      <c r="DO33" s="22"/>
      <c r="DP33" s="22"/>
    </row>
    <row r="34" spans="1:120" s="29" customFormat="1" ht="30" customHeight="1" thickBot="1" x14ac:dyDescent="0.35">
      <c r="A34" s="1"/>
      <c r="B34" s="84" t="s">
        <v>76</v>
      </c>
      <c r="C34" s="87" t="s">
        <v>48</v>
      </c>
      <c r="D34" s="77">
        <v>1</v>
      </c>
      <c r="E34" s="86">
        <f>E33+2</f>
        <v>45012</v>
      </c>
      <c r="F34" s="86">
        <f>E34+4</f>
        <v>45016</v>
      </c>
      <c r="G34" s="28"/>
      <c r="H34" s="28">
        <f t="shared" si="28"/>
        <v>5</v>
      </c>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78"/>
      <c r="DK34" s="22"/>
      <c r="DL34" s="22"/>
      <c r="DM34" s="22"/>
      <c r="DN34" s="22"/>
      <c r="DO34" s="22"/>
      <c r="DP34" s="22"/>
    </row>
    <row r="35" spans="1:120" s="29" customFormat="1" ht="30" customHeight="1" thickBot="1" x14ac:dyDescent="0.35">
      <c r="A35" s="1"/>
      <c r="B35" s="84" t="s">
        <v>77</v>
      </c>
      <c r="C35" s="85" t="s">
        <v>48</v>
      </c>
      <c r="D35" s="77">
        <v>1</v>
      </c>
      <c r="E35" s="86">
        <f>E34+5</f>
        <v>45017</v>
      </c>
      <c r="F35" s="86">
        <f>E35+3</f>
        <v>45020</v>
      </c>
      <c r="G35" s="28"/>
      <c r="H35" s="28">
        <f t="shared" si="28"/>
        <v>4</v>
      </c>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78"/>
      <c r="DK35" s="22"/>
      <c r="DL35" s="22"/>
      <c r="DM35" s="22"/>
      <c r="DN35" s="22"/>
      <c r="DO35" s="22"/>
      <c r="DP35" s="22"/>
    </row>
    <row r="36" spans="1:120" ht="30.75" customHeight="1" thickBot="1" x14ac:dyDescent="0.35">
      <c r="B36" s="84" t="s">
        <v>78</v>
      </c>
      <c r="C36" s="87" t="s">
        <v>48</v>
      </c>
      <c r="D36" s="77">
        <v>1</v>
      </c>
      <c r="E36" s="86">
        <f>E35+3</f>
        <v>45020</v>
      </c>
      <c r="F36" s="86">
        <f>E36+3</f>
        <v>45023</v>
      </c>
      <c r="G36" s="28"/>
      <c r="H36" s="28">
        <f t="shared" si="28"/>
        <v>4</v>
      </c>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78"/>
      <c r="DK36" s="22"/>
      <c r="DL36" s="22"/>
      <c r="DM36" s="22"/>
      <c r="DN36" s="22"/>
      <c r="DO36" s="22"/>
      <c r="DP36" s="22"/>
    </row>
    <row r="37" spans="1:120" ht="30" customHeight="1" thickBot="1" x14ac:dyDescent="0.35">
      <c r="B37" s="84" t="s">
        <v>56</v>
      </c>
      <c r="C37" s="85" t="s">
        <v>48</v>
      </c>
      <c r="D37" s="77">
        <v>1</v>
      </c>
      <c r="E37" s="86">
        <f>E36+6</f>
        <v>45026</v>
      </c>
      <c r="F37" s="86">
        <f>E37+3</f>
        <v>45029</v>
      </c>
      <c r="G37" s="28"/>
      <c r="H37" s="28"/>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78"/>
      <c r="DK37" s="22"/>
      <c r="DL37" s="22"/>
      <c r="DM37" s="22"/>
      <c r="DN37" s="22"/>
      <c r="DO37" s="22"/>
      <c r="DP37" s="22"/>
    </row>
    <row r="38" spans="1:120" ht="30" customHeight="1" thickBot="1" x14ac:dyDescent="0.35">
      <c r="B38" s="84" t="s">
        <v>52</v>
      </c>
      <c r="C38" s="85" t="s">
        <v>48</v>
      </c>
      <c r="D38" s="77">
        <v>1</v>
      </c>
      <c r="E38" s="86">
        <f>E37-3</f>
        <v>45023</v>
      </c>
      <c r="F38" s="86">
        <f>E38+2</f>
        <v>45025</v>
      </c>
      <c r="G38" s="28"/>
      <c r="H38" s="28"/>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78"/>
      <c r="DK38" s="22"/>
      <c r="DL38" s="22"/>
      <c r="DM38" s="22"/>
      <c r="DN38" s="22"/>
      <c r="DO38" s="22"/>
      <c r="DP38" s="22"/>
    </row>
    <row r="39" spans="1:120" ht="30" customHeight="1" thickBot="1" x14ac:dyDescent="0.35">
      <c r="B39" s="84" t="s">
        <v>56</v>
      </c>
      <c r="C39" s="85" t="s">
        <v>48</v>
      </c>
      <c r="D39" s="77">
        <v>1</v>
      </c>
      <c r="E39" s="86">
        <f>E38+7</f>
        <v>45030</v>
      </c>
      <c r="F39" s="86">
        <f>E39+1</f>
        <v>45031</v>
      </c>
      <c r="G39" s="28"/>
      <c r="H39" s="28"/>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78"/>
      <c r="DK39" s="22"/>
      <c r="DL39" s="22"/>
      <c r="DM39" s="22"/>
      <c r="DN39" s="22"/>
      <c r="DO39" s="22"/>
      <c r="DP39" s="22"/>
    </row>
    <row r="40" spans="1:120" ht="30" customHeight="1" thickBot="1" x14ac:dyDescent="0.35">
      <c r="B40" s="84" t="s">
        <v>56</v>
      </c>
      <c r="C40" s="85" t="s">
        <v>48</v>
      </c>
      <c r="D40" s="77">
        <v>1</v>
      </c>
      <c r="E40" s="86">
        <f>E39+2</f>
        <v>45032</v>
      </c>
      <c r="F40" s="86">
        <f>E40+3</f>
        <v>45035</v>
      </c>
      <c r="G40" s="28"/>
      <c r="H40" s="28"/>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78"/>
      <c r="DK40" s="22"/>
      <c r="DL40" s="22"/>
      <c r="DM40" s="22"/>
      <c r="DN40" s="22"/>
      <c r="DO40" s="22"/>
      <c r="DP40" s="22"/>
    </row>
    <row r="41" spans="1:120" ht="30" customHeight="1" thickBot="1" x14ac:dyDescent="0.35">
      <c r="B41" s="84" t="s">
        <v>53</v>
      </c>
      <c r="C41" s="85" t="s">
        <v>48</v>
      </c>
      <c r="D41" s="77">
        <v>0.5</v>
      </c>
      <c r="E41" s="86">
        <f>E40+3</f>
        <v>45035</v>
      </c>
      <c r="F41" s="86">
        <f>E41+2</f>
        <v>45037</v>
      </c>
      <c r="G41" s="28"/>
      <c r="H41" s="28"/>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55"/>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78"/>
      <c r="DK41" s="22"/>
      <c r="DL41" s="22"/>
      <c r="DM41" s="22"/>
      <c r="DN41" s="22"/>
      <c r="DO41" s="22"/>
      <c r="DP41" s="22"/>
    </row>
    <row r="42" spans="1:120" s="29" customFormat="1" ht="30" customHeight="1" thickBot="1" x14ac:dyDescent="0.35">
      <c r="A42" s="1" t="s">
        <v>30</v>
      </c>
      <c r="B42" s="88" t="s">
        <v>54</v>
      </c>
      <c r="C42" s="89" t="s">
        <v>32</v>
      </c>
      <c r="D42" s="90"/>
      <c r="E42" s="91"/>
      <c r="F42" s="92"/>
      <c r="G42" s="28"/>
      <c r="H42" s="28" t="str">
        <f t="shared" ref="H42:H49" si="29">IF(OR(ISBLANK(task_start),ISBLANK(task_end)),"",task_end-task_start+1)</f>
        <v/>
      </c>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78"/>
      <c r="DK42" s="22"/>
      <c r="DL42" s="22"/>
      <c r="DM42" s="22"/>
      <c r="DN42" s="22"/>
      <c r="DO42" s="22"/>
      <c r="DP42" s="22"/>
    </row>
    <row r="43" spans="1:120" s="29" customFormat="1" ht="30" customHeight="1" thickBot="1" x14ac:dyDescent="0.35">
      <c r="A43" s="1"/>
      <c r="B43" s="93" t="s">
        <v>79</v>
      </c>
      <c r="C43" s="94" t="s">
        <v>48</v>
      </c>
      <c r="D43" s="77">
        <v>1</v>
      </c>
      <c r="E43" s="95">
        <f>F41+1</f>
        <v>45038</v>
      </c>
      <c r="F43" s="95">
        <f>E43+3</f>
        <v>45041</v>
      </c>
      <c r="G43" s="28"/>
      <c r="H43" s="28">
        <f t="shared" si="29"/>
        <v>4</v>
      </c>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78"/>
      <c r="DK43" s="22"/>
      <c r="DL43" s="22"/>
      <c r="DM43" s="22"/>
      <c r="DN43" s="22"/>
      <c r="DO43" s="22"/>
      <c r="DP43" s="22"/>
    </row>
    <row r="44" spans="1:120" s="29" customFormat="1" ht="30" customHeight="1" thickBot="1" x14ac:dyDescent="0.35">
      <c r="A44" s="1"/>
      <c r="B44" s="93" t="s">
        <v>55</v>
      </c>
      <c r="C44" s="96" t="s">
        <v>49</v>
      </c>
      <c r="D44" s="77">
        <v>1</v>
      </c>
      <c r="E44" s="95">
        <f>E43+4</f>
        <v>45042</v>
      </c>
      <c r="F44" s="95">
        <f>E44+3</f>
        <v>45045</v>
      </c>
      <c r="G44" s="28"/>
      <c r="H44" s="28"/>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78"/>
      <c r="DK44" s="22"/>
      <c r="DL44" s="22"/>
      <c r="DM44" s="22"/>
      <c r="DN44" s="22"/>
      <c r="DO44" s="22"/>
      <c r="DP44" s="22"/>
    </row>
    <row r="45" spans="1:120" s="29" customFormat="1" ht="30" customHeight="1" thickBot="1" x14ac:dyDescent="0.35">
      <c r="A45" s="1"/>
      <c r="B45" s="93" t="s">
        <v>80</v>
      </c>
      <c r="C45" s="96" t="s">
        <v>49</v>
      </c>
      <c r="D45" s="77">
        <v>1</v>
      </c>
      <c r="E45" s="95">
        <f>E43+4</f>
        <v>45042</v>
      </c>
      <c r="F45" s="95">
        <f>E45+1</f>
        <v>45043</v>
      </c>
      <c r="G45" s="28"/>
      <c r="H45" s="28">
        <f t="shared" si="29"/>
        <v>2</v>
      </c>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78"/>
      <c r="DK45" s="22"/>
      <c r="DL45" s="22"/>
      <c r="DM45" s="22"/>
      <c r="DN45" s="22"/>
      <c r="DO45" s="22"/>
      <c r="DP45" s="22"/>
    </row>
    <row r="46" spans="1:120" s="29" customFormat="1" ht="30" customHeight="1" thickBot="1" x14ac:dyDescent="0.35">
      <c r="A46" s="1" t="s">
        <v>30</v>
      </c>
      <c r="B46" s="97" t="s">
        <v>81</v>
      </c>
      <c r="C46" s="98" t="s">
        <v>32</v>
      </c>
      <c r="D46" s="99"/>
      <c r="E46" s="100"/>
      <c r="F46" s="100"/>
      <c r="G46" s="28"/>
      <c r="H46" s="28" t="str">
        <f t="shared" si="29"/>
        <v/>
      </c>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78"/>
      <c r="DK46" s="22"/>
      <c r="DL46" s="22"/>
      <c r="DM46" s="22"/>
      <c r="DN46" s="22"/>
      <c r="DO46" s="22"/>
      <c r="DP46" s="22"/>
    </row>
    <row r="47" spans="1:120" s="29" customFormat="1" ht="30" customHeight="1" thickBot="1" x14ac:dyDescent="0.35">
      <c r="A47" s="1"/>
      <c r="B47" s="101" t="s">
        <v>57</v>
      </c>
      <c r="C47" s="102" t="s">
        <v>48</v>
      </c>
      <c r="D47" s="77">
        <v>1</v>
      </c>
      <c r="E47" s="103">
        <f>F45+1</f>
        <v>45044</v>
      </c>
      <c r="F47" s="103">
        <f>E47+3</f>
        <v>45047</v>
      </c>
      <c r="G47" s="28"/>
      <c r="H47" s="28">
        <f t="shared" si="29"/>
        <v>4</v>
      </c>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78"/>
      <c r="DK47" s="22"/>
      <c r="DL47" s="22"/>
      <c r="DM47" s="22"/>
      <c r="DN47" s="22"/>
      <c r="DO47" s="22"/>
      <c r="DP47" s="22"/>
    </row>
    <row r="48" spans="1:120" s="29" customFormat="1" ht="30" customHeight="1" thickBot="1" x14ac:dyDescent="0.35">
      <c r="A48" s="1"/>
      <c r="B48" s="101" t="s">
        <v>58</v>
      </c>
      <c r="C48" s="104" t="s">
        <v>48</v>
      </c>
      <c r="D48" s="77">
        <v>1</v>
      </c>
      <c r="E48" s="103">
        <f>E47+3</f>
        <v>45047</v>
      </c>
      <c r="F48" s="103">
        <f>E48+3</f>
        <v>45050</v>
      </c>
      <c r="G48" s="28"/>
      <c r="H48" s="28">
        <f t="shared" si="29"/>
        <v>4</v>
      </c>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78"/>
      <c r="DK48" s="22"/>
      <c r="DL48" s="22"/>
      <c r="DM48" s="22"/>
      <c r="DN48" s="22"/>
      <c r="DO48" s="22"/>
      <c r="DP48" s="22"/>
    </row>
    <row r="49" spans="1:120" s="29" customFormat="1" ht="30" customHeight="1" thickBot="1" x14ac:dyDescent="0.35">
      <c r="A49" s="1"/>
      <c r="B49" s="101" t="s">
        <v>82</v>
      </c>
      <c r="C49" s="104" t="s">
        <v>48</v>
      </c>
      <c r="D49" s="77">
        <v>1</v>
      </c>
      <c r="E49" s="103">
        <f>E48+4</f>
        <v>45051</v>
      </c>
      <c r="F49" s="103">
        <f>E49+1</f>
        <v>45052</v>
      </c>
      <c r="G49" s="28"/>
      <c r="H49" s="28">
        <f t="shared" si="29"/>
        <v>2</v>
      </c>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78"/>
      <c r="DK49" s="22"/>
      <c r="DL49" s="22"/>
      <c r="DM49" s="22"/>
      <c r="DN49" s="22"/>
      <c r="DO49" s="22"/>
      <c r="DP49" s="22"/>
    </row>
    <row r="53" spans="1:120" x14ac:dyDescent="0.3">
      <c r="O53" s="105"/>
    </row>
  </sheetData>
  <mergeCells count="19">
    <mergeCell ref="CV4:DB4"/>
    <mergeCell ref="DC4:DI4"/>
    <mergeCell ref="DJ4:DP4"/>
    <mergeCell ref="BM4:BS4"/>
    <mergeCell ref="BT4:BZ4"/>
    <mergeCell ref="CA4:CG4"/>
    <mergeCell ref="CH4:CN4"/>
    <mergeCell ref="CO4:CU4"/>
    <mergeCell ref="BF4:BL4"/>
    <mergeCell ref="W4:AC4"/>
    <mergeCell ref="AD4:AJ4"/>
    <mergeCell ref="AK4:AQ4"/>
    <mergeCell ref="AR4:AX4"/>
    <mergeCell ref="AY4:BE4"/>
    <mergeCell ref="C3:D3"/>
    <mergeCell ref="E3:F3"/>
    <mergeCell ref="C4:D4"/>
    <mergeCell ref="I4:O4"/>
    <mergeCell ref="P4:V4"/>
  </mergeCells>
  <conditionalFormatting sqref="D7:D49">
    <cfRule type="dataBar" priority="275">
      <dataBar>
        <cfvo type="num" val="0"/>
        <cfvo type="num" val="1"/>
        <color rgb="FFBFBFBF"/>
      </dataBar>
      <extLst>
        <ext xmlns:x14="http://schemas.microsoft.com/office/spreadsheetml/2009/9/main" uri="{B025F937-C7B1-47D3-B67F-A62EFF666E3E}">
          <x14:id>{407F59DD-809F-447C-A2C4-B04572F0B5CC}</x14:id>
        </ext>
      </extLst>
    </cfRule>
  </conditionalFormatting>
  <conditionalFormatting sqref="I5:BL26">
    <cfRule type="expression" dxfId="269" priority="276">
      <formula>AND(TODAY()&gt;=I$5,TODAY()&lt;J$5)</formula>
    </cfRule>
  </conditionalFormatting>
  <conditionalFormatting sqref="I7:BL26">
    <cfRule type="expression" dxfId="268" priority="277">
      <formula>AND(task_start&lt;=I$5,ROUNDDOWN((task_end-task_start+1)*task_progress,0)+task_start-1&gt;=I$5)</formula>
    </cfRule>
    <cfRule type="expression" dxfId="267" priority="278">
      <formula>AND(task_end&gt;=I$5,task_start&lt;J$5)</formula>
    </cfRule>
  </conditionalFormatting>
  <conditionalFormatting sqref="I27:BL35">
    <cfRule type="expression" dxfId="266" priority="271">
      <formula>AND(TODAY()&gt;=I$5,TODAY()&lt;J$5)</formula>
    </cfRule>
  </conditionalFormatting>
  <conditionalFormatting sqref="I27:BL35">
    <cfRule type="expression" dxfId="265" priority="272">
      <formula>AND(task_start&lt;=I$5,ROUNDDOWN((task_end-task_start+1)*task_progress,0)+task_start-1&gt;=I$5)</formula>
    </cfRule>
    <cfRule type="expression" dxfId="264" priority="273">
      <formula>AND(task_end&gt;=I$5,task_start&lt;J$5)</formula>
    </cfRule>
  </conditionalFormatting>
  <conditionalFormatting sqref="BM5:BS26">
    <cfRule type="expression" dxfId="263" priority="262">
      <formula>AND(TODAY()&gt;=BM$5,TODAY()&lt;BN$5)</formula>
    </cfRule>
  </conditionalFormatting>
  <conditionalFormatting sqref="BM7:BS26">
    <cfRule type="expression" dxfId="262" priority="263">
      <formula>AND(task_start&lt;=BM$5,ROUNDDOWN((task_end-task_start+1)*task_progress,0)+task_start-1&gt;=BM$5)</formula>
    </cfRule>
    <cfRule type="expression" dxfId="261" priority="264">
      <formula>AND(task_end&gt;=BM$5,task_start&lt;BN$5)</formula>
    </cfRule>
  </conditionalFormatting>
  <conditionalFormatting sqref="BM27:BS35">
    <cfRule type="expression" dxfId="260" priority="259">
      <formula>AND(TODAY()&gt;=BM$5,TODAY()&lt;BN$5)</formula>
    </cfRule>
  </conditionalFormatting>
  <conditionalFormatting sqref="BM27:BS35">
    <cfRule type="expression" dxfId="259" priority="260">
      <formula>AND(task_start&lt;=BM$5,ROUNDDOWN((task_end-task_start+1)*task_progress,0)+task_start-1&gt;=BM$5)</formula>
    </cfRule>
    <cfRule type="expression" dxfId="258" priority="261">
      <formula>AND(task_end&gt;=BM$5,task_start&lt;BN$5)</formula>
    </cfRule>
  </conditionalFormatting>
  <conditionalFormatting sqref="BT5:BZ26">
    <cfRule type="expression" dxfId="257" priority="256">
      <formula>AND(TODAY()&gt;=BT$5,TODAY()&lt;BU$5)</formula>
    </cfRule>
  </conditionalFormatting>
  <conditionalFormatting sqref="BT7:BZ26">
    <cfRule type="expression" dxfId="256" priority="257">
      <formula>AND(task_start&lt;=BT$5,ROUNDDOWN((task_end-task_start+1)*task_progress,0)+task_start-1&gt;=BT$5)</formula>
    </cfRule>
    <cfRule type="expression" dxfId="255" priority="258">
      <formula>AND(task_end&gt;=BT$5,task_start&lt;BU$5)</formula>
    </cfRule>
  </conditionalFormatting>
  <conditionalFormatting sqref="BT27:BZ35">
    <cfRule type="expression" dxfId="254" priority="253">
      <formula>AND(TODAY()&gt;=BT$5,TODAY()&lt;BU$5)</formula>
    </cfRule>
  </conditionalFormatting>
  <conditionalFormatting sqref="BT27:BZ35">
    <cfRule type="expression" dxfId="253" priority="254">
      <formula>AND(task_start&lt;=BT$5,ROUNDDOWN((task_end-task_start+1)*task_progress,0)+task_start-1&gt;=BT$5)</formula>
    </cfRule>
    <cfRule type="expression" dxfId="252" priority="255">
      <formula>AND(task_end&gt;=BT$5,task_start&lt;BU$5)</formula>
    </cfRule>
  </conditionalFormatting>
  <conditionalFormatting sqref="CA5:CG26">
    <cfRule type="expression" dxfId="251" priority="250">
      <formula>AND(TODAY()&gt;=CA$5,TODAY()&lt;CB$5)</formula>
    </cfRule>
  </conditionalFormatting>
  <conditionalFormatting sqref="CA7:CG26">
    <cfRule type="expression" dxfId="250" priority="251">
      <formula>AND(task_start&lt;=CA$5,ROUNDDOWN((task_end-task_start+1)*task_progress,0)+task_start-1&gt;=CA$5)</formula>
    </cfRule>
    <cfRule type="expression" dxfId="249" priority="252">
      <formula>AND(task_end&gt;=CA$5,task_start&lt;CB$5)</formula>
    </cfRule>
  </conditionalFormatting>
  <conditionalFormatting sqref="CA27:CG35">
    <cfRule type="expression" dxfId="248" priority="247">
      <formula>AND(TODAY()&gt;=CA$5,TODAY()&lt;CB$5)</formula>
    </cfRule>
  </conditionalFormatting>
  <conditionalFormatting sqref="CA27:CG35">
    <cfRule type="expression" dxfId="247" priority="248">
      <formula>AND(task_start&lt;=CA$5,ROUNDDOWN((task_end-task_start+1)*task_progress,0)+task_start-1&gt;=CA$5)</formula>
    </cfRule>
    <cfRule type="expression" dxfId="246" priority="249">
      <formula>AND(task_end&gt;=CA$5,task_start&lt;CB$5)</formula>
    </cfRule>
  </conditionalFormatting>
  <conditionalFormatting sqref="CH5:CN26">
    <cfRule type="expression" dxfId="245" priority="244">
      <formula>AND(TODAY()&gt;=CH$5,TODAY()&lt;CI$5)</formula>
    </cfRule>
  </conditionalFormatting>
  <conditionalFormatting sqref="CH7:CN26">
    <cfRule type="expression" dxfId="244" priority="245">
      <formula>AND(task_start&lt;=CH$5,ROUNDDOWN((task_end-task_start+1)*task_progress,0)+task_start-1&gt;=CH$5)</formula>
    </cfRule>
    <cfRule type="expression" dxfId="243" priority="246">
      <formula>AND(task_end&gt;=CH$5,task_start&lt;CI$5)</formula>
    </cfRule>
  </conditionalFormatting>
  <conditionalFormatting sqref="CH27:CN35">
    <cfRule type="expression" dxfId="242" priority="241">
      <formula>AND(TODAY()&gt;=CH$5,TODAY()&lt;CI$5)</formula>
    </cfRule>
  </conditionalFormatting>
  <conditionalFormatting sqref="CH27:CN35">
    <cfRule type="expression" dxfId="241" priority="242">
      <formula>AND(task_start&lt;=CH$5,ROUNDDOWN((task_end-task_start+1)*task_progress,0)+task_start-1&gt;=CH$5)</formula>
    </cfRule>
    <cfRule type="expression" dxfId="240" priority="243">
      <formula>AND(task_end&gt;=CH$5,task_start&lt;CI$5)</formula>
    </cfRule>
  </conditionalFormatting>
  <conditionalFormatting sqref="CO5:CU26">
    <cfRule type="expression" dxfId="239" priority="238">
      <formula>AND(TODAY()&gt;=CO$5,TODAY()&lt;CP$5)</formula>
    </cfRule>
  </conditionalFormatting>
  <conditionalFormatting sqref="CO7:CU26">
    <cfRule type="expression" dxfId="238" priority="239">
      <formula>AND(task_start&lt;=CO$5,ROUNDDOWN((task_end-task_start+1)*task_progress,0)+task_start-1&gt;=CO$5)</formula>
    </cfRule>
    <cfRule type="expression" dxfId="237" priority="240">
      <formula>AND(task_end&gt;=CO$5,task_start&lt;CP$5)</formula>
    </cfRule>
  </conditionalFormatting>
  <conditionalFormatting sqref="CO27:CU35">
    <cfRule type="expression" dxfId="236" priority="235">
      <formula>AND(TODAY()&gt;=CO$5,TODAY()&lt;CP$5)</formula>
    </cfRule>
  </conditionalFormatting>
  <conditionalFormatting sqref="CO27:CU35">
    <cfRule type="expression" dxfId="235" priority="236">
      <formula>AND(task_start&lt;=CO$5,ROUNDDOWN((task_end-task_start+1)*task_progress,0)+task_start-1&gt;=CO$5)</formula>
    </cfRule>
    <cfRule type="expression" dxfId="234" priority="237">
      <formula>AND(task_end&gt;=CO$5,task_start&lt;CP$5)</formula>
    </cfRule>
  </conditionalFormatting>
  <conditionalFormatting sqref="CV5:DB26">
    <cfRule type="expression" dxfId="233" priority="232">
      <formula>AND(TODAY()&gt;=CV$5,TODAY()&lt;CW$5)</formula>
    </cfRule>
  </conditionalFormatting>
  <conditionalFormatting sqref="CV7:DB26">
    <cfRule type="expression" dxfId="232" priority="233">
      <formula>AND(task_start&lt;=CV$5,ROUNDDOWN((task_end-task_start+1)*task_progress,0)+task_start-1&gt;=CV$5)</formula>
    </cfRule>
    <cfRule type="expression" dxfId="231" priority="234">
      <formula>AND(task_end&gt;=CV$5,task_start&lt;CW$5)</formula>
    </cfRule>
  </conditionalFormatting>
  <conditionalFormatting sqref="CV27:DB35">
    <cfRule type="expression" dxfId="230" priority="229">
      <formula>AND(TODAY()&gt;=CV$5,TODAY()&lt;CW$5)</formula>
    </cfRule>
  </conditionalFormatting>
  <conditionalFormatting sqref="CV27:DB35">
    <cfRule type="expression" dxfId="229" priority="230">
      <formula>AND(task_start&lt;=CV$5,ROUNDDOWN((task_end-task_start+1)*task_progress,0)+task_start-1&gt;=CV$5)</formula>
    </cfRule>
    <cfRule type="expression" dxfId="228" priority="231">
      <formula>AND(task_end&gt;=CV$5,task_start&lt;CW$5)</formula>
    </cfRule>
  </conditionalFormatting>
  <conditionalFormatting sqref="DC5:DI26">
    <cfRule type="expression" dxfId="227" priority="226">
      <formula>AND(TODAY()&gt;=DC$5,TODAY()&lt;DD$5)</formula>
    </cfRule>
  </conditionalFormatting>
  <conditionalFormatting sqref="DC7:DI26">
    <cfRule type="expression" dxfId="226" priority="227">
      <formula>AND(task_start&lt;=DC$5,ROUNDDOWN((task_end-task_start+1)*task_progress,0)+task_start-1&gt;=DC$5)</formula>
    </cfRule>
    <cfRule type="expression" dxfId="225" priority="228">
      <formula>AND(task_end&gt;=DC$5,task_start&lt;DD$5)</formula>
    </cfRule>
  </conditionalFormatting>
  <conditionalFormatting sqref="DC27:DI35">
    <cfRule type="expression" dxfId="224" priority="223">
      <formula>AND(TODAY()&gt;=DC$5,TODAY()&lt;DD$5)</formula>
    </cfRule>
  </conditionalFormatting>
  <conditionalFormatting sqref="DC27:DI35">
    <cfRule type="expression" dxfId="223" priority="224">
      <formula>AND(task_start&lt;=DC$5,ROUNDDOWN((task_end-task_start+1)*task_progress,0)+task_start-1&gt;=DC$5)</formula>
    </cfRule>
    <cfRule type="expression" dxfId="222" priority="225">
      <formula>AND(task_end&gt;=DC$5,task_start&lt;DD$5)</formula>
    </cfRule>
  </conditionalFormatting>
  <conditionalFormatting sqref="DJ5:DP26">
    <cfRule type="expression" dxfId="221" priority="220">
      <formula>AND(TODAY()&gt;=DJ$5,TODAY()&lt;DK$5)</formula>
    </cfRule>
  </conditionalFormatting>
  <conditionalFormatting sqref="DJ7:DP26">
    <cfRule type="expression" dxfId="220" priority="221">
      <formula>AND(task_start&lt;=DJ$5,ROUNDDOWN((task_end-task_start+1)*task_progress,0)+task_start-1&gt;=DJ$5)</formula>
    </cfRule>
    <cfRule type="expression" dxfId="219" priority="222">
      <formula>AND(task_end&gt;=DJ$5,task_start&lt;DK$5)</formula>
    </cfRule>
  </conditionalFormatting>
  <conditionalFormatting sqref="DJ27:DP35">
    <cfRule type="expression" dxfId="218" priority="217">
      <formula>AND(TODAY()&gt;=DJ$5,TODAY()&lt;DK$5)</formula>
    </cfRule>
  </conditionalFormatting>
  <conditionalFormatting sqref="DJ27:DP35">
    <cfRule type="expression" dxfId="217" priority="218">
      <formula>AND(task_start&lt;=DJ$5,ROUNDDOWN((task_end-task_start+1)*task_progress,0)+task_start-1&gt;=DJ$5)</formula>
    </cfRule>
    <cfRule type="expression" dxfId="216" priority="219">
      <formula>AND(task_end&gt;=DJ$5,task_start&lt;DK$5)</formula>
    </cfRule>
  </conditionalFormatting>
  <conditionalFormatting sqref="I36:BL37">
    <cfRule type="expression" dxfId="215" priority="214">
      <formula>AND(TODAY()&gt;=I$5,TODAY()&lt;J$5)</formula>
    </cfRule>
  </conditionalFormatting>
  <conditionalFormatting sqref="I36:BL37">
    <cfRule type="expression" dxfId="214" priority="215">
      <formula>AND(task_start&lt;=I$5,ROUNDDOWN((task_end-task_start+1)*task_progress,0)+task_start-1&gt;=I$5)</formula>
    </cfRule>
    <cfRule type="expression" dxfId="213" priority="216">
      <formula>AND(task_end&gt;=I$5,task_start&lt;J$5)</formula>
    </cfRule>
  </conditionalFormatting>
  <conditionalFormatting sqref="BM36:BS37">
    <cfRule type="expression" dxfId="212" priority="211">
      <formula>AND(TODAY()&gt;=BM$5,TODAY()&lt;BN$5)</formula>
    </cfRule>
  </conditionalFormatting>
  <conditionalFormatting sqref="BM36:BS37">
    <cfRule type="expression" dxfId="211" priority="212">
      <formula>AND(task_start&lt;=BM$5,ROUNDDOWN((task_end-task_start+1)*task_progress,0)+task_start-1&gt;=BM$5)</formula>
    </cfRule>
    <cfRule type="expression" dxfId="210" priority="213">
      <formula>AND(task_end&gt;=BM$5,task_start&lt;BN$5)</formula>
    </cfRule>
  </conditionalFormatting>
  <conditionalFormatting sqref="BT36:BZ37">
    <cfRule type="expression" dxfId="209" priority="208">
      <formula>AND(TODAY()&gt;=BT$5,TODAY()&lt;BU$5)</formula>
    </cfRule>
  </conditionalFormatting>
  <conditionalFormatting sqref="BT36:BZ37">
    <cfRule type="expression" dxfId="208" priority="209">
      <formula>AND(task_start&lt;=BT$5,ROUNDDOWN((task_end-task_start+1)*task_progress,0)+task_start-1&gt;=BT$5)</formula>
    </cfRule>
    <cfRule type="expression" dxfId="207" priority="210">
      <formula>AND(task_end&gt;=BT$5,task_start&lt;BU$5)</formula>
    </cfRule>
  </conditionalFormatting>
  <conditionalFormatting sqref="CA36:CG37">
    <cfRule type="expression" dxfId="206" priority="205">
      <formula>AND(TODAY()&gt;=CA$5,TODAY()&lt;CB$5)</formula>
    </cfRule>
  </conditionalFormatting>
  <conditionalFormatting sqref="CA36:CG37">
    <cfRule type="expression" dxfId="205" priority="206">
      <formula>AND(task_start&lt;=CA$5,ROUNDDOWN((task_end-task_start+1)*task_progress,0)+task_start-1&gt;=CA$5)</formula>
    </cfRule>
    <cfRule type="expression" dxfId="204" priority="207">
      <formula>AND(task_end&gt;=CA$5,task_start&lt;CB$5)</formula>
    </cfRule>
  </conditionalFormatting>
  <conditionalFormatting sqref="CH36:CN37">
    <cfRule type="expression" dxfId="203" priority="202">
      <formula>AND(TODAY()&gt;=CH$5,TODAY()&lt;CI$5)</formula>
    </cfRule>
  </conditionalFormatting>
  <conditionalFormatting sqref="CH36:CN37">
    <cfRule type="expression" dxfId="202" priority="203">
      <formula>AND(task_start&lt;=CH$5,ROUNDDOWN((task_end-task_start+1)*task_progress,0)+task_start-1&gt;=CH$5)</formula>
    </cfRule>
    <cfRule type="expression" dxfId="201" priority="204">
      <formula>AND(task_end&gt;=CH$5,task_start&lt;CI$5)</formula>
    </cfRule>
  </conditionalFormatting>
  <conditionalFormatting sqref="CO36:CU37">
    <cfRule type="expression" dxfId="200" priority="199">
      <formula>AND(TODAY()&gt;=CO$5,TODAY()&lt;CP$5)</formula>
    </cfRule>
  </conditionalFormatting>
  <conditionalFormatting sqref="CO36:CU37">
    <cfRule type="expression" dxfId="199" priority="200">
      <formula>AND(task_start&lt;=CO$5,ROUNDDOWN((task_end-task_start+1)*task_progress,0)+task_start-1&gt;=CO$5)</formula>
    </cfRule>
    <cfRule type="expression" dxfId="198" priority="201">
      <formula>AND(task_end&gt;=CO$5,task_start&lt;CP$5)</formula>
    </cfRule>
  </conditionalFormatting>
  <conditionalFormatting sqref="CV36:DB37">
    <cfRule type="expression" dxfId="197" priority="196">
      <formula>AND(TODAY()&gt;=CV$5,TODAY()&lt;CW$5)</formula>
    </cfRule>
  </conditionalFormatting>
  <conditionalFormatting sqref="CV36:DB37">
    <cfRule type="expression" dxfId="196" priority="197">
      <formula>AND(task_start&lt;=CV$5,ROUNDDOWN((task_end-task_start+1)*task_progress,0)+task_start-1&gt;=CV$5)</formula>
    </cfRule>
    <cfRule type="expression" dxfId="195" priority="198">
      <formula>AND(task_end&gt;=CV$5,task_start&lt;CW$5)</formula>
    </cfRule>
  </conditionalFormatting>
  <conditionalFormatting sqref="DC36:DI37">
    <cfRule type="expression" dxfId="194" priority="193">
      <formula>AND(TODAY()&gt;=DC$5,TODAY()&lt;DD$5)</formula>
    </cfRule>
  </conditionalFormatting>
  <conditionalFormatting sqref="DC36:DI37">
    <cfRule type="expression" dxfId="193" priority="194">
      <formula>AND(task_start&lt;=DC$5,ROUNDDOWN((task_end-task_start+1)*task_progress,0)+task_start-1&gt;=DC$5)</formula>
    </cfRule>
    <cfRule type="expression" dxfId="192" priority="195">
      <formula>AND(task_end&gt;=DC$5,task_start&lt;DD$5)</formula>
    </cfRule>
  </conditionalFormatting>
  <conditionalFormatting sqref="DJ36:DP37">
    <cfRule type="expression" dxfId="191" priority="190">
      <formula>AND(TODAY()&gt;=DJ$5,TODAY()&lt;DK$5)</formula>
    </cfRule>
  </conditionalFormatting>
  <conditionalFormatting sqref="DJ36:DP37">
    <cfRule type="expression" dxfId="190" priority="191">
      <formula>AND(task_start&lt;=DJ$5,ROUNDDOWN((task_end-task_start+1)*task_progress,0)+task_start-1&gt;=DJ$5)</formula>
    </cfRule>
    <cfRule type="expression" dxfId="189" priority="192">
      <formula>AND(task_end&gt;=DJ$5,task_start&lt;DK$5)</formula>
    </cfRule>
  </conditionalFormatting>
  <conditionalFormatting sqref="I38:BL38">
    <cfRule type="expression" dxfId="188" priority="187">
      <formula>AND(TODAY()&gt;=I$5,TODAY()&lt;J$5)</formula>
    </cfRule>
  </conditionalFormatting>
  <conditionalFormatting sqref="I38:BL38">
    <cfRule type="expression" dxfId="187" priority="188">
      <formula>AND(task_start&lt;=I$5,ROUNDDOWN((task_end-task_start+1)*task_progress,0)+task_start-1&gt;=I$5)</formula>
    </cfRule>
    <cfRule type="expression" dxfId="186" priority="189">
      <formula>AND(task_end&gt;=I$5,task_start&lt;J$5)</formula>
    </cfRule>
  </conditionalFormatting>
  <conditionalFormatting sqref="BM38:BS38">
    <cfRule type="expression" dxfId="185" priority="184">
      <formula>AND(TODAY()&gt;=BM$5,TODAY()&lt;BN$5)</formula>
    </cfRule>
  </conditionalFormatting>
  <conditionalFormatting sqref="BM38:BS38">
    <cfRule type="expression" dxfId="184" priority="185">
      <formula>AND(task_start&lt;=BM$5,ROUNDDOWN((task_end-task_start+1)*task_progress,0)+task_start-1&gt;=BM$5)</formula>
    </cfRule>
    <cfRule type="expression" dxfId="183" priority="186">
      <formula>AND(task_end&gt;=BM$5,task_start&lt;BN$5)</formula>
    </cfRule>
  </conditionalFormatting>
  <conditionalFormatting sqref="BT38:BZ38">
    <cfRule type="expression" dxfId="182" priority="181">
      <formula>AND(TODAY()&gt;=BT$5,TODAY()&lt;BU$5)</formula>
    </cfRule>
  </conditionalFormatting>
  <conditionalFormatting sqref="BT38:BZ38">
    <cfRule type="expression" dxfId="181" priority="182">
      <formula>AND(task_start&lt;=BT$5,ROUNDDOWN((task_end-task_start+1)*task_progress,0)+task_start-1&gt;=BT$5)</formula>
    </cfRule>
    <cfRule type="expression" dxfId="180" priority="183">
      <formula>AND(task_end&gt;=BT$5,task_start&lt;BU$5)</formula>
    </cfRule>
  </conditionalFormatting>
  <conditionalFormatting sqref="CA38:CG38">
    <cfRule type="expression" dxfId="179" priority="178">
      <formula>AND(TODAY()&gt;=CA$5,TODAY()&lt;CB$5)</formula>
    </cfRule>
  </conditionalFormatting>
  <conditionalFormatting sqref="CA38:CG38">
    <cfRule type="expression" dxfId="178" priority="179">
      <formula>AND(task_start&lt;=CA$5,ROUNDDOWN((task_end-task_start+1)*task_progress,0)+task_start-1&gt;=CA$5)</formula>
    </cfRule>
    <cfRule type="expression" dxfId="177" priority="180">
      <formula>AND(task_end&gt;=CA$5,task_start&lt;CB$5)</formula>
    </cfRule>
  </conditionalFormatting>
  <conditionalFormatting sqref="CH38:CN38">
    <cfRule type="expression" dxfId="176" priority="175">
      <formula>AND(TODAY()&gt;=CH$5,TODAY()&lt;CI$5)</formula>
    </cfRule>
  </conditionalFormatting>
  <conditionalFormatting sqref="CH38:CN38">
    <cfRule type="expression" dxfId="175" priority="176">
      <formula>AND(task_start&lt;=CH$5,ROUNDDOWN((task_end-task_start+1)*task_progress,0)+task_start-1&gt;=CH$5)</formula>
    </cfRule>
    <cfRule type="expression" dxfId="174" priority="177">
      <formula>AND(task_end&gt;=CH$5,task_start&lt;CI$5)</formula>
    </cfRule>
  </conditionalFormatting>
  <conditionalFormatting sqref="CO38:CU38">
    <cfRule type="expression" dxfId="173" priority="172">
      <formula>AND(TODAY()&gt;=CO$5,TODAY()&lt;CP$5)</formula>
    </cfRule>
  </conditionalFormatting>
  <conditionalFormatting sqref="CO38:CU38">
    <cfRule type="expression" dxfId="172" priority="173">
      <formula>AND(task_start&lt;=CO$5,ROUNDDOWN((task_end-task_start+1)*task_progress,0)+task_start-1&gt;=CO$5)</formula>
    </cfRule>
    <cfRule type="expression" dxfId="171" priority="174">
      <formula>AND(task_end&gt;=CO$5,task_start&lt;CP$5)</formula>
    </cfRule>
  </conditionalFormatting>
  <conditionalFormatting sqref="CV38:DB38">
    <cfRule type="expression" dxfId="170" priority="169">
      <formula>AND(TODAY()&gt;=CV$5,TODAY()&lt;CW$5)</formula>
    </cfRule>
  </conditionalFormatting>
  <conditionalFormatting sqref="CV38:DB38">
    <cfRule type="expression" dxfId="169" priority="170">
      <formula>AND(task_start&lt;=CV$5,ROUNDDOWN((task_end-task_start+1)*task_progress,0)+task_start-1&gt;=CV$5)</formula>
    </cfRule>
    <cfRule type="expression" dxfId="168" priority="171">
      <formula>AND(task_end&gt;=CV$5,task_start&lt;CW$5)</formula>
    </cfRule>
  </conditionalFormatting>
  <conditionalFormatting sqref="DC38:DI38">
    <cfRule type="expression" dxfId="167" priority="166">
      <formula>AND(TODAY()&gt;=DC$5,TODAY()&lt;DD$5)</formula>
    </cfRule>
  </conditionalFormatting>
  <conditionalFormatting sqref="DC38:DI38">
    <cfRule type="expression" dxfId="166" priority="167">
      <formula>AND(task_start&lt;=DC$5,ROUNDDOWN((task_end-task_start+1)*task_progress,0)+task_start-1&gt;=DC$5)</formula>
    </cfRule>
    <cfRule type="expression" dxfId="165" priority="168">
      <formula>AND(task_end&gt;=DC$5,task_start&lt;DD$5)</formula>
    </cfRule>
  </conditionalFormatting>
  <conditionalFormatting sqref="DJ38:DP38">
    <cfRule type="expression" dxfId="164" priority="163">
      <formula>AND(TODAY()&gt;=DJ$5,TODAY()&lt;DK$5)</formula>
    </cfRule>
  </conditionalFormatting>
  <conditionalFormatting sqref="DJ38:DP38">
    <cfRule type="expression" dxfId="163" priority="164">
      <formula>AND(task_start&lt;=DJ$5,ROUNDDOWN((task_end-task_start+1)*task_progress,0)+task_start-1&gt;=DJ$5)</formula>
    </cfRule>
    <cfRule type="expression" dxfId="162" priority="165">
      <formula>AND(task_end&gt;=DJ$5,task_start&lt;DK$5)</formula>
    </cfRule>
  </conditionalFormatting>
  <conditionalFormatting sqref="I39:BL39">
    <cfRule type="expression" dxfId="161" priority="160">
      <formula>AND(TODAY()&gt;=I$5,TODAY()&lt;J$5)</formula>
    </cfRule>
  </conditionalFormatting>
  <conditionalFormatting sqref="I39:BL39">
    <cfRule type="expression" dxfId="160" priority="161">
      <formula>AND(task_start&lt;=I$5,ROUNDDOWN((task_end-task_start+1)*task_progress,0)+task_start-1&gt;=I$5)</formula>
    </cfRule>
    <cfRule type="expression" dxfId="159" priority="162">
      <formula>AND(task_end&gt;=I$5,task_start&lt;J$5)</formula>
    </cfRule>
  </conditionalFormatting>
  <conditionalFormatting sqref="BM39:BS39">
    <cfRule type="expression" dxfId="158" priority="157">
      <formula>AND(TODAY()&gt;=BM$5,TODAY()&lt;BN$5)</formula>
    </cfRule>
  </conditionalFormatting>
  <conditionalFormatting sqref="BM39:BS39">
    <cfRule type="expression" dxfId="157" priority="158">
      <formula>AND(task_start&lt;=BM$5,ROUNDDOWN((task_end-task_start+1)*task_progress,0)+task_start-1&gt;=BM$5)</formula>
    </cfRule>
    <cfRule type="expression" dxfId="156" priority="159">
      <formula>AND(task_end&gt;=BM$5,task_start&lt;BN$5)</formula>
    </cfRule>
  </conditionalFormatting>
  <conditionalFormatting sqref="BT39:BZ39">
    <cfRule type="expression" dxfId="155" priority="154">
      <formula>AND(TODAY()&gt;=BT$5,TODAY()&lt;BU$5)</formula>
    </cfRule>
  </conditionalFormatting>
  <conditionalFormatting sqref="BT39:BZ39">
    <cfRule type="expression" dxfId="154" priority="155">
      <formula>AND(task_start&lt;=BT$5,ROUNDDOWN((task_end-task_start+1)*task_progress,0)+task_start-1&gt;=BT$5)</formula>
    </cfRule>
    <cfRule type="expression" dxfId="153" priority="156">
      <formula>AND(task_end&gt;=BT$5,task_start&lt;BU$5)</formula>
    </cfRule>
  </conditionalFormatting>
  <conditionalFormatting sqref="CA39:CG39">
    <cfRule type="expression" dxfId="152" priority="151">
      <formula>AND(TODAY()&gt;=CA$5,TODAY()&lt;CB$5)</formula>
    </cfRule>
  </conditionalFormatting>
  <conditionalFormatting sqref="CA39:CG39">
    <cfRule type="expression" dxfId="151" priority="152">
      <formula>AND(task_start&lt;=CA$5,ROUNDDOWN((task_end-task_start+1)*task_progress,0)+task_start-1&gt;=CA$5)</formula>
    </cfRule>
    <cfRule type="expression" dxfId="150" priority="153">
      <formula>AND(task_end&gt;=CA$5,task_start&lt;CB$5)</formula>
    </cfRule>
  </conditionalFormatting>
  <conditionalFormatting sqref="CH39:CN39">
    <cfRule type="expression" dxfId="149" priority="148">
      <formula>AND(TODAY()&gt;=CH$5,TODAY()&lt;CI$5)</formula>
    </cfRule>
  </conditionalFormatting>
  <conditionalFormatting sqref="CH39:CN39">
    <cfRule type="expression" dxfId="148" priority="149">
      <formula>AND(task_start&lt;=CH$5,ROUNDDOWN((task_end-task_start+1)*task_progress,0)+task_start-1&gt;=CH$5)</formula>
    </cfRule>
    <cfRule type="expression" dxfId="147" priority="150">
      <formula>AND(task_end&gt;=CH$5,task_start&lt;CI$5)</formula>
    </cfRule>
  </conditionalFormatting>
  <conditionalFormatting sqref="CO39:CU39">
    <cfRule type="expression" dxfId="146" priority="145">
      <formula>AND(TODAY()&gt;=CO$5,TODAY()&lt;CP$5)</formula>
    </cfRule>
  </conditionalFormatting>
  <conditionalFormatting sqref="CO39:CU39">
    <cfRule type="expression" dxfId="145" priority="146">
      <formula>AND(task_start&lt;=CO$5,ROUNDDOWN((task_end-task_start+1)*task_progress,0)+task_start-1&gt;=CO$5)</formula>
    </cfRule>
    <cfRule type="expression" dxfId="144" priority="147">
      <formula>AND(task_end&gt;=CO$5,task_start&lt;CP$5)</formula>
    </cfRule>
  </conditionalFormatting>
  <conditionalFormatting sqref="CV39:DB39">
    <cfRule type="expression" dxfId="143" priority="142">
      <formula>AND(TODAY()&gt;=CV$5,TODAY()&lt;CW$5)</formula>
    </cfRule>
  </conditionalFormatting>
  <conditionalFormatting sqref="CV39:DB39">
    <cfRule type="expression" dxfId="142" priority="143">
      <formula>AND(task_start&lt;=CV$5,ROUNDDOWN((task_end-task_start+1)*task_progress,0)+task_start-1&gt;=CV$5)</formula>
    </cfRule>
    <cfRule type="expression" dxfId="141" priority="144">
      <formula>AND(task_end&gt;=CV$5,task_start&lt;CW$5)</formula>
    </cfRule>
  </conditionalFormatting>
  <conditionalFormatting sqref="DC39:DI39">
    <cfRule type="expression" dxfId="140" priority="139">
      <formula>AND(TODAY()&gt;=DC$5,TODAY()&lt;DD$5)</formula>
    </cfRule>
  </conditionalFormatting>
  <conditionalFormatting sqref="DC39:DI39">
    <cfRule type="expression" dxfId="139" priority="140">
      <formula>AND(task_start&lt;=DC$5,ROUNDDOWN((task_end-task_start+1)*task_progress,0)+task_start-1&gt;=DC$5)</formula>
    </cfRule>
    <cfRule type="expression" dxfId="138" priority="141">
      <formula>AND(task_end&gt;=DC$5,task_start&lt;DD$5)</formula>
    </cfRule>
  </conditionalFormatting>
  <conditionalFormatting sqref="DJ39:DP39">
    <cfRule type="expression" dxfId="137" priority="136">
      <formula>AND(TODAY()&gt;=DJ$5,TODAY()&lt;DK$5)</formula>
    </cfRule>
  </conditionalFormatting>
  <conditionalFormatting sqref="DJ39:DP39">
    <cfRule type="expression" dxfId="136" priority="137">
      <formula>AND(task_start&lt;=DJ$5,ROUNDDOWN((task_end-task_start+1)*task_progress,0)+task_start-1&gt;=DJ$5)</formula>
    </cfRule>
    <cfRule type="expression" dxfId="135" priority="138">
      <formula>AND(task_end&gt;=DJ$5,task_start&lt;DK$5)</formula>
    </cfRule>
  </conditionalFormatting>
  <conditionalFormatting sqref="I40:BL40">
    <cfRule type="expression" dxfId="134" priority="133">
      <formula>AND(TODAY()&gt;=I$5,TODAY()&lt;J$5)</formula>
    </cfRule>
  </conditionalFormatting>
  <conditionalFormatting sqref="I40:BL40">
    <cfRule type="expression" dxfId="133" priority="134">
      <formula>AND(task_start&lt;=I$5,ROUNDDOWN((task_end-task_start+1)*task_progress,0)+task_start-1&gt;=I$5)</formula>
    </cfRule>
    <cfRule type="expression" dxfId="132" priority="135">
      <formula>AND(task_end&gt;=I$5,task_start&lt;J$5)</formula>
    </cfRule>
  </conditionalFormatting>
  <conditionalFormatting sqref="BM40:BS40">
    <cfRule type="expression" dxfId="131" priority="130">
      <formula>AND(TODAY()&gt;=BM$5,TODAY()&lt;BN$5)</formula>
    </cfRule>
  </conditionalFormatting>
  <conditionalFormatting sqref="BM40:BS40">
    <cfRule type="expression" dxfId="130" priority="131">
      <formula>AND(task_start&lt;=BM$5,ROUNDDOWN((task_end-task_start+1)*task_progress,0)+task_start-1&gt;=BM$5)</formula>
    </cfRule>
    <cfRule type="expression" dxfId="129" priority="132">
      <formula>AND(task_end&gt;=BM$5,task_start&lt;BN$5)</formula>
    </cfRule>
  </conditionalFormatting>
  <conditionalFormatting sqref="BT40:BZ40">
    <cfRule type="expression" dxfId="128" priority="127">
      <formula>AND(TODAY()&gt;=BT$5,TODAY()&lt;BU$5)</formula>
    </cfRule>
  </conditionalFormatting>
  <conditionalFormatting sqref="BT40:BZ40">
    <cfRule type="expression" dxfId="127" priority="128">
      <formula>AND(task_start&lt;=BT$5,ROUNDDOWN((task_end-task_start+1)*task_progress,0)+task_start-1&gt;=BT$5)</formula>
    </cfRule>
    <cfRule type="expression" dxfId="126" priority="129">
      <formula>AND(task_end&gt;=BT$5,task_start&lt;BU$5)</formula>
    </cfRule>
  </conditionalFormatting>
  <conditionalFormatting sqref="CA40:CG40">
    <cfRule type="expression" dxfId="125" priority="124">
      <formula>AND(TODAY()&gt;=CA$5,TODAY()&lt;CB$5)</formula>
    </cfRule>
  </conditionalFormatting>
  <conditionalFormatting sqref="CA40:CG40">
    <cfRule type="expression" dxfId="124" priority="125">
      <formula>AND(task_start&lt;=CA$5,ROUNDDOWN((task_end-task_start+1)*task_progress,0)+task_start-1&gt;=CA$5)</formula>
    </cfRule>
    <cfRule type="expression" dxfId="123" priority="126">
      <formula>AND(task_end&gt;=CA$5,task_start&lt;CB$5)</formula>
    </cfRule>
  </conditionalFormatting>
  <conditionalFormatting sqref="CH40:CN40">
    <cfRule type="expression" dxfId="122" priority="121">
      <formula>AND(TODAY()&gt;=CH$5,TODAY()&lt;CI$5)</formula>
    </cfRule>
  </conditionalFormatting>
  <conditionalFormatting sqref="CH40:CN40">
    <cfRule type="expression" dxfId="121" priority="122">
      <formula>AND(task_start&lt;=CH$5,ROUNDDOWN((task_end-task_start+1)*task_progress,0)+task_start-1&gt;=CH$5)</formula>
    </cfRule>
    <cfRule type="expression" dxfId="120" priority="123">
      <formula>AND(task_end&gt;=CH$5,task_start&lt;CI$5)</formula>
    </cfRule>
  </conditionalFormatting>
  <conditionalFormatting sqref="CO40:CU40">
    <cfRule type="expression" dxfId="119" priority="118">
      <formula>AND(TODAY()&gt;=CO$5,TODAY()&lt;CP$5)</formula>
    </cfRule>
  </conditionalFormatting>
  <conditionalFormatting sqref="CO40:CU40">
    <cfRule type="expression" dxfId="118" priority="119">
      <formula>AND(task_start&lt;=CO$5,ROUNDDOWN((task_end-task_start+1)*task_progress,0)+task_start-1&gt;=CO$5)</formula>
    </cfRule>
    <cfRule type="expression" dxfId="117" priority="120">
      <formula>AND(task_end&gt;=CO$5,task_start&lt;CP$5)</formula>
    </cfRule>
  </conditionalFormatting>
  <conditionalFormatting sqref="CV40:DB40">
    <cfRule type="expression" dxfId="116" priority="115">
      <formula>AND(TODAY()&gt;=CV$5,TODAY()&lt;CW$5)</formula>
    </cfRule>
  </conditionalFormatting>
  <conditionalFormatting sqref="CV40:DB40">
    <cfRule type="expression" dxfId="115" priority="116">
      <formula>AND(task_start&lt;=CV$5,ROUNDDOWN((task_end-task_start+1)*task_progress,0)+task_start-1&gt;=CV$5)</formula>
    </cfRule>
    <cfRule type="expression" dxfId="114" priority="117">
      <formula>AND(task_end&gt;=CV$5,task_start&lt;CW$5)</formula>
    </cfRule>
  </conditionalFormatting>
  <conditionalFormatting sqref="DC40:DI40">
    <cfRule type="expression" dxfId="113" priority="112">
      <formula>AND(TODAY()&gt;=DC$5,TODAY()&lt;DD$5)</formula>
    </cfRule>
  </conditionalFormatting>
  <conditionalFormatting sqref="DC40:DI40">
    <cfRule type="expression" dxfId="112" priority="113">
      <formula>AND(task_start&lt;=DC$5,ROUNDDOWN((task_end-task_start+1)*task_progress,0)+task_start-1&gt;=DC$5)</formula>
    </cfRule>
    <cfRule type="expression" dxfId="111" priority="114">
      <formula>AND(task_end&gt;=DC$5,task_start&lt;DD$5)</formula>
    </cfRule>
  </conditionalFormatting>
  <conditionalFormatting sqref="DJ40:DP40">
    <cfRule type="expression" dxfId="110" priority="109">
      <formula>AND(TODAY()&gt;=DJ$5,TODAY()&lt;DK$5)</formula>
    </cfRule>
  </conditionalFormatting>
  <conditionalFormatting sqref="DJ40:DP40">
    <cfRule type="expression" dxfId="109" priority="110">
      <formula>AND(task_start&lt;=DJ$5,ROUNDDOWN((task_end-task_start+1)*task_progress,0)+task_start-1&gt;=DJ$5)</formula>
    </cfRule>
    <cfRule type="expression" dxfId="108" priority="111">
      <formula>AND(task_end&gt;=DJ$5,task_start&lt;DK$5)</formula>
    </cfRule>
  </conditionalFormatting>
  <conditionalFormatting sqref="I42:BL48">
    <cfRule type="expression" dxfId="107" priority="106">
      <formula>AND(TODAY()&gt;=I$5,TODAY()&lt;J$5)</formula>
    </cfRule>
  </conditionalFormatting>
  <conditionalFormatting sqref="I42:BL48">
    <cfRule type="expression" dxfId="106" priority="107">
      <formula>AND(task_start&lt;=I$5,ROUNDDOWN((task_end-task_start+1)*task_progress,0)+task_start-1&gt;=I$5)</formula>
    </cfRule>
    <cfRule type="expression" dxfId="105" priority="108">
      <formula>AND(task_end&gt;=I$5,task_start&lt;J$5)</formula>
    </cfRule>
  </conditionalFormatting>
  <conditionalFormatting sqref="BM42:BS48">
    <cfRule type="expression" dxfId="104" priority="103">
      <formula>AND(TODAY()&gt;=BM$5,TODAY()&lt;BN$5)</formula>
    </cfRule>
  </conditionalFormatting>
  <conditionalFormatting sqref="BM42:BS48">
    <cfRule type="expression" dxfId="103" priority="104">
      <formula>AND(task_start&lt;=BM$5,ROUNDDOWN((task_end-task_start+1)*task_progress,0)+task_start-1&gt;=BM$5)</formula>
    </cfRule>
    <cfRule type="expression" dxfId="102" priority="105">
      <formula>AND(task_end&gt;=BM$5,task_start&lt;BN$5)</formula>
    </cfRule>
  </conditionalFormatting>
  <conditionalFormatting sqref="BT42:BZ48">
    <cfRule type="expression" dxfId="101" priority="100">
      <formula>AND(TODAY()&gt;=BT$5,TODAY()&lt;BU$5)</formula>
    </cfRule>
  </conditionalFormatting>
  <conditionalFormatting sqref="BT42:BZ48">
    <cfRule type="expression" dxfId="100" priority="101">
      <formula>AND(task_start&lt;=BT$5,ROUNDDOWN((task_end-task_start+1)*task_progress,0)+task_start-1&gt;=BT$5)</formula>
    </cfRule>
    <cfRule type="expression" dxfId="99" priority="102">
      <formula>AND(task_end&gt;=BT$5,task_start&lt;BU$5)</formula>
    </cfRule>
  </conditionalFormatting>
  <conditionalFormatting sqref="CA42:CG48">
    <cfRule type="expression" dxfId="98" priority="97">
      <formula>AND(TODAY()&gt;=CA$5,TODAY()&lt;CB$5)</formula>
    </cfRule>
  </conditionalFormatting>
  <conditionalFormatting sqref="CA42:CG48">
    <cfRule type="expression" dxfId="97" priority="98">
      <formula>AND(task_start&lt;=CA$5,ROUNDDOWN((task_end-task_start+1)*task_progress,0)+task_start-1&gt;=CA$5)</formula>
    </cfRule>
    <cfRule type="expression" dxfId="96" priority="99">
      <formula>AND(task_end&gt;=CA$5,task_start&lt;CB$5)</formula>
    </cfRule>
  </conditionalFormatting>
  <conditionalFormatting sqref="CH42:CN48">
    <cfRule type="expression" dxfId="95" priority="94">
      <formula>AND(TODAY()&gt;=CH$5,TODAY()&lt;CI$5)</formula>
    </cfRule>
  </conditionalFormatting>
  <conditionalFormatting sqref="CH42:CN48">
    <cfRule type="expression" dxfId="94" priority="95">
      <formula>AND(task_start&lt;=CH$5,ROUNDDOWN((task_end-task_start+1)*task_progress,0)+task_start-1&gt;=CH$5)</formula>
    </cfRule>
    <cfRule type="expression" dxfId="93" priority="96">
      <formula>AND(task_end&gt;=CH$5,task_start&lt;CI$5)</formula>
    </cfRule>
  </conditionalFormatting>
  <conditionalFormatting sqref="CO42:CU48">
    <cfRule type="expression" dxfId="92" priority="91">
      <formula>AND(TODAY()&gt;=CO$5,TODAY()&lt;CP$5)</formula>
    </cfRule>
  </conditionalFormatting>
  <conditionalFormatting sqref="CO42:CU48">
    <cfRule type="expression" dxfId="91" priority="92">
      <formula>AND(task_start&lt;=CO$5,ROUNDDOWN((task_end-task_start+1)*task_progress,0)+task_start-1&gt;=CO$5)</formula>
    </cfRule>
    <cfRule type="expression" dxfId="90" priority="93">
      <formula>AND(task_end&gt;=CO$5,task_start&lt;CP$5)</formula>
    </cfRule>
  </conditionalFormatting>
  <conditionalFormatting sqref="CV42:DB48">
    <cfRule type="expression" dxfId="89" priority="88">
      <formula>AND(TODAY()&gt;=CV$5,TODAY()&lt;CW$5)</formula>
    </cfRule>
  </conditionalFormatting>
  <conditionalFormatting sqref="CV42:DB48">
    <cfRule type="expression" dxfId="88" priority="89">
      <formula>AND(task_start&lt;=CV$5,ROUNDDOWN((task_end-task_start+1)*task_progress,0)+task_start-1&gt;=CV$5)</formula>
    </cfRule>
    <cfRule type="expression" dxfId="87" priority="90">
      <formula>AND(task_end&gt;=CV$5,task_start&lt;CW$5)</formula>
    </cfRule>
  </conditionalFormatting>
  <conditionalFormatting sqref="DC42:DI48">
    <cfRule type="expression" dxfId="86" priority="85">
      <formula>AND(TODAY()&gt;=DC$5,TODAY()&lt;DD$5)</formula>
    </cfRule>
  </conditionalFormatting>
  <conditionalFormatting sqref="DC42:DI48">
    <cfRule type="expression" dxfId="85" priority="86">
      <formula>AND(task_start&lt;=DC$5,ROUNDDOWN((task_end-task_start+1)*task_progress,0)+task_start-1&gt;=DC$5)</formula>
    </cfRule>
    <cfRule type="expression" dxfId="84" priority="87">
      <formula>AND(task_end&gt;=DC$5,task_start&lt;DD$5)</formula>
    </cfRule>
  </conditionalFormatting>
  <conditionalFormatting sqref="DJ42:DP48">
    <cfRule type="expression" dxfId="83" priority="82">
      <formula>AND(TODAY()&gt;=DJ$5,TODAY()&lt;DK$5)</formula>
    </cfRule>
  </conditionalFormatting>
  <conditionalFormatting sqref="DJ42:DP48">
    <cfRule type="expression" dxfId="82" priority="83">
      <formula>AND(task_start&lt;=DJ$5,ROUNDDOWN((task_end-task_start+1)*task_progress,0)+task_start-1&gt;=DJ$5)</formula>
    </cfRule>
    <cfRule type="expression" dxfId="81" priority="84">
      <formula>AND(task_end&gt;=DJ$5,task_start&lt;DK$5)</formula>
    </cfRule>
  </conditionalFormatting>
  <conditionalFormatting sqref="I48:BL48">
    <cfRule type="expression" dxfId="80" priority="79">
      <formula>AND(TODAY()&gt;=I$5,TODAY()&lt;J$5)</formula>
    </cfRule>
  </conditionalFormatting>
  <conditionalFormatting sqref="I48:BL48">
    <cfRule type="expression" dxfId="79" priority="80">
      <formula>AND(task_start&lt;=I$5,ROUNDDOWN((task_end-task_start+1)*task_progress,0)+task_start-1&gt;=I$5)</formula>
    </cfRule>
    <cfRule type="expression" dxfId="78" priority="81">
      <formula>AND(task_end&gt;=I$5,task_start&lt;J$5)</formula>
    </cfRule>
  </conditionalFormatting>
  <conditionalFormatting sqref="BM48:BS48">
    <cfRule type="expression" dxfId="77" priority="76">
      <formula>AND(TODAY()&gt;=BM$5,TODAY()&lt;BN$5)</formula>
    </cfRule>
  </conditionalFormatting>
  <conditionalFormatting sqref="BM48:BS48">
    <cfRule type="expression" dxfId="76" priority="77">
      <formula>AND(task_start&lt;=BM$5,ROUNDDOWN((task_end-task_start+1)*task_progress,0)+task_start-1&gt;=BM$5)</formula>
    </cfRule>
    <cfRule type="expression" dxfId="75" priority="78">
      <formula>AND(task_end&gt;=BM$5,task_start&lt;BN$5)</formula>
    </cfRule>
  </conditionalFormatting>
  <conditionalFormatting sqref="BT48:BZ48">
    <cfRule type="expression" dxfId="74" priority="73">
      <formula>AND(TODAY()&gt;=BT$5,TODAY()&lt;BU$5)</formula>
    </cfRule>
  </conditionalFormatting>
  <conditionalFormatting sqref="BT48:BZ48">
    <cfRule type="expression" dxfId="73" priority="74">
      <formula>AND(task_start&lt;=BT$5,ROUNDDOWN((task_end-task_start+1)*task_progress,0)+task_start-1&gt;=BT$5)</formula>
    </cfRule>
    <cfRule type="expression" dxfId="72" priority="75">
      <formula>AND(task_end&gt;=BT$5,task_start&lt;BU$5)</formula>
    </cfRule>
  </conditionalFormatting>
  <conditionalFormatting sqref="CA48:CG48">
    <cfRule type="expression" dxfId="71" priority="70">
      <formula>AND(TODAY()&gt;=CA$5,TODAY()&lt;CB$5)</formula>
    </cfRule>
  </conditionalFormatting>
  <conditionalFormatting sqref="CA48:CG48">
    <cfRule type="expression" dxfId="70" priority="71">
      <formula>AND(task_start&lt;=CA$5,ROUNDDOWN((task_end-task_start+1)*task_progress,0)+task_start-1&gt;=CA$5)</formula>
    </cfRule>
    <cfRule type="expression" dxfId="69" priority="72">
      <formula>AND(task_end&gt;=CA$5,task_start&lt;CB$5)</formula>
    </cfRule>
  </conditionalFormatting>
  <conditionalFormatting sqref="CH48:CN48">
    <cfRule type="expression" dxfId="68" priority="67">
      <formula>AND(TODAY()&gt;=CH$5,TODAY()&lt;CI$5)</formula>
    </cfRule>
  </conditionalFormatting>
  <conditionalFormatting sqref="CH48:CN48">
    <cfRule type="expression" dxfId="67" priority="68">
      <formula>AND(task_start&lt;=CH$5,ROUNDDOWN((task_end-task_start+1)*task_progress,0)+task_start-1&gt;=CH$5)</formula>
    </cfRule>
    <cfRule type="expression" dxfId="66" priority="69">
      <formula>AND(task_end&gt;=CH$5,task_start&lt;CI$5)</formula>
    </cfRule>
  </conditionalFormatting>
  <conditionalFormatting sqref="CO48:CU48">
    <cfRule type="expression" dxfId="65" priority="64">
      <formula>AND(TODAY()&gt;=CO$5,TODAY()&lt;CP$5)</formula>
    </cfRule>
  </conditionalFormatting>
  <conditionalFormatting sqref="CO48:CU48">
    <cfRule type="expression" dxfId="64" priority="65">
      <formula>AND(task_start&lt;=CO$5,ROUNDDOWN((task_end-task_start+1)*task_progress,0)+task_start-1&gt;=CO$5)</formula>
    </cfRule>
    <cfRule type="expression" dxfId="63" priority="66">
      <formula>AND(task_end&gt;=CO$5,task_start&lt;CP$5)</formula>
    </cfRule>
  </conditionalFormatting>
  <conditionalFormatting sqref="CV48:DB48">
    <cfRule type="expression" dxfId="62" priority="61">
      <formula>AND(TODAY()&gt;=CV$5,TODAY()&lt;CW$5)</formula>
    </cfRule>
  </conditionalFormatting>
  <conditionalFormatting sqref="CV48:DB48">
    <cfRule type="expression" dxfId="61" priority="62">
      <formula>AND(task_start&lt;=CV$5,ROUNDDOWN((task_end-task_start+1)*task_progress,0)+task_start-1&gt;=CV$5)</formula>
    </cfRule>
    <cfRule type="expression" dxfId="60" priority="63">
      <formula>AND(task_end&gt;=CV$5,task_start&lt;CW$5)</formula>
    </cfRule>
  </conditionalFormatting>
  <conditionalFormatting sqref="DC48:DI48">
    <cfRule type="expression" dxfId="59" priority="58">
      <formula>AND(TODAY()&gt;=DC$5,TODAY()&lt;DD$5)</formula>
    </cfRule>
  </conditionalFormatting>
  <conditionalFormatting sqref="DC48:DI48">
    <cfRule type="expression" dxfId="58" priority="59">
      <formula>AND(task_start&lt;=DC$5,ROUNDDOWN((task_end-task_start+1)*task_progress,0)+task_start-1&gt;=DC$5)</formula>
    </cfRule>
    <cfRule type="expression" dxfId="57" priority="60">
      <formula>AND(task_end&gt;=DC$5,task_start&lt;DD$5)</formula>
    </cfRule>
  </conditionalFormatting>
  <conditionalFormatting sqref="DJ48:DP48">
    <cfRule type="expression" dxfId="56" priority="55">
      <formula>AND(TODAY()&gt;=DJ$5,TODAY()&lt;DK$5)</formula>
    </cfRule>
  </conditionalFormatting>
  <conditionalFormatting sqref="DJ48:DP48">
    <cfRule type="expression" dxfId="55" priority="56">
      <formula>AND(task_start&lt;=DJ$5,ROUNDDOWN((task_end-task_start+1)*task_progress,0)+task_start-1&gt;=DJ$5)</formula>
    </cfRule>
    <cfRule type="expression" dxfId="54" priority="57">
      <formula>AND(task_end&gt;=DJ$5,task_start&lt;DK$5)</formula>
    </cfRule>
  </conditionalFormatting>
  <conditionalFormatting sqref="I49:BL49">
    <cfRule type="expression" dxfId="53" priority="52">
      <formula>AND(TODAY()&gt;=I$5,TODAY()&lt;J$5)</formula>
    </cfRule>
  </conditionalFormatting>
  <conditionalFormatting sqref="I49:BL49">
    <cfRule type="expression" dxfId="52" priority="53">
      <formula>AND(task_start&lt;=I$5,ROUNDDOWN((task_end-task_start+1)*task_progress,0)+task_start-1&gt;=I$5)</formula>
    </cfRule>
    <cfRule type="expression" dxfId="51" priority="54">
      <formula>AND(task_end&gt;=I$5,task_start&lt;J$5)</formula>
    </cfRule>
  </conditionalFormatting>
  <conditionalFormatting sqref="BM49:BS49">
    <cfRule type="expression" dxfId="50" priority="49">
      <formula>AND(TODAY()&gt;=BM$5,TODAY()&lt;BN$5)</formula>
    </cfRule>
  </conditionalFormatting>
  <conditionalFormatting sqref="BM49:BS49">
    <cfRule type="expression" dxfId="49" priority="50">
      <formula>AND(task_start&lt;=BM$5,ROUNDDOWN((task_end-task_start+1)*task_progress,0)+task_start-1&gt;=BM$5)</formula>
    </cfRule>
    <cfRule type="expression" dxfId="48" priority="51">
      <formula>AND(task_end&gt;=BM$5,task_start&lt;BN$5)</formula>
    </cfRule>
  </conditionalFormatting>
  <conditionalFormatting sqref="BT49:BZ49">
    <cfRule type="expression" dxfId="47" priority="46">
      <formula>AND(TODAY()&gt;=BT$5,TODAY()&lt;BU$5)</formula>
    </cfRule>
  </conditionalFormatting>
  <conditionalFormatting sqref="BT49:BZ49">
    <cfRule type="expression" dxfId="46" priority="47">
      <formula>AND(task_start&lt;=BT$5,ROUNDDOWN((task_end-task_start+1)*task_progress,0)+task_start-1&gt;=BT$5)</formula>
    </cfRule>
    <cfRule type="expression" dxfId="45" priority="48">
      <formula>AND(task_end&gt;=BT$5,task_start&lt;BU$5)</formula>
    </cfRule>
  </conditionalFormatting>
  <conditionalFormatting sqref="CA49:CG49">
    <cfRule type="expression" dxfId="44" priority="43">
      <formula>AND(TODAY()&gt;=CA$5,TODAY()&lt;CB$5)</formula>
    </cfRule>
  </conditionalFormatting>
  <conditionalFormatting sqref="CA49:CG49">
    <cfRule type="expression" dxfId="43" priority="44">
      <formula>AND(task_start&lt;=CA$5,ROUNDDOWN((task_end-task_start+1)*task_progress,0)+task_start-1&gt;=CA$5)</formula>
    </cfRule>
    <cfRule type="expression" dxfId="42" priority="45">
      <formula>AND(task_end&gt;=CA$5,task_start&lt;CB$5)</formula>
    </cfRule>
  </conditionalFormatting>
  <conditionalFormatting sqref="CH49:CN49">
    <cfRule type="expression" dxfId="41" priority="40">
      <formula>AND(TODAY()&gt;=CH$5,TODAY()&lt;CI$5)</formula>
    </cfRule>
  </conditionalFormatting>
  <conditionalFormatting sqref="CH49:CN49">
    <cfRule type="expression" dxfId="40" priority="41">
      <formula>AND(task_start&lt;=CH$5,ROUNDDOWN((task_end-task_start+1)*task_progress,0)+task_start-1&gt;=CH$5)</formula>
    </cfRule>
    <cfRule type="expression" dxfId="39" priority="42">
      <formula>AND(task_end&gt;=CH$5,task_start&lt;CI$5)</formula>
    </cfRule>
  </conditionalFormatting>
  <conditionalFormatting sqref="CO49:CU49">
    <cfRule type="expression" dxfId="38" priority="37">
      <formula>AND(TODAY()&gt;=CO$5,TODAY()&lt;CP$5)</formula>
    </cfRule>
  </conditionalFormatting>
  <conditionalFormatting sqref="CO49:CU49">
    <cfRule type="expression" dxfId="37" priority="38">
      <formula>AND(task_start&lt;=CO$5,ROUNDDOWN((task_end-task_start+1)*task_progress,0)+task_start-1&gt;=CO$5)</formula>
    </cfRule>
    <cfRule type="expression" dxfId="36" priority="39">
      <formula>AND(task_end&gt;=CO$5,task_start&lt;CP$5)</formula>
    </cfRule>
  </conditionalFormatting>
  <conditionalFormatting sqref="CV49:DB49">
    <cfRule type="expression" dxfId="35" priority="34">
      <formula>AND(TODAY()&gt;=CV$5,TODAY()&lt;CW$5)</formula>
    </cfRule>
  </conditionalFormatting>
  <conditionalFormatting sqref="CV49:DB49">
    <cfRule type="expression" dxfId="34" priority="35">
      <formula>AND(task_start&lt;=CV$5,ROUNDDOWN((task_end-task_start+1)*task_progress,0)+task_start-1&gt;=CV$5)</formula>
    </cfRule>
    <cfRule type="expression" dxfId="33" priority="36">
      <formula>AND(task_end&gt;=CV$5,task_start&lt;CW$5)</formula>
    </cfRule>
  </conditionalFormatting>
  <conditionalFormatting sqref="DC49:DI49">
    <cfRule type="expression" dxfId="32" priority="31">
      <formula>AND(TODAY()&gt;=DC$5,TODAY()&lt;DD$5)</formula>
    </cfRule>
  </conditionalFormatting>
  <conditionalFormatting sqref="DC49:DI49">
    <cfRule type="expression" dxfId="31" priority="32">
      <formula>AND(task_start&lt;=DC$5,ROUNDDOWN((task_end-task_start+1)*task_progress,0)+task_start-1&gt;=DC$5)</formula>
    </cfRule>
    <cfRule type="expression" dxfId="30" priority="33">
      <formula>AND(task_end&gt;=DC$5,task_start&lt;DD$5)</formula>
    </cfRule>
  </conditionalFormatting>
  <conditionalFormatting sqref="DJ49:DP49">
    <cfRule type="expression" dxfId="29" priority="28">
      <formula>AND(TODAY()&gt;=DJ$5,TODAY()&lt;DK$5)</formula>
    </cfRule>
  </conditionalFormatting>
  <conditionalFormatting sqref="DJ49:DP49">
    <cfRule type="expression" dxfId="28" priority="29">
      <formula>AND(task_start&lt;=DJ$5,ROUNDDOWN((task_end-task_start+1)*task_progress,0)+task_start-1&gt;=DJ$5)</formula>
    </cfRule>
    <cfRule type="expression" dxfId="27" priority="30">
      <formula>AND(task_end&gt;=DJ$5,task_start&lt;DK$5)</formula>
    </cfRule>
  </conditionalFormatting>
  <conditionalFormatting sqref="I41:BL41">
    <cfRule type="expression" dxfId="26" priority="25">
      <formula>AND(TODAY()&gt;=I$5,TODAY()&lt;J$5)</formula>
    </cfRule>
  </conditionalFormatting>
  <conditionalFormatting sqref="I41:BL41">
    <cfRule type="expression" dxfId="25" priority="26">
      <formula>AND(task_start&lt;=I$5,ROUNDDOWN((task_end-task_start+1)*task_progress,0)+task_start-1&gt;=I$5)</formula>
    </cfRule>
    <cfRule type="expression" dxfId="24" priority="27">
      <formula>AND(task_end&gt;=I$5,task_start&lt;J$5)</formula>
    </cfRule>
  </conditionalFormatting>
  <conditionalFormatting sqref="BM41:BS41">
    <cfRule type="expression" dxfId="23" priority="22">
      <formula>AND(TODAY()&gt;=BM$5,TODAY()&lt;BN$5)</formula>
    </cfRule>
  </conditionalFormatting>
  <conditionalFormatting sqref="BM41:BS41">
    <cfRule type="expression" dxfId="22" priority="23">
      <formula>AND(task_start&lt;=BM$5,ROUNDDOWN((task_end-task_start+1)*task_progress,0)+task_start-1&gt;=BM$5)</formula>
    </cfRule>
    <cfRule type="expression" dxfId="21" priority="24">
      <formula>AND(task_end&gt;=BM$5,task_start&lt;BN$5)</formula>
    </cfRule>
  </conditionalFormatting>
  <conditionalFormatting sqref="BT41:BZ41">
    <cfRule type="expression" dxfId="20" priority="19">
      <formula>AND(TODAY()&gt;=BT$5,TODAY()&lt;BU$5)</formula>
    </cfRule>
  </conditionalFormatting>
  <conditionalFormatting sqref="BT41:BZ41">
    <cfRule type="expression" dxfId="19" priority="20">
      <formula>AND(task_start&lt;=BT$5,ROUNDDOWN((task_end-task_start+1)*task_progress,0)+task_start-1&gt;=BT$5)</formula>
    </cfRule>
    <cfRule type="expression" dxfId="18" priority="21">
      <formula>AND(task_end&gt;=BT$5,task_start&lt;BU$5)</formula>
    </cfRule>
  </conditionalFormatting>
  <conditionalFormatting sqref="CA41:CG41">
    <cfRule type="expression" dxfId="17" priority="16">
      <formula>AND(TODAY()&gt;=CA$5,TODAY()&lt;CB$5)</formula>
    </cfRule>
  </conditionalFormatting>
  <conditionalFormatting sqref="CA41:CG41">
    <cfRule type="expression" dxfId="16" priority="17">
      <formula>AND(task_start&lt;=CA$5,ROUNDDOWN((task_end-task_start+1)*task_progress,0)+task_start-1&gt;=CA$5)</formula>
    </cfRule>
    <cfRule type="expression" dxfId="15" priority="18">
      <formula>AND(task_end&gt;=CA$5,task_start&lt;CB$5)</formula>
    </cfRule>
  </conditionalFormatting>
  <conditionalFormatting sqref="CH41:CN41">
    <cfRule type="expression" dxfId="14" priority="13">
      <formula>AND(TODAY()&gt;=CH$5,TODAY()&lt;CI$5)</formula>
    </cfRule>
  </conditionalFormatting>
  <conditionalFormatting sqref="CH41:CN41">
    <cfRule type="expression" dxfId="13" priority="14">
      <formula>AND(task_start&lt;=CH$5,ROUNDDOWN((task_end-task_start+1)*task_progress,0)+task_start-1&gt;=CH$5)</formula>
    </cfRule>
    <cfRule type="expression" dxfId="12" priority="15">
      <formula>AND(task_end&gt;=CH$5,task_start&lt;CI$5)</formula>
    </cfRule>
  </conditionalFormatting>
  <conditionalFormatting sqref="CO41:CU41">
    <cfRule type="expression" dxfId="11" priority="10">
      <formula>AND(TODAY()&gt;=CO$5,TODAY()&lt;CP$5)</formula>
    </cfRule>
  </conditionalFormatting>
  <conditionalFormatting sqref="CO41:CU41">
    <cfRule type="expression" dxfId="10" priority="11">
      <formula>AND(task_start&lt;=CO$5,ROUNDDOWN((task_end-task_start+1)*task_progress,0)+task_start-1&gt;=CO$5)</formula>
    </cfRule>
    <cfRule type="expression" dxfId="9" priority="12">
      <formula>AND(task_end&gt;=CO$5,task_start&lt;CP$5)</formula>
    </cfRule>
  </conditionalFormatting>
  <conditionalFormatting sqref="CV41:DB41">
    <cfRule type="expression" dxfId="8" priority="7">
      <formula>AND(TODAY()&gt;=CV$5,TODAY()&lt;CW$5)</formula>
    </cfRule>
  </conditionalFormatting>
  <conditionalFormatting sqref="CV41:DB41">
    <cfRule type="expression" dxfId="7" priority="8">
      <formula>AND(task_start&lt;=CV$5,ROUNDDOWN((task_end-task_start+1)*task_progress,0)+task_start-1&gt;=CV$5)</formula>
    </cfRule>
    <cfRule type="expression" dxfId="6" priority="9">
      <formula>AND(task_end&gt;=CV$5,task_start&lt;CW$5)</formula>
    </cfRule>
  </conditionalFormatting>
  <conditionalFormatting sqref="DC41:DI41">
    <cfRule type="expression" dxfId="5" priority="4">
      <formula>AND(TODAY()&gt;=DC$5,TODAY()&lt;DD$5)</formula>
    </cfRule>
  </conditionalFormatting>
  <conditionalFormatting sqref="DC41:DI41">
    <cfRule type="expression" dxfId="4" priority="5">
      <formula>AND(task_start&lt;=DC$5,ROUNDDOWN((task_end-task_start+1)*task_progress,0)+task_start-1&gt;=DC$5)</formula>
    </cfRule>
    <cfRule type="expression" dxfId="3" priority="6">
      <formula>AND(task_end&gt;=DC$5,task_start&lt;DD$5)</formula>
    </cfRule>
  </conditionalFormatting>
  <conditionalFormatting sqref="DJ41:DP41">
    <cfRule type="expression" dxfId="2" priority="1">
      <formula>AND(TODAY()&gt;=DJ$5,TODAY()&lt;DK$5)</formula>
    </cfRule>
  </conditionalFormatting>
  <conditionalFormatting sqref="DJ41:DP41">
    <cfRule type="expression" dxfId="1" priority="2">
      <formula>AND(task_start&lt;=DJ$5,ROUNDDOWN((task_end-task_start+1)*task_progress,0)+task_start-1&gt;=DJ$5)</formula>
    </cfRule>
    <cfRule type="expression" dxfId="0" priority="3">
      <formula>AND(task_end&gt;=DJ$5,task_start&lt;DK$5)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formula2>0</formula2>
    </dataValidation>
  </dataValidations>
  <hyperlinks>
    <hyperlink ref="I1" r:id="rId1" xr:uid="{00000000-0004-0000-0000-000000000000}"/>
    <hyperlink ref="I2" r:id="rId2" xr:uid="{00000000-0004-0000-0000-000001000000}"/>
  </hyperlinks>
  <printOptions horizontalCentered="1"/>
  <pageMargins left="0.35" right="0.35" top="0.35" bottom="0.34722222222222199" header="0.511811023622047" footer="0.3"/>
  <pageSetup fitToHeight="0" orientation="landscape" horizontalDpi="300" verticalDpi="300" r:id="rId3"/>
  <headerFooter differentFirst="1">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407F59DD-809F-447C-A2C4-B04572F0B5CC}">
            <x14:dataBar gradient="0">
              <x14:cfvo type="num">
                <xm:f>0</xm:f>
              </x14:cfvo>
              <x14:cfvo type="num">
                <xm:f>1</xm:f>
              </x14:cfvo>
              <x14:negativeFillColor rgb="FFFF0000"/>
              <x14:axisColor rgb="FF000000"/>
            </x14:dataBar>
          </x14:cfRule>
          <xm:sqref>D7:D49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56" customWidth="1"/>
    <col min="2" max="16384" width="9.109375" style="6"/>
  </cols>
  <sheetData>
    <row r="1" spans="1:2" ht="46.5" customHeight="1" x14ac:dyDescent="0.3"/>
    <row r="2" spans="1:2" s="58" customFormat="1" ht="15.6" x14ac:dyDescent="0.3">
      <c r="A2" s="57" t="s">
        <v>2</v>
      </c>
      <c r="B2" s="57"/>
    </row>
    <row r="3" spans="1:2" s="61" customFormat="1" ht="27" customHeight="1" x14ac:dyDescent="0.3">
      <c r="A3" s="59" t="s">
        <v>5</v>
      </c>
      <c r="B3" s="60"/>
    </row>
    <row r="4" spans="1:2" s="63" customFormat="1" ht="25.8" x14ac:dyDescent="0.5">
      <c r="A4" s="62" t="s">
        <v>33</v>
      </c>
    </row>
    <row r="5" spans="1:2" ht="73.5" customHeight="1" x14ac:dyDescent="0.3">
      <c r="A5" s="64" t="s">
        <v>34</v>
      </c>
    </row>
    <row r="6" spans="1:2" ht="26.25" customHeight="1" x14ac:dyDescent="0.3">
      <c r="A6" s="62" t="s">
        <v>35</v>
      </c>
    </row>
    <row r="7" spans="1:2" s="56" customFormat="1" ht="204.75" customHeight="1" x14ac:dyDescent="0.3">
      <c r="A7" s="65" t="s">
        <v>36</v>
      </c>
    </row>
    <row r="8" spans="1:2" s="63" customFormat="1" ht="25.8" x14ac:dyDescent="0.5">
      <c r="A8" s="62" t="s">
        <v>37</v>
      </c>
    </row>
    <row r="9" spans="1:2" ht="57.6" x14ac:dyDescent="0.3">
      <c r="A9" s="64" t="s">
        <v>38</v>
      </c>
    </row>
    <row r="10" spans="1:2" s="56" customFormat="1" ht="27.75" customHeight="1" x14ac:dyDescent="0.3">
      <c r="A10" s="66" t="s">
        <v>39</v>
      </c>
    </row>
    <row r="11" spans="1:2" s="63" customFormat="1" ht="25.8" x14ac:dyDescent="0.5">
      <c r="A11" s="62" t="s">
        <v>40</v>
      </c>
    </row>
    <row r="12" spans="1:2" ht="28.8" x14ac:dyDescent="0.3">
      <c r="A12" s="64" t="s">
        <v>41</v>
      </c>
    </row>
    <row r="13" spans="1:2" s="56" customFormat="1" ht="27.75" customHeight="1" x14ac:dyDescent="0.3">
      <c r="A13" s="66" t="s">
        <v>42</v>
      </c>
    </row>
    <row r="14" spans="1:2" s="63" customFormat="1" ht="25.8" x14ac:dyDescent="0.5">
      <c r="A14" s="62" t="s">
        <v>43</v>
      </c>
    </row>
    <row r="15" spans="1:2" ht="75" customHeight="1" x14ac:dyDescent="0.3">
      <c r="A15" s="64" t="s">
        <v>44</v>
      </c>
    </row>
    <row r="16" spans="1:2" ht="72" x14ac:dyDescent="0.3">
      <c r="A16" s="64" t="s">
        <v>45</v>
      </c>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ageMargins left="0.5" right="0.5" top="0.5" bottom="0.5" header="0.511811023622047" footer="0.511811023622047"/>
  <pageSetup orientation="portrait" horizontalDpi="300" verticalDpi="300"/>
  <drawing r:id="rId5"/>
</worksheet>
</file>

<file path=docProps/app.xml><?xml version="1.0" encoding="utf-8"?>
<Properties xmlns="http://schemas.openxmlformats.org/officeDocument/2006/extended-properties" xmlns:vt="http://schemas.openxmlformats.org/officeDocument/2006/docPropsVTypes">
  <Template>TM16400962</Template>
  <TotalTime>10</TotalTime>
  <Application>Microsoft Excel</Application>
  <DocSecurity>0</DocSecurity>
  <ScaleCrop>false</ScaleCrop>
  <HeadingPairs>
    <vt:vector size="4" baseType="variant">
      <vt:variant>
        <vt:lpstr>Folhas de Cálculo</vt:lpstr>
      </vt:variant>
      <vt:variant>
        <vt:i4>2</vt:i4>
      </vt:variant>
      <vt:variant>
        <vt:lpstr>Intervalos com Nome</vt:lpstr>
      </vt:variant>
      <vt:variant>
        <vt:i4>6</vt:i4>
      </vt:variant>
    </vt:vector>
  </HeadingPairs>
  <TitlesOfParts>
    <vt:vector size="8" baseType="lpstr">
      <vt:lpstr>ProjectSchedule</vt:lpstr>
      <vt:lpstr>About</vt:lpstr>
      <vt:lpstr>Display_Week</vt:lpstr>
      <vt:lpstr>Project_Start</vt:lpstr>
      <vt:lpstr>ProjectSchedule!task_end</vt:lpstr>
      <vt:lpstr>ProjectSchedule!task_progress</vt:lpstr>
      <vt:lpstr>ProjectSchedule!task_start</vt:lpstr>
      <vt:lpstr>ProjectSchedule!Títulos_de_Impressão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Fernandes</dc:creator>
  <dc:description/>
  <cp:lastModifiedBy>Tomás Barbosa Oliveira</cp:lastModifiedBy>
  <cp:revision>1</cp:revision>
  <dcterms:created xsi:type="dcterms:W3CDTF">2023-03-21T12:02:40Z</dcterms:created>
  <dcterms:modified xsi:type="dcterms:W3CDTF">2023-06-05T18:33:47Z</dcterms:modified>
  <dc:language>en-GB</dc:language>
</cp:coreProperties>
</file>