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na 1 y 2" sheetId="1" r:id="rId4"/>
    <sheet state="visible" name="Semana 3 y 4" sheetId="2" r:id="rId5"/>
    <sheet state="visible" name="Gestión de fatiga" sheetId="3" r:id="rId6"/>
    <sheet state="hidden" name="Ejercicios" sheetId="4" r:id="rId7"/>
    <sheet state="visible" name="Control Mensual" sheetId="5" r:id="rId8"/>
  </sheets>
  <definedNames/>
  <calcPr/>
</workbook>
</file>

<file path=xl/sharedStrings.xml><?xml version="1.0" encoding="utf-8"?>
<sst xmlns="http://schemas.openxmlformats.org/spreadsheetml/2006/main" count="1154" uniqueCount="415">
  <si>
    <t>Dia 1</t>
  </si>
  <si>
    <t>Fechas</t>
  </si>
  <si>
    <t>Warm up</t>
  </si>
  <si>
    <t>Ejercicio</t>
  </si>
  <si>
    <t>Semana 1</t>
  </si>
  <si>
    <t>Semana 2</t>
  </si>
  <si>
    <t>TOMY PODES ESCRIBIR LO QUE SIENTAS</t>
  </si>
  <si>
    <t>Series</t>
  </si>
  <si>
    <t>Repeticiones</t>
  </si>
  <si>
    <t>Kilos</t>
  </si>
  <si>
    <t>RPE</t>
  </si>
  <si>
    <t>Movilidad</t>
  </si>
  <si>
    <t>5M</t>
  </si>
  <si>
    <t xml:space="preserve">Peso muerto rumano con agarre mixto | descanso entre isometrico y sentadilla de aproximación, 2 minutos | 2 minutos de descanso en la sentadilla con 80 kilos | estoy re caliente y estoy escuchando música re zarpado loco | </t>
  </si>
  <si>
    <t>Barquito isometrico</t>
  </si>
  <si>
    <t>20"</t>
  </si>
  <si>
    <t>Sentadilla c/ barra (aproximacion)</t>
  </si>
  <si>
    <t>20-40-40-40</t>
  </si>
  <si>
    <t>20-30-40-50</t>
  </si>
  <si>
    <t>Desarrollo</t>
  </si>
  <si>
    <t xml:space="preserve">Sentadilla C/barra </t>
  </si>
  <si>
    <t>8-8-10-12</t>
  </si>
  <si>
    <t>80/75/70</t>
  </si>
  <si>
    <t>0: nada</t>
  </si>
  <si>
    <t>Prensa</t>
  </si>
  <si>
    <t>12-12-15-15</t>
  </si>
  <si>
    <t>160/150</t>
  </si>
  <si>
    <t>1: Leve</t>
  </si>
  <si>
    <t>Maquina de  gemelos (sentado)</t>
  </si>
  <si>
    <t>2: Casi moderador</t>
  </si>
  <si>
    <t>Peso muerto rumano (usa straps)</t>
  </si>
  <si>
    <t>3: Moderado</t>
  </si>
  <si>
    <t>camilla de cuadriceps</t>
  </si>
  <si>
    <t>4: Poco más que moderado</t>
  </si>
  <si>
    <t>isquios sentados</t>
  </si>
  <si>
    <t>5: Casi duro</t>
  </si>
  <si>
    <t>6: Duro</t>
  </si>
  <si>
    <t>7: Muy duro</t>
  </si>
  <si>
    <t>8: Muy Muy Duro</t>
  </si>
  <si>
    <t>9: Casi Máximo</t>
  </si>
  <si>
    <t xml:space="preserve">10: Máximo </t>
  </si>
  <si>
    <t>RPE Diario</t>
  </si>
  <si>
    <t>Dia 2</t>
  </si>
  <si>
    <t>Plancha lateral</t>
  </si>
  <si>
    <t>15"</t>
  </si>
  <si>
    <t>Remo en Trx (lo mas horizontal posible)</t>
  </si>
  <si>
    <t>Vuelos laterales</t>
  </si>
  <si>
    <t>manc de 7</t>
  </si>
  <si>
    <t>Dominadas</t>
  </si>
  <si>
    <t>8-8-9-9</t>
  </si>
  <si>
    <t>8-6-8-8</t>
  </si>
  <si>
    <t>10 no llehue</t>
  </si>
  <si>
    <t>Remo T</t>
  </si>
  <si>
    <t>35/30</t>
  </si>
  <si>
    <t>Curl + Press</t>
  </si>
  <si>
    <t>Banco Plano c/ barra</t>
  </si>
  <si>
    <t>8-8-8-12</t>
  </si>
  <si>
    <t>60-60-60-50</t>
  </si>
  <si>
    <t>60-60-60-45</t>
  </si>
  <si>
    <t>Banco Plano c/ mancuernas</t>
  </si>
  <si>
    <t>10-10-12-15</t>
  </si>
  <si>
    <t>18-16-14</t>
  </si>
  <si>
    <t>Tirones al pecho</t>
  </si>
  <si>
    <t>Dia 3</t>
  </si>
  <si>
    <t xml:space="preserve">no le entendí a la rueda abdominal, hice 1 2 3 4 5 6 7 8 9, osea 8 series con esa cantidad de repeticiones </t>
  </si>
  <si>
    <t>Plancha Toco hombros</t>
  </si>
  <si>
    <t>Face Pull</t>
  </si>
  <si>
    <t>Press C/Mancuernas (Neutro)</t>
  </si>
  <si>
    <t>Vuelos posteriores</t>
  </si>
  <si>
    <t>Maquina de  gemelos (PARADO)</t>
  </si>
  <si>
    <t>Vuelos laterales en polea</t>
  </si>
  <si>
    <t>8 de cada lado</t>
  </si>
  <si>
    <t>Maquina de gemelos a 1 pie en prensa</t>
  </si>
  <si>
    <t>10 de cada lado</t>
  </si>
  <si>
    <t>40-80-80-80</t>
  </si>
  <si>
    <t>50-60-80-80</t>
  </si>
  <si>
    <t>16-(16-14)-(14-12)-12</t>
  </si>
  <si>
    <t>abdominales golgado</t>
  </si>
  <si>
    <t>12-11-10-9...0</t>
  </si>
  <si>
    <t xml:space="preserve">Rueda abdominal </t>
  </si>
  <si>
    <t>1-2-3-4....0</t>
  </si>
  <si>
    <t>Dia 4</t>
  </si>
  <si>
    <t>Buscador de ejercicios</t>
  </si>
  <si>
    <t>Barquito dinamico</t>
  </si>
  <si>
    <t>Peso muerto (aproximacion)</t>
  </si>
  <si>
    <t>20-40-70-80</t>
  </si>
  <si>
    <t>40-60-80-100</t>
  </si>
  <si>
    <t>Peso muerto</t>
  </si>
  <si>
    <t>estocada barra tras nuca</t>
  </si>
  <si>
    <t>8 cada lado</t>
  </si>
  <si>
    <t>Maquina de femorales</t>
  </si>
  <si>
    <t>Sentadilla bulgara</t>
  </si>
  <si>
    <t>sentadilla hack</t>
  </si>
  <si>
    <t>Dia 5</t>
  </si>
  <si>
    <t>Tirones al pecho (aproximacion)</t>
  </si>
  <si>
    <t>45-50-55</t>
  </si>
  <si>
    <t>Flexiones de brazo</t>
  </si>
  <si>
    <t>Remo a un brazo</t>
  </si>
  <si>
    <t>10 cada lado</t>
  </si>
  <si>
    <t>Curl Martillo</t>
  </si>
  <si>
    <t>Banco inclinado</t>
  </si>
  <si>
    <t>Banco inclinado c/ mancuernas</t>
  </si>
  <si>
    <t>aperturas en maquina</t>
  </si>
  <si>
    <t>Semana 3</t>
  </si>
  <si>
    <t>Semana 4</t>
  </si>
  <si>
    <r>
      <rPr>
        <rFont val="Times New Roman"/>
        <b/>
        <color rgb="FF000000"/>
        <sz val="12.0"/>
      </rPr>
      <t>En la camilla de cuadricepts, use la maquina más pesada, por lo que lo hice con 55 kilos y no llegaba a las 20 repes, llegaba a 15, 16 como mucho y fallaba.</t>
    </r>
    <r>
      <rPr>
        <rFont val="Times New Roman"/>
        <b/>
        <color rgb="FF0000FF"/>
        <sz val="12.0"/>
      </rPr>
      <t xml:space="preserve"> la idea es que estes cerca del fallo o en le fallo asi que bien amigo messi</t>
    </r>
  </si>
  <si>
    <t>no hice gemelos sentado porque la maquina esta hecha verga, hice gemelos parado, unilateral con mancuerna de 18, RPE = 8</t>
  </si>
  <si>
    <t>30-40-50-70</t>
  </si>
  <si>
    <t>8-8-12-12</t>
  </si>
  <si>
    <t>80-75</t>
  </si>
  <si>
    <t>8-12-12-12</t>
  </si>
  <si>
    <t>12-15-15-15</t>
  </si>
  <si>
    <t>170-160</t>
  </si>
  <si>
    <t>manc de 8</t>
  </si>
  <si>
    <t>60-60-50-50</t>
  </si>
  <si>
    <t>60-50-50-50</t>
  </si>
  <si>
    <t>18-16</t>
  </si>
  <si>
    <t>10-12-12-12</t>
  </si>
  <si>
    <t>termine los vuelos posteriores con mala tecnica, en press militar neutro hice 4x9x16 kilos porque no había de 14. en vuelos laterales con polea no llegué a levantar 15, hice 3 con 15 y después le bajé a 10 para completar 8</t>
  </si>
  <si>
    <t xml:space="preserve">Plancha 3 apoyos (brazos) </t>
  </si>
  <si>
    <t>12 de cada lado</t>
  </si>
  <si>
    <t>60-80-80-80</t>
  </si>
  <si>
    <t>remo en maquina</t>
  </si>
  <si>
    <t>6 m</t>
  </si>
  <si>
    <t>7m</t>
  </si>
  <si>
    <t>vi ups</t>
  </si>
  <si>
    <t>Grabate en las estocadas amigo</t>
  </si>
  <si>
    <t>40-60-70-80</t>
  </si>
  <si>
    <t>4 cada lado</t>
  </si>
  <si>
    <t>40-50-55</t>
  </si>
  <si>
    <t>Monitoreo del bienestar</t>
  </si>
  <si>
    <t>Día/Variable</t>
  </si>
  <si>
    <t>Sueño</t>
  </si>
  <si>
    <t>Fatiga</t>
  </si>
  <si>
    <t>Stress</t>
  </si>
  <si>
    <t>Humor</t>
  </si>
  <si>
    <t>Daño muscular</t>
  </si>
  <si>
    <t>Puntos</t>
  </si>
  <si>
    <t>Día 1</t>
  </si>
  <si>
    <t>Día 2</t>
  </si>
  <si>
    <t>Día 3</t>
  </si>
  <si>
    <t>Día 4</t>
  </si>
  <si>
    <t>Día 5</t>
  </si>
  <si>
    <t>Grafico</t>
  </si>
  <si>
    <t>Variables</t>
  </si>
  <si>
    <t>Valor</t>
  </si>
  <si>
    <t>Muy fatigado</t>
  </si>
  <si>
    <t>Más fatigado de lo normal</t>
  </si>
  <si>
    <t>Normal</t>
  </si>
  <si>
    <t>Recuperado</t>
  </si>
  <si>
    <t>Muy recuperado</t>
  </si>
  <si>
    <t>Calidad de sueño</t>
  </si>
  <si>
    <t>Insomnio</t>
  </si>
  <si>
    <t>Sueño inquieto</t>
  </si>
  <si>
    <t>Difucultad para consiliar el sueño</t>
  </si>
  <si>
    <t>Bueno</t>
  </si>
  <si>
    <t>Muy relajante</t>
  </si>
  <si>
    <t>Muy dolorido</t>
  </si>
  <si>
    <t>Dolorido</t>
  </si>
  <si>
    <t>Buenas sensaciones</t>
  </si>
  <si>
    <t>Muy buenas sensaciones</t>
  </si>
  <si>
    <t>Nivel de stress</t>
  </si>
  <si>
    <t>Muy stresado</t>
  </si>
  <si>
    <t>Estresado</t>
  </si>
  <si>
    <t>Relajado</t>
  </si>
  <si>
    <t>Muy relajado</t>
  </si>
  <si>
    <t>Muy molesto</t>
  </si>
  <si>
    <t>Mal genio</t>
  </si>
  <si>
    <t>normal</t>
  </si>
  <si>
    <t>Buen humor</t>
  </si>
  <si>
    <t>Muy positivo</t>
  </si>
  <si>
    <t>Semana</t>
  </si>
  <si>
    <t>Mes</t>
  </si>
  <si>
    <t>Ejercicios</t>
  </si>
  <si>
    <t xml:space="preserve">Subidos </t>
  </si>
  <si>
    <t>Mov. Tobillo (Dinamico)</t>
  </si>
  <si>
    <t>X</t>
  </si>
  <si>
    <t>Mov. Tobillo (Isometrico)</t>
  </si>
  <si>
    <t>Mov. Tobillo C/ Banda en enpeine</t>
  </si>
  <si>
    <t>Mov. Tobillo C/ punta en disco</t>
  </si>
  <si>
    <t>Mov. Cadera (Como tobillo)</t>
  </si>
  <si>
    <t>Mov. Cadera 90/90</t>
  </si>
  <si>
    <t>x</t>
  </si>
  <si>
    <t>Mov. lumbar</t>
  </si>
  <si>
    <t>Mov. Toraxica C/ baston</t>
  </si>
  <si>
    <t>Mov. Toraxica (Como lumbar)</t>
  </si>
  <si>
    <t>Mov. Toraxica en cuadrupedia</t>
  </si>
  <si>
    <t>Mov. Toraxica en Sentadiilla</t>
  </si>
  <si>
    <t>Mov. Doresal en barra</t>
  </si>
  <si>
    <t>Mov. Dorsal lateral en barra</t>
  </si>
  <si>
    <t>Mov. Dorsal C/barra y banco</t>
  </si>
  <si>
    <t>Mov. Para sentadilla</t>
  </si>
  <si>
    <t>Mov. Dorsal en cuadrúpedia</t>
  </si>
  <si>
    <t>Mov. posición de rack</t>
  </si>
  <si>
    <t>Banco Plano</t>
  </si>
  <si>
    <t>Banco Declinado</t>
  </si>
  <si>
    <t>Apertura C/ mancuernas</t>
  </si>
  <si>
    <t>Press C/Mancuernas (Supino)</t>
  </si>
  <si>
    <t>Press C/Mancuernas (Prono)</t>
  </si>
  <si>
    <t>Press C/ Disco</t>
  </si>
  <si>
    <t>Apertura C/ Poleas</t>
  </si>
  <si>
    <t>Press en Maquina</t>
  </si>
  <si>
    <t>Flexiones para triceps</t>
  </si>
  <si>
    <t>Flexiones arrolliado para triceps</t>
  </si>
  <si>
    <t>Flexiones C/ Aplauso</t>
  </si>
  <si>
    <t>Flexiones a 1 Brazo</t>
  </si>
  <si>
    <t>Flexiones C/bossu</t>
  </si>
  <si>
    <t>Flexiones Indu</t>
  </si>
  <si>
    <t>Flexiones en Trx</t>
  </si>
  <si>
    <t>Press C/ Trx</t>
  </si>
  <si>
    <t>Dominadas (Neutro)</t>
  </si>
  <si>
    <t>Muscle Up</t>
  </si>
  <si>
    <t>Dominada Australiana</t>
  </si>
  <si>
    <t>Tirones tras nuca</t>
  </si>
  <si>
    <t>Remo alto</t>
  </si>
  <si>
    <t>Remo bajo</t>
  </si>
  <si>
    <t>Pull over en polea</t>
  </si>
  <si>
    <t>Remo C/ Mancuernas</t>
  </si>
  <si>
    <t>Remo C/disco</t>
  </si>
  <si>
    <t>Remo en Trx</t>
  </si>
  <si>
    <t>Remo a un brazo en polea</t>
  </si>
  <si>
    <t>Remo a un brazo en Trx</t>
  </si>
  <si>
    <t>Remo Pendlay</t>
  </si>
  <si>
    <t>Remo C/barra (Supino)</t>
  </si>
  <si>
    <t>Dominada en negativa</t>
  </si>
  <si>
    <t>Split Jerk</t>
  </si>
  <si>
    <t>Press tras nuca</t>
  </si>
  <si>
    <t>Press C/disco (Hombro)</t>
  </si>
  <si>
    <t>Remo al menton</t>
  </si>
  <si>
    <t>Pull over en banco</t>
  </si>
  <si>
    <t>Fondo en paralelas</t>
  </si>
  <si>
    <t>Press desde estocada</t>
  </si>
  <si>
    <t>Pess cubano</t>
  </si>
  <si>
    <t>Sentadiila C/ Kettbell</t>
  </si>
  <si>
    <t>Sentadilla C/ copa</t>
  </si>
  <si>
    <t>Sentadiilla Sumo</t>
  </si>
  <si>
    <t>Sentadilla C/barra</t>
  </si>
  <si>
    <t>Sentadilla de pulso</t>
  </si>
  <si>
    <t>Estocada</t>
  </si>
  <si>
    <t>Estocada C/Kettbell</t>
  </si>
  <si>
    <t>Estocada C/Manc</t>
  </si>
  <si>
    <t>Estocada caminando</t>
  </si>
  <si>
    <t>Estocada C/barra tras nuca</t>
  </si>
  <si>
    <t>Estocada C/barra e/piernas</t>
  </si>
  <si>
    <t>Estocada lateral</t>
  </si>
  <si>
    <t>Estocada atras</t>
  </si>
  <si>
    <t>Estocada atras C/ Kettbel</t>
  </si>
  <si>
    <t>Prensa sumo</t>
  </si>
  <si>
    <t>Prensa a 1 pierna</t>
  </si>
  <si>
    <t>Pistol</t>
  </si>
  <si>
    <t>Pistol asistido</t>
  </si>
  <si>
    <t>Pisto en Trx</t>
  </si>
  <si>
    <t>Peso muerto C/manc</t>
  </si>
  <si>
    <t>Peso muerto a 1 pierna C/kettbel</t>
  </si>
  <si>
    <t>Peso muerto a 1 pierna C/barra</t>
  </si>
  <si>
    <t>Peso muerto rumano</t>
  </si>
  <si>
    <t>Peso muerto C/barra hexagonal</t>
  </si>
  <si>
    <t>Sentadilla C/barra hexagonal</t>
  </si>
  <si>
    <t>Vitalizaciones</t>
  </si>
  <si>
    <t>Subidas a cajon chico C/kettbell</t>
  </si>
  <si>
    <t>Vitalizaciones a 1 brazo</t>
  </si>
  <si>
    <t xml:space="preserve">Femorales c/ deslice </t>
  </si>
  <si>
    <t xml:space="preserve">Femorales c/ deslice 1 pierna </t>
  </si>
  <si>
    <t>Sentadilla c/salto</t>
  </si>
  <si>
    <t>Desaceleraciones</t>
  </si>
  <si>
    <t>Sentadilla c/mochila</t>
  </si>
  <si>
    <t>Peso muerto c/toalla</t>
  </si>
  <si>
    <t>Sentadilla isometrica</t>
  </si>
  <si>
    <t>Desaceleraciones a 1 pie</t>
  </si>
  <si>
    <t>Caídas desde cajón</t>
  </si>
  <si>
    <t>Caidas a 1 pie</t>
  </si>
  <si>
    <t xml:space="preserve">Salto al cajón </t>
  </si>
  <si>
    <t>Caída del cajón + salto</t>
  </si>
  <si>
    <t xml:space="preserve">Caída del cajón a Pie + salto </t>
  </si>
  <si>
    <t>Puente C/pies estirados</t>
  </si>
  <si>
    <t>Curl C/barra</t>
  </si>
  <si>
    <t>Curl en scott</t>
  </si>
  <si>
    <t>Curl en polea</t>
  </si>
  <si>
    <t>Curl concentrado</t>
  </si>
  <si>
    <t>Curl isometrico-Dinamico</t>
  </si>
  <si>
    <t>Curl 21</t>
  </si>
  <si>
    <t>Curl C/agarre prono</t>
  </si>
  <si>
    <t>Triceps C/soga (Polea)</t>
  </si>
  <si>
    <t>Triceps C/agarre prono (Polea)</t>
  </si>
  <si>
    <t>Triceps C/agarre supino (Polea)</t>
  </si>
  <si>
    <t>Triceps a 1 Brazo Prono (Polea)</t>
  </si>
  <si>
    <t>Triceps a 1 Brazo Neutro (Polea)</t>
  </si>
  <si>
    <t>Triceps a 1 Brazo Supino (Polea)</t>
  </si>
  <si>
    <t>Patada de burro</t>
  </si>
  <si>
    <t>Extensiones de triceps C/Manc</t>
  </si>
  <si>
    <t>Vuelos frontales</t>
  </si>
  <si>
    <t>Elevación para trapecios</t>
  </si>
  <si>
    <t>Giros C/disco</t>
  </si>
  <si>
    <t>Maquina de cuadriceps</t>
  </si>
  <si>
    <t>Maquina de aductores</t>
  </si>
  <si>
    <t>Maquina de  gemelos</t>
  </si>
  <si>
    <t>Gemeleos a 1 pie</t>
  </si>
  <si>
    <t>Maquina de cuadriceps a 1 pie</t>
  </si>
  <si>
    <t>Maquina de femorales a 1 pie</t>
  </si>
  <si>
    <t>Maquina de gemelos a 1 pie</t>
  </si>
  <si>
    <t>Femoral C/ Fitball</t>
  </si>
  <si>
    <t>Femoral C/ Fitball a 1 pie</t>
  </si>
  <si>
    <t>Puente rana</t>
  </si>
  <si>
    <t>Puente C/fitball</t>
  </si>
  <si>
    <t>Aductor C/fitball</t>
  </si>
  <si>
    <t>Abductor C/fitball</t>
  </si>
  <si>
    <t>Patada de gluteo en polea</t>
  </si>
  <si>
    <t>Patada para aductores en polea</t>
  </si>
  <si>
    <t>Patada para abductores en polea</t>
  </si>
  <si>
    <t>Cargada desde soporte</t>
  </si>
  <si>
    <t>Cargada de potencia (soporte)</t>
  </si>
  <si>
    <t>Cargada de potencia (Abajo)</t>
  </si>
  <si>
    <t>Arranque de colgado</t>
  </si>
  <si>
    <t>Arranque desde soporte</t>
  </si>
  <si>
    <t>Arranque desde abajo</t>
  </si>
  <si>
    <t>Arranque de potencia (Soporte)</t>
  </si>
  <si>
    <t>Arranque de potencia (Abajo)</t>
  </si>
  <si>
    <t>Arranque de fuerza</t>
  </si>
  <si>
    <t>Primer tiron de cargada</t>
  </si>
  <si>
    <t>Primer tiron de arranque</t>
  </si>
  <si>
    <t>Segundo tiron de cargada</t>
  </si>
  <si>
    <t>Segundo tirón de arranque</t>
  </si>
  <si>
    <t>Snatch Balance</t>
  </si>
  <si>
    <t>Sentadilla de arranque</t>
  </si>
  <si>
    <t>Peso muerto de arranque</t>
  </si>
  <si>
    <t>Peso muerto C/ remo al menton</t>
  </si>
  <si>
    <t>Estocada de arranque</t>
  </si>
  <si>
    <t>Sentadilla bulgara de arranque</t>
  </si>
  <si>
    <t>Sentadilla de arranque a 1 brazo</t>
  </si>
  <si>
    <t>Arranque a 1 brazo</t>
  </si>
  <si>
    <t>Plancha frontal</t>
  </si>
  <si>
    <t>Plancha invertida</t>
  </si>
  <si>
    <t>Plancha C/disco</t>
  </si>
  <si>
    <t>Plancha en cuadrupedia</t>
  </si>
  <si>
    <t>Plancha en cuadrupedia (Brazos)</t>
  </si>
  <si>
    <t>Plancha en cuadrupedia (Piernas)</t>
  </si>
  <si>
    <t>Plancha C/fitbal</t>
  </si>
  <si>
    <t>Plancha C/Fitball (Alcance)</t>
  </si>
  <si>
    <t>Plancha Copenahue</t>
  </si>
  <si>
    <t>Elevaciones de piernas</t>
  </si>
  <si>
    <t>Elevaciones de piernas y cadera</t>
  </si>
  <si>
    <t>Dragon Flag</t>
  </si>
  <si>
    <t>Bolita</t>
  </si>
  <si>
    <t>Superman isomentrico</t>
  </si>
  <si>
    <t xml:space="preserve">Plancha 3 apoyos (pies) </t>
  </si>
  <si>
    <t xml:space="preserve">Mano-talón </t>
  </si>
  <si>
    <t xml:space="preserve">Escuadra </t>
  </si>
  <si>
    <t>Escuadra a 1 pie</t>
  </si>
  <si>
    <t xml:space="preserve">Visagra c/ deslice </t>
  </si>
  <si>
    <t xml:space="preserve">Twist soviético </t>
  </si>
  <si>
    <t>Paloff press</t>
  </si>
  <si>
    <t>Peso muerto + paloff</t>
  </si>
  <si>
    <t xml:space="preserve">Paloff c/ disco </t>
  </si>
  <si>
    <t>Paseo de granjero</t>
  </si>
  <si>
    <t>Rotacion  torácica arodillado</t>
  </si>
  <si>
    <t>Rotaciones internas (cadera)</t>
  </si>
  <si>
    <t>Flexion de hombros con cajon</t>
  </si>
  <si>
    <t>Flexion de cadera + rotacion torácica</t>
  </si>
  <si>
    <t>90-90 + extencion de cadera</t>
  </si>
  <si>
    <t>90-90 +rotacion de tronco</t>
  </si>
  <si>
    <t>90-90 + rotacion  torácica</t>
  </si>
  <si>
    <t>Extencion de hombros</t>
  </si>
  <si>
    <t>Circunducciones de hombros con baston</t>
  </si>
  <si>
    <t>CARs de cadera</t>
  </si>
  <si>
    <t>Gato bueno y Gato malo</t>
  </si>
  <si>
    <t>Caminata de oruga + rotacion  torácica</t>
  </si>
  <si>
    <t>Aductores parados</t>
  </si>
  <si>
    <t>v</t>
  </si>
  <si>
    <t>90-90 + inclinacion de tronco</t>
  </si>
  <si>
    <t>saltos horizontales</t>
  </si>
  <si>
    <t>Estocada de arranque caminando</t>
  </si>
  <si>
    <t>Caidas desde cajón</t>
  </si>
  <si>
    <t>Medio burpee</t>
  </si>
  <si>
    <t>Vuelos completos</t>
  </si>
  <si>
    <t>Plancha dinamica</t>
  </si>
  <si>
    <t>Remo c/tensor</t>
  </si>
  <si>
    <t>Cuadrado (Vertical)</t>
  </si>
  <si>
    <t>Flexiones pino</t>
  </si>
  <si>
    <t>Rodillas al pecho</t>
  </si>
  <si>
    <t>Talones a la cola</t>
  </si>
  <si>
    <t>Tijeras laterales</t>
  </si>
  <si>
    <t>Tijeras frontales</t>
  </si>
  <si>
    <t>Desplazamiento (Cuadrado)</t>
  </si>
  <si>
    <t>Flexiones escapulares</t>
  </si>
  <si>
    <t>Flexiones escapulares arrodillado</t>
  </si>
  <si>
    <t>Remo C/ tensor a 1 brazo</t>
  </si>
  <si>
    <t>Lumbares alternados</t>
  </si>
  <si>
    <t>Montain Climbers</t>
  </si>
  <si>
    <t>Pull apart</t>
  </si>
  <si>
    <t>Buenos Días</t>
  </si>
  <si>
    <t xml:space="preserve">Saltos a la Soga </t>
  </si>
  <si>
    <t>swing a un brazo</t>
  </si>
  <si>
    <t>swing</t>
  </si>
  <si>
    <t>Wall Ball</t>
  </si>
  <si>
    <t>Mountain Climbers</t>
  </si>
  <si>
    <t>Saltos laterales a 1 pie</t>
  </si>
  <si>
    <t>Drop jump</t>
  </si>
  <si>
    <t>CMJ</t>
  </si>
  <si>
    <t>Peso muerto x encima</t>
  </si>
  <si>
    <t>Sentadilla C/pausa</t>
  </si>
  <si>
    <t>Rueda abdominal (Parado y arrodillado)</t>
  </si>
  <si>
    <t>Rueda abdominal parado</t>
  </si>
  <si>
    <t>Sentadilla Sumo</t>
  </si>
  <si>
    <t>Rebotes C/puntas de pie</t>
  </si>
  <si>
    <t>Rebotes C/Punta de pie</t>
  </si>
  <si>
    <t>Rodillas al pecho C/acción de brazos</t>
  </si>
  <si>
    <t>Pasada</t>
  </si>
  <si>
    <t>Farlek</t>
  </si>
  <si>
    <t>Enero</t>
  </si>
  <si>
    <t>Sesiones</t>
  </si>
  <si>
    <t>Objetivo</t>
  </si>
  <si>
    <t>Observaciones</t>
  </si>
  <si>
    <t>semana 1 completada con exito</t>
  </si>
  <si>
    <t>Total</t>
  </si>
  <si>
    <t xml:space="preserve">y para este nuevo mes cuantos dias pensas entrenar?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</si>
</sst>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/m/yy"/>
    <numFmt numFmtId="166" formatCode="d-m"/>
    <numFmt numFmtId="167" formatCode="dd/mm/yy"/>
    <numFmt numFmtId="168" formatCode="D/M/YYYY"/>
  </numFmts>
  <fonts count="30">
    <font>
      <sz val="10.0"/>
      <color rgb="FF000000"/>
      <name val="Arial"/>
      <scheme val="minor"/>
    </font>
    <font>
      <b/>
      <sz val="18.0"/>
      <color rgb="FF00FFFF"/>
      <name val="Times New Roman"/>
    </font>
    <font/>
    <font>
      <b/>
      <sz val="12.0"/>
      <color rgb="FF00FFFF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color theme="1"/>
      <name val="Arial"/>
    </font>
    <font>
      <b/>
      <sz val="10.0"/>
      <color rgb="FF000000"/>
      <name val="Arial"/>
    </font>
    <font>
      <b/>
      <sz val="36.0"/>
      <color rgb="FF000000"/>
      <name val="Arial"/>
    </font>
    <font>
      <b/>
      <sz val="12.0"/>
      <color rgb="FF00FFFF"/>
      <name val="&quot;Times New Roman&quot;"/>
    </font>
    <font>
      <b/>
      <sz val="10.0"/>
      <color rgb="FF000000"/>
      <name val="Times New Roman"/>
    </font>
    <font>
      <b/>
      <sz val="10.0"/>
      <color theme="1"/>
      <name val="Arial"/>
    </font>
    <font>
      <color rgb="FFFFFFFF"/>
      <name val="Arial"/>
    </font>
    <font>
      <b/>
      <i/>
      <color theme="1"/>
      <name val="Arial"/>
    </font>
    <font>
      <b/>
      <sz val="12.0"/>
      <color rgb="FF0000FF"/>
      <name val="Times New Roman"/>
    </font>
    <font>
      <b/>
      <i/>
      <sz val="14.0"/>
      <color theme="1"/>
      <name val="Arial"/>
    </font>
    <font>
      <b/>
      <color theme="1"/>
      <name val="Arial"/>
    </font>
    <font>
      <b/>
      <i/>
      <color rgb="FFFFFFFF"/>
      <name val="Arial"/>
    </font>
    <font>
      <sz val="11.0"/>
      <color rgb="FF000000"/>
      <name val="Inconsolata"/>
    </font>
    <font>
      <b/>
      <i/>
      <sz val="12.0"/>
      <color theme="1"/>
      <name val="Arial"/>
    </font>
    <font>
      <b/>
      <sz val="9.0"/>
      <color theme="1"/>
      <name val="Arial"/>
    </font>
    <font>
      <b/>
      <u/>
      <color rgb="FF1155CC"/>
    </font>
    <font>
      <u/>
      <color rgb="FF1155CC"/>
      <name val="Arial"/>
    </font>
    <font>
      <b/>
      <u/>
      <color theme="1"/>
      <name val="Arial"/>
    </font>
    <font>
      <b/>
      <u/>
      <color rgb="FF1155CC"/>
      <name val="Arial"/>
    </font>
    <font>
      <b/>
      <u/>
      <color theme="1"/>
      <name val="Arial"/>
    </font>
    <font>
      <b/>
      <u/>
      <color rgb="FF0000FF"/>
    </font>
    <font>
      <b/>
      <color theme="1"/>
      <name val="Arial"/>
      <scheme val="minor"/>
    </font>
    <font>
      <b/>
      <i/>
      <sz val="12.0"/>
      <color rgb="FFFFFFFF"/>
      <name val="Arial"/>
      <scheme val="minor"/>
    </font>
    <font>
      <b/>
      <i/>
      <sz val="12.0"/>
      <color theme="1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00"/>
      </left>
      <right style="thin">
        <color rgb="FFFFFF00"/>
      </right>
      <top style="thin">
        <color rgb="FFFFFF00"/>
      </top>
    </border>
    <border>
      <left style="thin">
        <color rgb="FFFFFF00"/>
      </left>
      <top style="thin">
        <color rgb="FFFFFF00"/>
      </top>
      <bottom style="thin">
        <color rgb="FFFFFF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vertical="center"/>
    </xf>
    <xf borderId="1" fillId="3" fontId="4" numFmtId="14" xfId="0" applyAlignment="1" applyBorder="1" applyFill="1" applyFont="1" applyNumberFormat="1">
      <alignment horizontal="center" readingOrder="0" vertical="center"/>
    </xf>
    <xf borderId="1" fillId="3" fontId="5" numFmtId="14" xfId="0" applyAlignment="1" applyBorder="1" applyFont="1" applyNumberFormat="1">
      <alignment horizontal="center" readingOrder="0" vertical="center"/>
    </xf>
    <xf borderId="4" fillId="0" fontId="6" numFmtId="0" xfId="0" applyBorder="1" applyFont="1"/>
    <xf borderId="4" fillId="0" fontId="7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8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1" fillId="4" fontId="5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0" fillId="2" fontId="9" numFmtId="0" xfId="0" applyAlignment="1" applyFont="1">
      <alignment horizontal="center" readingOrder="0"/>
    </xf>
    <xf borderId="12" fillId="2" fontId="3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readingOrder="0" vertical="center"/>
    </xf>
    <xf borderId="13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readingOrder="0" vertical="center"/>
    </xf>
    <xf borderId="14" fillId="0" fontId="2" numFmtId="0" xfId="0" applyBorder="1" applyFont="1"/>
    <xf borderId="13" fillId="5" fontId="5" numFmtId="0" xfId="0" applyAlignment="1" applyBorder="1" applyFill="1" applyFont="1">
      <alignment horizontal="center" readingOrder="0" vertical="center"/>
    </xf>
    <xf borderId="15" fillId="6" fontId="5" numFmtId="0" xfId="0" applyAlignment="1" applyBorder="1" applyFill="1" applyFont="1">
      <alignment horizontal="center" readingOrder="0" vertical="center"/>
    </xf>
    <xf borderId="15" fillId="7" fontId="5" numFmtId="0" xfId="0" applyAlignment="1" applyBorder="1" applyFill="1" applyFont="1">
      <alignment horizontal="center" readingOrder="0" vertical="center"/>
    </xf>
    <xf borderId="13" fillId="7" fontId="5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readingOrder="0" shrinkToFit="0" vertical="center" wrapText="1"/>
    </xf>
    <xf borderId="13" fillId="8" fontId="5" numFmtId="0" xfId="0" applyAlignment="1" applyBorder="1" applyFill="1" applyFont="1">
      <alignment horizontal="center" readingOrder="0" vertical="center"/>
    </xf>
    <xf borderId="16" fillId="0" fontId="2" numFmtId="0" xfId="0" applyBorder="1" applyFont="1"/>
    <xf borderId="17" fillId="0" fontId="2" numFmtId="0" xfId="0" applyBorder="1" applyFont="1"/>
    <xf borderId="15" fillId="6" fontId="5" numFmtId="0" xfId="0" applyAlignment="1" applyBorder="1" applyFont="1">
      <alignment horizontal="center" vertical="center"/>
    </xf>
    <xf borderId="15" fillId="7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readingOrder="0" vertical="center"/>
    </xf>
    <xf borderId="13" fillId="7" fontId="5" numFmtId="0" xfId="0" applyAlignment="1" applyBorder="1" applyFont="1">
      <alignment horizontal="center" vertical="center"/>
    </xf>
    <xf borderId="16" fillId="9" fontId="7" numFmtId="0" xfId="0" applyAlignment="1" applyBorder="1" applyFill="1" applyFont="1">
      <alignment horizontal="center" readingOrder="0" vertical="center"/>
    </xf>
    <xf borderId="13" fillId="10" fontId="5" numFmtId="0" xfId="0" applyAlignment="1" applyBorder="1" applyFill="1" applyFont="1">
      <alignment horizontal="center" readingOrder="0" vertical="center"/>
    </xf>
    <xf borderId="18" fillId="11" fontId="11" numFmtId="0" xfId="0" applyAlignment="1" applyBorder="1" applyFill="1" applyFont="1">
      <alignment horizontal="left" vertical="center"/>
    </xf>
    <xf borderId="18" fillId="0" fontId="2" numFmtId="0" xfId="0" applyBorder="1" applyFont="1"/>
    <xf borderId="19" fillId="0" fontId="2" numFmtId="0" xfId="0" applyBorder="1" applyFont="1"/>
    <xf borderId="13" fillId="6" fontId="5" numFmtId="0" xfId="0" applyAlignment="1" applyBorder="1" applyFont="1">
      <alignment horizontal="center" readingOrder="0" vertical="center"/>
    </xf>
    <xf borderId="13" fillId="12" fontId="5" numFmtId="0" xfId="0" applyAlignment="1" applyBorder="1" applyFill="1" applyFont="1">
      <alignment horizontal="center" readingOrder="0" vertical="center"/>
    </xf>
    <xf borderId="18" fillId="13" fontId="11" numFmtId="0" xfId="0" applyAlignment="1" applyBorder="1" applyFill="1" applyFont="1">
      <alignment horizontal="left" vertical="center"/>
    </xf>
    <xf borderId="13" fillId="14" fontId="5" numFmtId="0" xfId="0" applyAlignment="1" applyBorder="1" applyFill="1" applyFont="1">
      <alignment horizontal="center" readingOrder="0" vertical="center"/>
    </xf>
    <xf borderId="13" fillId="15" fontId="5" numFmtId="0" xfId="0" applyAlignment="1" applyBorder="1" applyFill="1" applyFont="1">
      <alignment horizontal="center" readingOrder="0" vertical="center"/>
    </xf>
    <xf borderId="18" fillId="16" fontId="11" numFmtId="0" xfId="0" applyAlignment="1" applyBorder="1" applyFill="1" applyFont="1">
      <alignment horizontal="left" vertical="center"/>
    </xf>
    <xf borderId="4" fillId="0" fontId="11" numFmtId="0" xfId="0" applyAlignment="1" applyBorder="1" applyFont="1">
      <alignment horizontal="left" vertical="center"/>
    </xf>
    <xf borderId="20" fillId="0" fontId="11" numFmtId="0" xfId="0" applyAlignment="1" applyBorder="1" applyFont="1">
      <alignment horizontal="left" vertical="center"/>
    </xf>
    <xf borderId="20" fillId="16" fontId="11" numFmtId="0" xfId="0" applyAlignment="1" applyBorder="1" applyFont="1">
      <alignment horizontal="left" vertical="center"/>
    </xf>
    <xf borderId="20" fillId="17" fontId="11" numFmtId="0" xfId="0" applyAlignment="1" applyBorder="1" applyFill="1" applyFont="1">
      <alignment horizontal="left" vertical="center"/>
    </xf>
    <xf borderId="20" fillId="18" fontId="11" numFmtId="0" xfId="0" applyAlignment="1" applyBorder="1" applyFill="1" applyFont="1">
      <alignment horizontal="left" vertical="center"/>
    </xf>
    <xf borderId="1" fillId="5" fontId="5" numFmtId="0" xfId="0" applyAlignment="1" applyBorder="1" applyFont="1">
      <alignment horizontal="center" vertical="center"/>
    </xf>
    <xf borderId="1" fillId="19" fontId="5" numFmtId="0" xfId="0" applyAlignment="1" applyBorder="1" applyFill="1" applyFont="1">
      <alignment horizontal="center" readingOrder="0" vertical="center"/>
    </xf>
    <xf borderId="19" fillId="0" fontId="6" numFmtId="0" xfId="0" applyBorder="1" applyFont="1"/>
    <xf borderId="16" fillId="3" fontId="4" numFmtId="164" xfId="0" applyAlignment="1" applyBorder="1" applyFont="1" applyNumberFormat="1">
      <alignment horizontal="center" readingOrder="0" vertical="center"/>
    </xf>
    <xf borderId="1" fillId="3" fontId="5" numFmtId="165" xfId="0" applyAlignment="1" applyBorder="1" applyFont="1" applyNumberFormat="1">
      <alignment horizontal="center" readingOrder="0" vertical="center"/>
    </xf>
    <xf borderId="21" fillId="2" fontId="3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 vertical="center"/>
    </xf>
    <xf borderId="16" fillId="9" fontId="7" numFmtId="0" xfId="0" applyAlignment="1" applyBorder="1" applyFont="1">
      <alignment horizontal="center" vertical="center"/>
    </xf>
    <xf borderId="13" fillId="20" fontId="5" numFmtId="0" xfId="0" applyAlignment="1" applyBorder="1" applyFill="1" applyFont="1">
      <alignment horizontal="center" readingOrder="0" vertical="center"/>
    </xf>
    <xf borderId="13" fillId="21" fontId="5" numFmtId="0" xfId="0" applyAlignment="1" applyBorder="1" applyFill="1" applyFont="1">
      <alignment horizontal="center" readingOrder="0" vertical="center"/>
    </xf>
    <xf borderId="24" fillId="0" fontId="2" numFmtId="0" xfId="0" applyBorder="1" applyFont="1"/>
    <xf borderId="1" fillId="3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horizontal="center" vertical="center"/>
    </xf>
    <xf borderId="15" fillId="7" fontId="5" numFmtId="166" xfId="0" applyAlignment="1" applyBorder="1" applyFont="1" applyNumberFormat="1">
      <alignment horizontal="center" readingOrder="0" vertical="center"/>
    </xf>
    <xf borderId="13" fillId="22" fontId="5" numFmtId="0" xfId="0" applyAlignment="1" applyBorder="1" applyFill="1" applyFont="1">
      <alignment horizontal="center" readingOrder="0" vertical="center"/>
    </xf>
    <xf borderId="1" fillId="3" fontId="4" numFmtId="167" xfId="0" applyAlignment="1" applyBorder="1" applyFont="1" applyNumberFormat="1">
      <alignment horizontal="center" readingOrder="0" vertical="center"/>
    </xf>
    <xf borderId="5" fillId="0" fontId="12" numFmtId="0" xfId="0" applyAlignment="1" applyBorder="1" applyFont="1">
      <alignment horizontal="center" vertical="center"/>
    </xf>
    <xf borderId="5" fillId="0" fontId="2" numFmtId="0" xfId="0" applyBorder="1" applyFont="1"/>
    <xf borderId="9" fillId="0" fontId="2" numFmtId="0" xfId="0" applyBorder="1" applyFont="1"/>
    <xf borderId="25" fillId="0" fontId="2" numFmtId="0" xfId="0" applyBorder="1" applyFont="1"/>
    <xf borderId="22" fillId="0" fontId="2" numFmtId="0" xfId="0" applyBorder="1" applyFont="1"/>
    <xf borderId="1" fillId="7" fontId="5" numFmtId="0" xfId="0" applyAlignment="1" applyBorder="1" applyFont="1">
      <alignment horizontal="center" readingOrder="0" vertical="center"/>
    </xf>
    <xf borderId="15" fillId="7" fontId="5" numFmtId="0" xfId="0" applyAlignment="1" applyBorder="1" applyFont="1">
      <alignment horizontal="center" readingOrder="0" vertical="center"/>
    </xf>
    <xf borderId="26" fillId="18" fontId="11" numFmtId="0" xfId="0" applyAlignment="1" applyBorder="1" applyFont="1">
      <alignment horizontal="left" vertical="center"/>
    </xf>
    <xf borderId="4" fillId="0" fontId="1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27" fillId="6" fontId="5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24" fillId="4" fontId="5" numFmtId="0" xfId="0" applyAlignment="1" applyBorder="1" applyFont="1">
      <alignment horizontal="center" vertical="center"/>
    </xf>
    <xf borderId="2" fillId="19" fontId="5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center" vertical="center"/>
    </xf>
    <xf borderId="19" fillId="0" fontId="11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center" vertical="center"/>
    </xf>
    <xf borderId="23" fillId="0" fontId="6" numFmtId="0" xfId="0" applyBorder="1" applyFont="1"/>
    <xf borderId="28" fillId="0" fontId="6" numFmtId="0" xfId="0" applyBorder="1" applyFont="1"/>
    <xf borderId="20" fillId="0" fontId="6" numFmtId="0" xfId="0" applyBorder="1" applyFont="1"/>
    <xf borderId="1" fillId="3" fontId="4" numFmtId="168" xfId="0" applyAlignment="1" applyBorder="1" applyFont="1" applyNumberFormat="1">
      <alignment horizontal="center" readingOrder="0" vertical="center"/>
    </xf>
    <xf borderId="7" fillId="2" fontId="3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horizontal="center" readingOrder="0" vertical="center"/>
    </xf>
    <xf borderId="21" fillId="2" fontId="3" numFmtId="0" xfId="0" applyAlignment="1" applyBorder="1" applyFont="1">
      <alignment horizontal="center" readingOrder="0" vertical="center"/>
    </xf>
    <xf borderId="12" fillId="2" fontId="3" numFmtId="0" xfId="0" applyAlignment="1" applyBorder="1" applyFont="1">
      <alignment horizontal="center" readingOrder="0" vertical="center"/>
    </xf>
    <xf borderId="16" fillId="3" fontId="4" numFmtId="14" xfId="0" applyAlignment="1" applyBorder="1" applyFont="1" applyNumberFormat="1">
      <alignment horizontal="center" readingOrder="0" vertical="center"/>
    </xf>
    <xf borderId="15" fillId="21" fontId="5" numFmtId="0" xfId="0" applyAlignment="1" applyBorder="1" applyFont="1">
      <alignment horizontal="center" vertical="center"/>
    </xf>
    <xf borderId="13" fillId="21" fontId="5" numFmtId="0" xfId="0" applyAlignment="1" applyBorder="1" applyFont="1">
      <alignment horizontal="center" vertical="center"/>
    </xf>
    <xf borderId="1" fillId="7" fontId="14" numFmtId="0" xfId="0" applyAlignment="1" applyBorder="1" applyFont="1">
      <alignment horizontal="center" readingOrder="0" vertical="center"/>
    </xf>
    <xf borderId="1" fillId="3" fontId="4" numFmtId="164" xfId="0" applyAlignment="1" applyBorder="1" applyFont="1" applyNumberFormat="1">
      <alignment horizontal="center" readingOrder="0" vertical="center"/>
    </xf>
    <xf borderId="1" fillId="9" fontId="15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27" fillId="23" fontId="13" numFmtId="0" xfId="0" applyAlignment="1" applyBorder="1" applyFill="1" applyFont="1">
      <alignment horizontal="center" vertical="center"/>
    </xf>
    <xf borderId="13" fillId="23" fontId="13" numFmtId="0" xfId="0" applyAlignment="1" applyBorder="1" applyFont="1">
      <alignment horizontal="center"/>
    </xf>
    <xf borderId="29" fillId="0" fontId="2" numFmtId="0" xfId="0" applyBorder="1" applyFont="1"/>
    <xf borderId="15" fillId="24" fontId="16" numFmtId="0" xfId="0" applyAlignment="1" applyBorder="1" applyFill="1" applyFont="1">
      <alignment horizontal="center"/>
    </xf>
    <xf borderId="15" fillId="10" fontId="13" numFmtId="0" xfId="0" applyAlignment="1" applyBorder="1" applyFont="1">
      <alignment horizontal="center"/>
    </xf>
    <xf borderId="13" fillId="10" fontId="13" numFmtId="0" xfId="0" applyAlignment="1" applyBorder="1" applyFont="1">
      <alignment horizontal="center"/>
    </xf>
    <xf borderId="15" fillId="0" fontId="16" numFmtId="0" xfId="0" applyAlignment="1" applyBorder="1" applyFont="1">
      <alignment horizontal="center" readingOrder="0"/>
    </xf>
    <xf borderId="15" fillId="23" fontId="16" numFmtId="0" xfId="0" applyAlignment="1" applyBorder="1" applyFont="1">
      <alignment horizontal="center"/>
    </xf>
    <xf borderId="13" fillId="23" fontId="16" numFmtId="0" xfId="0" applyAlignment="1" applyBorder="1" applyFont="1">
      <alignment horizontal="center"/>
    </xf>
    <xf borderId="15" fillId="25" fontId="17" numFmtId="0" xfId="0" applyAlignment="1" applyBorder="1" applyFill="1" applyFont="1">
      <alignment horizontal="center" vertical="center"/>
    </xf>
    <xf borderId="0" fillId="0" fontId="18" numFmtId="0" xfId="0" applyFont="1"/>
    <xf borderId="0" fillId="5" fontId="18" numFmtId="0" xfId="0" applyFont="1"/>
    <xf borderId="0" fillId="23" fontId="18" numFmtId="0" xfId="0" applyFont="1"/>
    <xf borderId="13" fillId="23" fontId="13" numFmtId="0" xfId="0" applyAlignment="1" applyBorder="1" applyFont="1">
      <alignment horizontal="center" vertical="center"/>
    </xf>
    <xf borderId="15" fillId="26" fontId="16" numFmtId="0" xfId="0" applyAlignment="1" applyBorder="1" applyFill="1" applyFont="1">
      <alignment horizontal="center"/>
    </xf>
    <xf borderId="15" fillId="0" fontId="16" numFmtId="0" xfId="0" applyAlignment="1" applyBorder="1" applyFont="1">
      <alignment horizontal="center"/>
    </xf>
    <xf borderId="0" fillId="26" fontId="18" numFmtId="0" xfId="0" applyFont="1"/>
    <xf borderId="0" fillId="0" fontId="16" numFmtId="0" xfId="0" applyAlignment="1" applyFont="1">
      <alignment horizontal="center"/>
    </xf>
    <xf borderId="0" fillId="27" fontId="19" numFmtId="0" xfId="0" applyAlignment="1" applyFill="1" applyFont="1">
      <alignment horizontal="center" vertical="center"/>
    </xf>
    <xf borderId="0" fillId="24" fontId="16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4" fillId="0" fontId="16" numFmtId="0" xfId="0" applyAlignment="1" applyBorder="1" applyFont="1">
      <alignment horizontal="center"/>
    </xf>
    <xf borderId="0" fillId="9" fontId="19" numFmtId="0" xfId="0" applyAlignment="1" applyFont="1">
      <alignment horizontal="center" vertical="center"/>
    </xf>
    <xf borderId="0" fillId="24" fontId="19" numFmtId="0" xfId="0" applyAlignment="1" applyFont="1">
      <alignment horizontal="center" vertical="center"/>
    </xf>
    <xf borderId="0" fillId="25" fontId="19" numFmtId="0" xfId="0" applyAlignment="1" applyFont="1">
      <alignment horizontal="center" vertical="center"/>
    </xf>
    <xf borderId="0" fillId="3" fontId="19" numFmtId="0" xfId="0" applyAlignment="1" applyFont="1">
      <alignment horizontal="center" vertical="center"/>
    </xf>
    <xf borderId="0" fillId="9" fontId="13" numFmtId="0" xfId="0" applyAlignment="1" applyFont="1">
      <alignment horizontal="center" vertical="center"/>
    </xf>
    <xf borderId="27" fillId="0" fontId="13" numFmtId="0" xfId="0" applyAlignment="1" applyBorder="1" applyFont="1">
      <alignment horizontal="center" readingOrder="0" vertical="center"/>
    </xf>
    <xf borderId="27" fillId="0" fontId="13" numFmtId="0" xfId="0" applyAlignment="1" applyBorder="1" applyFont="1">
      <alignment horizontal="center" vertical="center"/>
    </xf>
    <xf borderId="1" fillId="28" fontId="13" numFmtId="0" xfId="0" applyAlignment="1" applyBorder="1" applyFill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13" fillId="0" fontId="21" numFmtId="0" xfId="0" applyAlignment="1" applyBorder="1" applyFont="1">
      <alignment horizontal="center" readingOrder="0" vertical="center"/>
    </xf>
    <xf borderId="13" fillId="0" fontId="16" numFmtId="0" xfId="0" applyAlignment="1" applyBorder="1" applyFont="1">
      <alignment horizontal="center" vertical="center"/>
    </xf>
    <xf borderId="13" fillId="0" fontId="22" numFmtId="0" xfId="0" applyAlignment="1" applyBorder="1" applyFont="1">
      <alignment horizontal="center" readingOrder="0" vertical="center"/>
    </xf>
    <xf borderId="13" fillId="0" fontId="23" numFmtId="0" xfId="0" applyAlignment="1" applyBorder="1" applyFont="1">
      <alignment horizontal="center" vertical="center"/>
    </xf>
    <xf borderId="13" fillId="0" fontId="24" numFmtId="0" xfId="0" applyAlignment="1" applyBorder="1" applyFont="1">
      <alignment horizontal="center" readingOrder="0" vertical="center"/>
    </xf>
    <xf borderId="0" fillId="0" fontId="16" numFmtId="0" xfId="0" applyFont="1"/>
    <xf borderId="0" fillId="0" fontId="16" numFmtId="0" xfId="0" applyAlignment="1" applyFont="1">
      <alignment horizontal="center" readingOrder="0" vertical="center"/>
    </xf>
    <xf borderId="13" fillId="0" fontId="25" numFmtId="0" xfId="0" applyAlignment="1" applyBorder="1" applyFont="1">
      <alignment horizontal="center" readingOrder="0" vertical="center"/>
    </xf>
    <xf borderId="13" fillId="0" fontId="26" numFmtId="0" xfId="0" applyAlignment="1" applyBorder="1" applyFont="1">
      <alignment horizontal="center" readingOrder="0" vertical="center"/>
    </xf>
    <xf borderId="0" fillId="0" fontId="27" numFmtId="0" xfId="0" applyAlignment="1" applyFont="1">
      <alignment horizontal="center" readingOrder="0" vertical="center"/>
    </xf>
    <xf borderId="13" fillId="0" fontId="27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/>
    </xf>
    <xf borderId="0" fillId="0" fontId="27" numFmtId="0" xfId="0" applyAlignment="1" applyFont="1">
      <alignment horizontal="center" vertical="center"/>
    </xf>
    <xf borderId="13" fillId="0" fontId="16" numFmtId="0" xfId="0" applyAlignment="1" applyBorder="1" applyFont="1">
      <alignment horizontal="center"/>
    </xf>
    <xf borderId="13" fillId="0" fontId="16" numFmtId="0" xfId="0" applyAlignment="1" applyBorder="1" applyFont="1">
      <alignment horizontal="center"/>
    </xf>
    <xf borderId="6" fillId="0" fontId="16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13" fillId="0" fontId="27" numFmtId="0" xfId="0" applyAlignment="1" applyBorder="1" applyFont="1">
      <alignment horizontal="center" vertical="center"/>
    </xf>
    <xf borderId="26" fillId="2" fontId="28" numFmtId="0" xfId="0" applyAlignment="1" applyBorder="1" applyFont="1">
      <alignment horizontal="center" readingOrder="0" vertical="center"/>
    </xf>
    <xf borderId="10" fillId="2" fontId="28" numFmtId="0" xfId="0" applyAlignment="1" applyBorder="1" applyFont="1">
      <alignment horizontal="center" readingOrder="0" vertical="center"/>
    </xf>
    <xf borderId="28" fillId="0" fontId="2" numFmtId="0" xfId="0" applyBorder="1" applyFont="1"/>
    <xf borderId="23" fillId="0" fontId="2" numFmtId="0" xfId="0" applyBorder="1" applyFont="1"/>
    <xf borderId="26" fillId="4" fontId="29" numFmtId="0" xfId="0" applyAlignment="1" applyBorder="1" applyFont="1">
      <alignment horizontal="center" readingOrder="0" vertical="center"/>
    </xf>
    <xf borderId="10" fillId="21" fontId="29" numFmtId="0" xfId="0" applyAlignment="1" applyBorder="1" applyFont="1">
      <alignment horizontal="center" vertical="center"/>
    </xf>
    <xf borderId="26" fillId="21" fontId="29" numFmtId="0" xfId="0" applyAlignment="1" applyBorder="1" applyFont="1">
      <alignment horizontal="center" readingOrder="0" vertical="center"/>
    </xf>
    <xf borderId="10" fillId="2" fontId="28" numFmtId="0" xfId="0" applyAlignment="1" applyBorder="1" applyFont="1">
      <alignment horizontal="center" vertical="center"/>
    </xf>
  </cellXfs>
  <cellStyles count="1">
    <cellStyle xfId="0" name="Normal" builtinId="0"/>
  </cellStyles>
  <dxfs count="17"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FF00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RPE Mensual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'Gestión de fatiga'!$B$33:$B$34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fatiga'!$B$35:$B$42</c:f>
              <c:numCache/>
            </c:numRef>
          </c:val>
        </c:ser>
        <c:ser>
          <c:idx val="1"/>
          <c:order val="1"/>
          <c:tx>
            <c:strRef>
              <c:f>'Gestión de fatiga'!$C$33:$C$34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fatiga'!$C$35:$C$42</c:f>
              <c:numCache/>
            </c:numRef>
          </c:val>
        </c:ser>
        <c:ser>
          <c:idx val="2"/>
          <c:order val="2"/>
          <c:tx>
            <c:strRef>
              <c:f>'Gestión de fatiga'!$D$33:$D$34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fatiga'!$D$35:$D$42</c:f>
              <c:numCache/>
            </c:numRef>
          </c:val>
        </c:ser>
        <c:ser>
          <c:idx val="3"/>
          <c:order val="3"/>
          <c:tx>
            <c:strRef>
              <c:f>'Gestión de fatiga'!$E$33:$E$34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fatiga'!$E$35:$E$42</c:f>
              <c:numCache/>
            </c:numRef>
          </c:val>
        </c:ser>
        <c:ser>
          <c:idx val="4"/>
          <c:order val="4"/>
          <c:tx>
            <c:strRef>
              <c:f>'Gestión de fatiga'!$F$33:$F$34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fatiga'!$F$35:$F$42</c:f>
              <c:numCache/>
            </c:numRef>
          </c:val>
        </c:ser>
        <c:axId val="725176170"/>
        <c:axId val="877687327"/>
      </c:barChart>
      <c:catAx>
        <c:axId val="725176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687327"/>
      </c:catAx>
      <c:valAx>
        <c:axId val="87768732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176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32</xdr:row>
      <xdr:rowOff>19050</xdr:rowOff>
    </xdr:from>
    <xdr:ext cx="5524500" cy="2800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JH9ucc2YHNc" TargetMode="External"/><Relationship Id="rId10" Type="http://schemas.openxmlformats.org/officeDocument/2006/relationships/hyperlink" Target="https://www.youtube.com/watch?v=i8rsva_3yTc" TargetMode="External"/><Relationship Id="rId13" Type="http://schemas.openxmlformats.org/officeDocument/2006/relationships/hyperlink" Target="https://www.youtube.com/watch?v=S52R2z9UinU" TargetMode="External"/><Relationship Id="rId12" Type="http://schemas.openxmlformats.org/officeDocument/2006/relationships/hyperlink" Target="https://www.youtube.com/watch?v=Bdt-DVklSRM" TargetMode="External"/><Relationship Id="rId1" Type="http://schemas.openxmlformats.org/officeDocument/2006/relationships/hyperlink" Target="https://youtu.be/UZGWlz3XGys" TargetMode="External"/><Relationship Id="rId2" Type="http://schemas.openxmlformats.org/officeDocument/2006/relationships/hyperlink" Target="https://youtube.com/shorts/EIHiI6h_N8U?feature=share" TargetMode="External"/><Relationship Id="rId3" Type="http://schemas.openxmlformats.org/officeDocument/2006/relationships/hyperlink" Target="https://www.youtube.com/watch?v=aPqvv_1NqNI" TargetMode="External"/><Relationship Id="rId4" Type="http://schemas.openxmlformats.org/officeDocument/2006/relationships/hyperlink" Target="https://youtu.be/EFRJnKDcw7c" TargetMode="External"/><Relationship Id="rId9" Type="http://schemas.openxmlformats.org/officeDocument/2006/relationships/hyperlink" Target="https://www.youtube.com/watch?v=Z9RlpauT-4g" TargetMode="External"/><Relationship Id="rId15" Type="http://schemas.openxmlformats.org/officeDocument/2006/relationships/hyperlink" Target="https://www.youtube.com/watch?v=MCEoHFXzPBI" TargetMode="External"/><Relationship Id="rId14" Type="http://schemas.openxmlformats.org/officeDocument/2006/relationships/hyperlink" Target="https://www.youtube.com/watch?v=TLiJvxp1XII" TargetMode="External"/><Relationship Id="rId17" Type="http://schemas.openxmlformats.org/officeDocument/2006/relationships/hyperlink" Target="https://www.youtube.com/watch?v=Or8ovBXeMtA" TargetMode="External"/><Relationship Id="rId16" Type="http://schemas.openxmlformats.org/officeDocument/2006/relationships/hyperlink" Target="https://www.youtube.com/watch?v=E6NBpG_ixAA" TargetMode="External"/><Relationship Id="rId5" Type="http://schemas.openxmlformats.org/officeDocument/2006/relationships/hyperlink" Target="https://www.youtube.com/watch?v=5JRWjCWKZ0Y" TargetMode="External"/><Relationship Id="rId6" Type="http://schemas.openxmlformats.org/officeDocument/2006/relationships/hyperlink" Target="https://www.youtube.com/watch?v=EgbK3D4jjQU" TargetMode="External"/><Relationship Id="rId18" Type="http://schemas.openxmlformats.org/officeDocument/2006/relationships/drawing" Target="../drawings/drawing4.xml"/><Relationship Id="rId7" Type="http://schemas.openxmlformats.org/officeDocument/2006/relationships/hyperlink" Target="https://www.youtube.com/watch?v=ql467Yqcprg" TargetMode="External"/><Relationship Id="rId8" Type="http://schemas.openxmlformats.org/officeDocument/2006/relationships/hyperlink" Target="https://www.youtube.com/watch?v=mmzQHGqNGU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33.63"/>
    <col customWidth="1" min="4" max="4" width="18.38"/>
    <col customWidth="1" min="5" max="5" width="17.5"/>
  </cols>
  <sheetData>
    <row r="1" ht="15.75" customHeight="1">
      <c r="A1" s="1" t="s">
        <v>0</v>
      </c>
      <c r="B1" s="2"/>
      <c r="C1" s="2"/>
      <c r="D1" s="3"/>
      <c r="E1" s="4" t="s">
        <v>1</v>
      </c>
      <c r="F1" s="3"/>
      <c r="G1" s="5">
        <v>45306.0</v>
      </c>
      <c r="H1" s="3"/>
      <c r="I1" s="6">
        <v>45314.0</v>
      </c>
      <c r="J1" s="3"/>
      <c r="K1" s="7"/>
      <c r="L1" s="7"/>
      <c r="M1" s="7"/>
      <c r="N1" s="8"/>
      <c r="O1" s="8"/>
      <c r="P1" s="8"/>
      <c r="Q1" s="9"/>
      <c r="R1" s="9"/>
      <c r="S1" s="9"/>
      <c r="T1" s="10"/>
    </row>
    <row r="2" ht="15.75" customHeight="1">
      <c r="A2" s="11"/>
      <c r="B2" s="12"/>
      <c r="C2" s="12"/>
      <c r="D2" s="13"/>
      <c r="E2" s="11"/>
      <c r="F2" s="13"/>
      <c r="G2" s="11"/>
      <c r="H2" s="13"/>
      <c r="I2" s="11"/>
      <c r="J2" s="13"/>
      <c r="K2" s="7"/>
      <c r="L2" s="7"/>
      <c r="M2" s="7"/>
      <c r="N2" s="7"/>
      <c r="O2" s="7"/>
      <c r="P2" s="7"/>
      <c r="Q2" s="9"/>
      <c r="R2" s="9"/>
      <c r="S2" s="9"/>
      <c r="T2" s="14"/>
      <c r="U2" s="14"/>
    </row>
    <row r="3" ht="15.75" customHeight="1">
      <c r="A3" s="15" t="s">
        <v>2</v>
      </c>
      <c r="B3" s="2"/>
      <c r="C3" s="2"/>
      <c r="D3" s="2"/>
      <c r="E3" s="2"/>
      <c r="F3" s="2"/>
      <c r="G3" s="2"/>
      <c r="H3" s="2"/>
      <c r="I3" s="2"/>
      <c r="J3" s="3"/>
      <c r="K3" s="16"/>
      <c r="L3" s="17"/>
      <c r="M3" s="17"/>
      <c r="N3" s="7"/>
      <c r="O3" s="7"/>
      <c r="P3" s="7"/>
      <c r="Q3" s="9"/>
      <c r="R3" s="9"/>
      <c r="S3" s="9"/>
      <c r="T3" s="14"/>
      <c r="U3" s="14"/>
    </row>
    <row r="4" ht="15.75" customHeight="1">
      <c r="A4" s="18" t="s">
        <v>3</v>
      </c>
      <c r="B4" s="3"/>
      <c r="C4" s="19" t="s">
        <v>4</v>
      </c>
      <c r="D4" s="19" t="s">
        <v>4</v>
      </c>
      <c r="E4" s="19" t="s">
        <v>4</v>
      </c>
      <c r="F4" s="20" t="s">
        <v>5</v>
      </c>
      <c r="G4" s="21" t="s">
        <v>5</v>
      </c>
      <c r="H4" s="20" t="s">
        <v>5</v>
      </c>
      <c r="I4" s="19" t="s">
        <v>4</v>
      </c>
      <c r="J4" s="22" t="s">
        <v>5</v>
      </c>
      <c r="K4" s="23" t="s">
        <v>6</v>
      </c>
      <c r="L4" s="2"/>
      <c r="M4" s="2"/>
      <c r="N4" s="23" t="s">
        <v>6</v>
      </c>
      <c r="O4" s="2"/>
      <c r="P4" s="2"/>
      <c r="Q4" s="9"/>
      <c r="R4" s="9"/>
      <c r="S4" s="9"/>
      <c r="T4" s="14"/>
      <c r="U4" s="14"/>
    </row>
    <row r="5" ht="15.75" customHeight="1">
      <c r="A5" s="11"/>
      <c r="B5" s="13"/>
      <c r="C5" s="24" t="s">
        <v>7</v>
      </c>
      <c r="D5" s="24" t="s">
        <v>8</v>
      </c>
      <c r="E5" s="24" t="s">
        <v>9</v>
      </c>
      <c r="F5" s="24" t="s">
        <v>7</v>
      </c>
      <c r="G5" s="24" t="s">
        <v>8</v>
      </c>
      <c r="H5" s="24" t="s">
        <v>9</v>
      </c>
      <c r="I5" s="25" t="s">
        <v>10</v>
      </c>
      <c r="J5" s="26"/>
      <c r="K5" s="11"/>
      <c r="L5" s="12"/>
      <c r="M5" s="12"/>
      <c r="N5" s="11"/>
      <c r="O5" s="12"/>
      <c r="P5" s="12"/>
      <c r="Q5" s="9"/>
      <c r="R5" s="9"/>
      <c r="S5" s="9"/>
      <c r="T5" s="14"/>
      <c r="U5" s="14"/>
    </row>
    <row r="6" ht="15.75" customHeight="1">
      <c r="A6" s="27" t="s">
        <v>11</v>
      </c>
      <c r="B6" s="26"/>
      <c r="C6" s="28" t="s">
        <v>12</v>
      </c>
      <c r="D6" s="28"/>
      <c r="E6" s="28"/>
      <c r="F6" s="29" t="s">
        <v>12</v>
      </c>
      <c r="G6" s="29"/>
      <c r="H6" s="29"/>
      <c r="I6" s="28">
        <v>0.0</v>
      </c>
      <c r="J6" s="30">
        <v>0.0</v>
      </c>
      <c r="K6" s="31" t="s">
        <v>13</v>
      </c>
      <c r="L6" s="2"/>
      <c r="M6" s="3"/>
      <c r="N6" s="31"/>
      <c r="O6" s="2"/>
      <c r="P6" s="3"/>
      <c r="Q6" s="9"/>
      <c r="R6" s="9"/>
      <c r="S6" s="9"/>
      <c r="T6" s="14"/>
      <c r="U6" s="14"/>
    </row>
    <row r="7" ht="15.75" customHeight="1">
      <c r="A7" s="32" t="s">
        <v>14</v>
      </c>
      <c r="B7" s="26"/>
      <c r="C7" s="28">
        <v>4.0</v>
      </c>
      <c r="D7" s="28" t="s">
        <v>15</v>
      </c>
      <c r="E7" s="28"/>
      <c r="F7" s="29">
        <v>4.0</v>
      </c>
      <c r="G7" s="29" t="s">
        <v>15</v>
      </c>
      <c r="H7" s="29"/>
      <c r="I7" s="28">
        <v>0.0</v>
      </c>
      <c r="J7" s="30">
        <v>0.0</v>
      </c>
      <c r="K7" s="33"/>
      <c r="M7" s="34"/>
      <c r="N7" s="33"/>
      <c r="P7" s="34"/>
      <c r="Q7" s="9"/>
      <c r="R7" s="9"/>
      <c r="S7" s="9"/>
      <c r="T7" s="14"/>
      <c r="U7" s="14"/>
    </row>
    <row r="8" ht="15.75" customHeight="1">
      <c r="A8" s="32" t="s">
        <v>16</v>
      </c>
      <c r="B8" s="26"/>
      <c r="C8" s="35"/>
      <c r="D8" s="28">
        <v>8.0</v>
      </c>
      <c r="E8" s="28" t="s">
        <v>17</v>
      </c>
      <c r="F8" s="36"/>
      <c r="G8" s="29">
        <v>6.0</v>
      </c>
      <c r="H8" s="29" t="s">
        <v>18</v>
      </c>
      <c r="I8" s="28">
        <v>0.0</v>
      </c>
      <c r="J8" s="30">
        <v>0.0</v>
      </c>
      <c r="K8" s="33"/>
      <c r="M8" s="34"/>
      <c r="N8" s="33"/>
      <c r="P8" s="34"/>
      <c r="Q8" s="9"/>
      <c r="R8" s="9"/>
      <c r="S8" s="9"/>
      <c r="T8" s="14"/>
      <c r="U8" s="14"/>
    </row>
    <row r="9" ht="15.75" customHeight="1">
      <c r="A9" s="27"/>
      <c r="B9" s="26"/>
      <c r="C9" s="35"/>
      <c r="D9" s="28"/>
      <c r="E9" s="28"/>
      <c r="F9" s="36"/>
      <c r="G9" s="29"/>
      <c r="H9" s="29"/>
      <c r="I9" s="28"/>
      <c r="J9" s="30"/>
      <c r="K9" s="33"/>
      <c r="M9" s="34"/>
      <c r="N9" s="33"/>
      <c r="P9" s="34"/>
      <c r="Q9" s="9"/>
      <c r="R9" s="9"/>
      <c r="S9" s="9"/>
      <c r="T9" s="14"/>
      <c r="U9" s="14"/>
    </row>
    <row r="10" ht="15.75" customHeight="1">
      <c r="A10" s="37"/>
      <c r="B10" s="26"/>
      <c r="C10" s="35"/>
      <c r="D10" s="35"/>
      <c r="E10" s="35"/>
      <c r="F10" s="36"/>
      <c r="G10" s="36"/>
      <c r="H10" s="36"/>
      <c r="I10" s="35"/>
      <c r="J10" s="38"/>
      <c r="K10" s="33"/>
      <c r="M10" s="34"/>
      <c r="N10" s="33"/>
      <c r="P10" s="34"/>
      <c r="Q10" s="9"/>
      <c r="R10" s="9"/>
      <c r="S10" s="9"/>
      <c r="T10" s="14"/>
      <c r="U10" s="14"/>
    </row>
    <row r="11" ht="15.75" customHeight="1">
      <c r="A11" s="37"/>
      <c r="B11" s="26"/>
      <c r="C11" s="35"/>
      <c r="D11" s="35"/>
      <c r="E11" s="35"/>
      <c r="F11" s="36"/>
      <c r="G11" s="36"/>
      <c r="H11" s="36"/>
      <c r="I11" s="35"/>
      <c r="J11" s="38"/>
      <c r="K11" s="33"/>
      <c r="M11" s="34"/>
      <c r="N11" s="33"/>
      <c r="P11" s="34"/>
      <c r="Q11" s="9"/>
      <c r="R11" s="9"/>
      <c r="S11" s="9"/>
      <c r="T11" s="14"/>
      <c r="U11" s="14"/>
    </row>
    <row r="12" ht="15.75" customHeight="1">
      <c r="A12" s="37"/>
      <c r="B12" s="26"/>
      <c r="C12" s="35"/>
      <c r="D12" s="35"/>
      <c r="E12" s="35"/>
      <c r="F12" s="36"/>
      <c r="G12" s="36"/>
      <c r="H12" s="36"/>
      <c r="I12" s="35"/>
      <c r="J12" s="38"/>
      <c r="K12" s="33"/>
      <c r="M12" s="34"/>
      <c r="N12" s="33"/>
      <c r="P12" s="34"/>
      <c r="Q12" s="9"/>
      <c r="R12" s="9"/>
      <c r="S12" s="9"/>
      <c r="T12" s="14"/>
      <c r="U12" s="14"/>
    </row>
    <row r="13" ht="15.75" customHeight="1">
      <c r="A13" s="4" t="s">
        <v>19</v>
      </c>
      <c r="B13" s="2"/>
      <c r="C13" s="2"/>
      <c r="D13" s="2"/>
      <c r="E13" s="2"/>
      <c r="F13" s="2"/>
      <c r="G13" s="2"/>
      <c r="H13" s="2"/>
      <c r="I13" s="2"/>
      <c r="J13" s="3"/>
      <c r="K13" s="33"/>
      <c r="M13" s="34"/>
      <c r="N13" s="33"/>
      <c r="P13" s="34"/>
      <c r="Q13" s="9"/>
      <c r="R13" s="9"/>
      <c r="S13" s="9"/>
      <c r="T13" s="14"/>
      <c r="U13" s="14"/>
    </row>
    <row r="14" ht="15.75" customHeight="1">
      <c r="A14" s="18" t="s">
        <v>3</v>
      </c>
      <c r="B14" s="3"/>
      <c r="C14" s="19" t="s">
        <v>4</v>
      </c>
      <c r="D14" s="19" t="s">
        <v>4</v>
      </c>
      <c r="E14" s="19" t="s">
        <v>4</v>
      </c>
      <c r="F14" s="20" t="s">
        <v>5</v>
      </c>
      <c r="G14" s="21" t="s">
        <v>5</v>
      </c>
      <c r="H14" s="20" t="s">
        <v>5</v>
      </c>
      <c r="I14" s="19" t="s">
        <v>4</v>
      </c>
      <c r="J14" s="22" t="s">
        <v>5</v>
      </c>
      <c r="K14" s="11"/>
      <c r="L14" s="12"/>
      <c r="M14" s="13"/>
      <c r="N14" s="11"/>
      <c r="O14" s="12"/>
      <c r="P14" s="13"/>
      <c r="Q14" s="9"/>
      <c r="R14" s="9"/>
      <c r="S14" s="9"/>
      <c r="T14" s="14"/>
      <c r="U14" s="14"/>
    </row>
    <row r="15" ht="15.75" customHeight="1">
      <c r="A15" s="11"/>
      <c r="B15" s="13"/>
      <c r="C15" s="24" t="s">
        <v>7</v>
      </c>
      <c r="D15" s="24" t="s">
        <v>8</v>
      </c>
      <c r="E15" s="24" t="s">
        <v>9</v>
      </c>
      <c r="F15" s="24" t="s">
        <v>7</v>
      </c>
      <c r="G15" s="24" t="s">
        <v>8</v>
      </c>
      <c r="H15" s="24" t="s">
        <v>9</v>
      </c>
      <c r="I15" s="25" t="s">
        <v>10</v>
      </c>
      <c r="J15" s="26"/>
      <c r="K15" s="39" t="s">
        <v>10</v>
      </c>
      <c r="N15" s="7"/>
      <c r="O15" s="7"/>
      <c r="P15" s="7"/>
      <c r="Q15" s="8"/>
      <c r="R15" s="8"/>
      <c r="S15" s="8"/>
      <c r="T15" s="14"/>
      <c r="U15" s="14"/>
    </row>
    <row r="16" ht="15.75" customHeight="1">
      <c r="A16" s="40" t="s">
        <v>20</v>
      </c>
      <c r="B16" s="26"/>
      <c r="C16" s="28">
        <v>4.0</v>
      </c>
      <c r="D16" s="28" t="s">
        <v>21</v>
      </c>
      <c r="E16" s="28">
        <v>80.0</v>
      </c>
      <c r="F16" s="29">
        <v>4.0</v>
      </c>
      <c r="G16" s="29" t="s">
        <v>21</v>
      </c>
      <c r="H16" s="29" t="s">
        <v>22</v>
      </c>
      <c r="I16" s="28">
        <v>7.0</v>
      </c>
      <c r="J16" s="29">
        <v>6.0</v>
      </c>
      <c r="K16" s="41" t="s">
        <v>23</v>
      </c>
      <c r="L16" s="42"/>
      <c r="M16" s="43"/>
      <c r="N16" s="7"/>
      <c r="O16" s="7"/>
      <c r="P16" s="7"/>
      <c r="Q16" s="7"/>
      <c r="R16" s="7"/>
      <c r="S16" s="7"/>
      <c r="T16" s="14"/>
      <c r="U16" s="14"/>
    </row>
    <row r="17" ht="15.75" customHeight="1">
      <c r="A17" s="32" t="s">
        <v>24</v>
      </c>
      <c r="B17" s="26"/>
      <c r="C17" s="28">
        <v>4.0</v>
      </c>
      <c r="D17" s="28" t="s">
        <v>25</v>
      </c>
      <c r="E17" s="28">
        <v>160.0</v>
      </c>
      <c r="F17" s="29">
        <v>4.0</v>
      </c>
      <c r="G17" s="29" t="s">
        <v>25</v>
      </c>
      <c r="H17" s="29" t="s">
        <v>26</v>
      </c>
      <c r="I17" s="28">
        <v>7.0</v>
      </c>
      <c r="J17" s="29">
        <v>6.0</v>
      </c>
      <c r="K17" s="41" t="s">
        <v>27</v>
      </c>
      <c r="L17" s="42"/>
      <c r="M17" s="43"/>
      <c r="N17" s="7"/>
      <c r="O17" s="7"/>
      <c r="P17" s="7"/>
      <c r="Q17" s="7"/>
      <c r="R17" s="7"/>
      <c r="S17" s="7"/>
      <c r="T17" s="14"/>
      <c r="U17" s="14"/>
    </row>
    <row r="18" ht="15.75" customHeight="1">
      <c r="A18" s="44" t="s">
        <v>28</v>
      </c>
      <c r="B18" s="26"/>
      <c r="C18" s="28">
        <v>4.0</v>
      </c>
      <c r="D18" s="28">
        <v>12.0</v>
      </c>
      <c r="E18" s="28">
        <v>20.0</v>
      </c>
      <c r="F18" s="29">
        <v>4.0</v>
      </c>
      <c r="G18" s="29">
        <v>12.0</v>
      </c>
      <c r="H18" s="29">
        <v>25.0</v>
      </c>
      <c r="I18" s="28">
        <v>6.0</v>
      </c>
      <c r="J18" s="29">
        <v>6.0</v>
      </c>
      <c r="K18" s="41" t="s">
        <v>29</v>
      </c>
      <c r="L18" s="42"/>
      <c r="M18" s="43"/>
      <c r="N18" s="7"/>
      <c r="O18" s="7"/>
      <c r="P18" s="7"/>
      <c r="Q18" s="7"/>
      <c r="R18" s="7"/>
      <c r="S18" s="7"/>
      <c r="T18" s="14"/>
      <c r="U18" s="14"/>
    </row>
    <row r="19" ht="15.75" customHeight="1">
      <c r="A19" s="45" t="s">
        <v>30</v>
      </c>
      <c r="B19" s="26"/>
      <c r="C19" s="28">
        <v>4.0</v>
      </c>
      <c r="D19" s="28">
        <v>10.0</v>
      </c>
      <c r="E19" s="28">
        <v>100.0</v>
      </c>
      <c r="F19" s="29">
        <v>4.0</v>
      </c>
      <c r="G19" s="29">
        <v>11.0</v>
      </c>
      <c r="H19" s="29">
        <v>100.0</v>
      </c>
      <c r="I19" s="28">
        <v>7.0</v>
      </c>
      <c r="J19" s="29">
        <v>6.0</v>
      </c>
      <c r="K19" s="46" t="s">
        <v>31</v>
      </c>
      <c r="L19" s="42"/>
      <c r="M19" s="43"/>
      <c r="N19" s="7"/>
      <c r="O19" s="7"/>
      <c r="P19" s="7"/>
      <c r="Q19" s="7"/>
      <c r="R19" s="7"/>
      <c r="S19" s="7"/>
      <c r="T19" s="14"/>
      <c r="U19" s="14"/>
    </row>
    <row r="20" ht="15.75" customHeight="1">
      <c r="A20" s="47" t="s">
        <v>32</v>
      </c>
      <c r="B20" s="26"/>
      <c r="C20" s="28">
        <v>3.0</v>
      </c>
      <c r="D20" s="28">
        <v>20.0</v>
      </c>
      <c r="E20" s="28">
        <v>60.0</v>
      </c>
      <c r="F20" s="29">
        <v>3.0</v>
      </c>
      <c r="G20" s="29">
        <v>20.0</v>
      </c>
      <c r="H20" s="29">
        <v>60.0</v>
      </c>
      <c r="I20" s="28">
        <v>8.0</v>
      </c>
      <c r="J20" s="29">
        <v>8.0</v>
      </c>
      <c r="K20" s="46" t="s">
        <v>33</v>
      </c>
      <c r="L20" s="42"/>
      <c r="M20" s="43"/>
      <c r="N20" s="7"/>
      <c r="O20" s="7"/>
      <c r="P20" s="7"/>
      <c r="Q20" s="7"/>
      <c r="R20" s="7"/>
      <c r="S20" s="7"/>
      <c r="T20" s="14"/>
      <c r="U20" s="14"/>
    </row>
    <row r="21" ht="15.75" customHeight="1">
      <c r="A21" s="48" t="s">
        <v>34</v>
      </c>
      <c r="B21" s="26"/>
      <c r="C21" s="28">
        <v>3.0</v>
      </c>
      <c r="D21" s="28">
        <v>12.0</v>
      </c>
      <c r="E21" s="28">
        <v>65.0</v>
      </c>
      <c r="F21" s="29">
        <v>3.0</v>
      </c>
      <c r="G21" s="29">
        <v>15.0</v>
      </c>
      <c r="H21" s="29">
        <v>65.0</v>
      </c>
      <c r="I21" s="28">
        <v>5.0</v>
      </c>
      <c r="J21" s="29">
        <v>6.0</v>
      </c>
      <c r="K21" s="49" t="s">
        <v>35</v>
      </c>
      <c r="L21" s="42"/>
      <c r="M21" s="43"/>
      <c r="N21" s="7"/>
      <c r="O21" s="7"/>
      <c r="P21" s="7"/>
      <c r="Q21" s="50"/>
      <c r="R21" s="51"/>
      <c r="S21" s="43"/>
      <c r="T21" s="14"/>
      <c r="U21" s="14"/>
    </row>
    <row r="22" ht="15.75" customHeight="1">
      <c r="A22" s="27"/>
      <c r="B22" s="26"/>
      <c r="C22" s="35"/>
      <c r="D22" s="28"/>
      <c r="E22" s="28"/>
      <c r="F22" s="36"/>
      <c r="G22" s="29"/>
      <c r="H22" s="29"/>
      <c r="I22" s="28"/>
      <c r="J22" s="29"/>
      <c r="K22" s="52" t="s">
        <v>36</v>
      </c>
      <c r="L22" s="42"/>
      <c r="M22" s="43"/>
      <c r="N22" s="7"/>
      <c r="O22" s="7"/>
      <c r="P22" s="7"/>
      <c r="Q22" s="9"/>
      <c r="R22" s="9"/>
      <c r="S22" s="9"/>
      <c r="T22" s="14"/>
      <c r="U22" s="14"/>
    </row>
    <row r="23" ht="15.75" customHeight="1">
      <c r="A23" s="37"/>
      <c r="B23" s="26"/>
      <c r="C23" s="35"/>
      <c r="D23" s="35"/>
      <c r="E23" s="35"/>
      <c r="F23" s="36"/>
      <c r="G23" s="36"/>
      <c r="H23" s="36"/>
      <c r="I23" s="35"/>
      <c r="J23" s="36"/>
      <c r="K23" s="53" t="s">
        <v>37</v>
      </c>
      <c r="L23" s="42"/>
      <c r="M23" s="43"/>
      <c r="N23" s="7"/>
      <c r="O23" s="7"/>
      <c r="P23" s="7"/>
      <c r="Q23" s="9"/>
      <c r="R23" s="9"/>
      <c r="S23" s="9"/>
      <c r="T23" s="14"/>
      <c r="U23" s="14"/>
    </row>
    <row r="24" ht="15.75" customHeight="1">
      <c r="A24" s="37"/>
      <c r="B24" s="26"/>
      <c r="C24" s="35"/>
      <c r="D24" s="35"/>
      <c r="E24" s="35"/>
      <c r="F24" s="36"/>
      <c r="G24" s="36"/>
      <c r="H24" s="36"/>
      <c r="I24" s="35"/>
      <c r="J24" s="36"/>
      <c r="K24" s="53" t="s">
        <v>38</v>
      </c>
      <c r="L24" s="42"/>
      <c r="M24" s="43"/>
      <c r="N24" s="7"/>
      <c r="O24" s="7"/>
      <c r="P24" s="7"/>
      <c r="Q24" s="9"/>
      <c r="R24" s="9"/>
      <c r="S24" s="9"/>
      <c r="T24" s="14"/>
      <c r="U24" s="14"/>
    </row>
    <row r="25" ht="15.75" customHeight="1">
      <c r="A25" s="37"/>
      <c r="B25" s="26"/>
      <c r="C25" s="35"/>
      <c r="D25" s="35"/>
      <c r="E25" s="35"/>
      <c r="F25" s="36"/>
      <c r="G25" s="36"/>
      <c r="H25" s="36"/>
      <c r="I25" s="35"/>
      <c r="J25" s="36"/>
      <c r="K25" s="54" t="s">
        <v>39</v>
      </c>
      <c r="L25" s="42"/>
      <c r="M25" s="43"/>
      <c r="N25" s="7"/>
      <c r="O25" s="7"/>
      <c r="P25" s="7"/>
      <c r="Q25" s="9"/>
      <c r="R25" s="9"/>
      <c r="S25" s="9"/>
      <c r="T25" s="14"/>
      <c r="U25" s="14"/>
    </row>
    <row r="26" ht="15.75" customHeight="1">
      <c r="A26" s="37"/>
      <c r="B26" s="26"/>
      <c r="C26" s="35"/>
      <c r="D26" s="35"/>
      <c r="E26" s="35"/>
      <c r="F26" s="36"/>
      <c r="G26" s="36"/>
      <c r="H26" s="36"/>
      <c r="I26" s="35"/>
      <c r="J26" s="36"/>
      <c r="K26" s="54" t="s">
        <v>40</v>
      </c>
      <c r="L26" s="42"/>
      <c r="M26" s="43"/>
      <c r="N26" s="7"/>
      <c r="O26" s="7"/>
      <c r="P26" s="7"/>
      <c r="Q26" s="9"/>
      <c r="R26" s="9"/>
      <c r="S26" s="9"/>
      <c r="T26" s="14"/>
      <c r="U26" s="14"/>
    </row>
    <row r="27" ht="15.75" customHeight="1">
      <c r="A27" s="55"/>
      <c r="B27" s="2"/>
      <c r="C27" s="2"/>
      <c r="D27" s="2"/>
      <c r="E27" s="2"/>
      <c r="F27" s="3"/>
      <c r="G27" s="18" t="s">
        <v>41</v>
      </c>
      <c r="H27" s="2"/>
      <c r="I27" s="2"/>
      <c r="J27" s="3"/>
      <c r="K27" s="7"/>
      <c r="L27" s="7"/>
      <c r="M27" s="7"/>
      <c r="N27" s="9"/>
      <c r="O27" s="9"/>
      <c r="P27" s="9"/>
      <c r="Q27" s="9"/>
      <c r="R27" s="9"/>
      <c r="S27" s="9"/>
      <c r="T27" s="14"/>
      <c r="U27" s="14"/>
    </row>
    <row r="28" ht="15.75" customHeight="1">
      <c r="A28" s="33"/>
      <c r="F28" s="34"/>
      <c r="G28" s="56">
        <v>8.0</v>
      </c>
      <c r="H28" s="3"/>
      <c r="I28" s="56">
        <v>6.0</v>
      </c>
      <c r="J28" s="3"/>
      <c r="K28" s="57"/>
      <c r="L28" s="7"/>
      <c r="M28" s="7"/>
      <c r="N28" s="9"/>
      <c r="O28" s="9"/>
      <c r="P28" s="9"/>
      <c r="Q28" s="9"/>
      <c r="R28" s="9"/>
      <c r="S28" s="9"/>
      <c r="T28" s="14"/>
      <c r="U28" s="14"/>
    </row>
    <row r="29" ht="15.75" customHeight="1">
      <c r="A29" s="11"/>
      <c r="B29" s="12"/>
      <c r="C29" s="12"/>
      <c r="D29" s="12"/>
      <c r="E29" s="12"/>
      <c r="F29" s="13"/>
      <c r="G29" s="11"/>
      <c r="H29" s="13"/>
      <c r="I29" s="11"/>
      <c r="J29" s="13"/>
      <c r="K29" s="57"/>
      <c r="L29" s="7"/>
      <c r="M29" s="7"/>
      <c r="N29" s="7"/>
      <c r="O29" s="7"/>
      <c r="P29" s="7"/>
      <c r="Q29" s="9"/>
      <c r="R29" s="9"/>
      <c r="S29" s="9"/>
      <c r="T29" s="14"/>
      <c r="U29" s="14"/>
    </row>
    <row r="30" ht="15.75" customHeight="1">
      <c r="A30" s="1" t="s">
        <v>42</v>
      </c>
      <c r="B30" s="2"/>
      <c r="C30" s="2"/>
      <c r="D30" s="3"/>
      <c r="E30" s="4" t="s">
        <v>1</v>
      </c>
      <c r="F30" s="3"/>
      <c r="G30" s="58">
        <v>45307.0</v>
      </c>
      <c r="H30" s="34"/>
      <c r="I30" s="59">
        <v>45315.0</v>
      </c>
      <c r="J30" s="3"/>
      <c r="K30" s="57"/>
      <c r="L30" s="7"/>
      <c r="M30" s="7"/>
      <c r="N30" s="7"/>
      <c r="O30" s="7"/>
      <c r="P30" s="7"/>
      <c r="Q30" s="9"/>
      <c r="R30" s="9"/>
      <c r="S30" s="9"/>
      <c r="T30" s="14"/>
      <c r="U30" s="14"/>
    </row>
    <row r="31" ht="15.75" customHeight="1">
      <c r="A31" s="11"/>
      <c r="B31" s="12"/>
      <c r="C31" s="12"/>
      <c r="D31" s="13"/>
      <c r="E31" s="11"/>
      <c r="F31" s="13"/>
      <c r="G31" s="11"/>
      <c r="H31" s="13"/>
      <c r="I31" s="11"/>
      <c r="J31" s="13"/>
      <c r="K31" s="57"/>
      <c r="L31" s="7"/>
      <c r="M31" s="7"/>
      <c r="N31" s="7"/>
      <c r="O31" s="7"/>
      <c r="P31" s="7"/>
      <c r="Q31" s="9"/>
      <c r="R31" s="9"/>
      <c r="S31" s="9"/>
      <c r="T31" s="14"/>
      <c r="U31" s="14"/>
    </row>
    <row r="32" ht="15.75" customHeight="1">
      <c r="A32" s="15" t="s">
        <v>2</v>
      </c>
      <c r="B32" s="2"/>
      <c r="C32" s="2"/>
      <c r="D32" s="2"/>
      <c r="E32" s="2"/>
      <c r="F32" s="2"/>
      <c r="G32" s="2"/>
      <c r="H32" s="2"/>
      <c r="I32" s="2"/>
      <c r="J32" s="3"/>
      <c r="K32" s="16"/>
      <c r="L32" s="17"/>
      <c r="M32" s="17"/>
      <c r="N32" s="7"/>
      <c r="O32" s="7"/>
      <c r="P32" s="7"/>
      <c r="Q32" s="9"/>
      <c r="R32" s="9"/>
      <c r="S32" s="9"/>
      <c r="T32" s="14"/>
      <c r="U32" s="14"/>
    </row>
    <row r="33" ht="15.75" customHeight="1">
      <c r="A33" s="18" t="s">
        <v>3</v>
      </c>
      <c r="B33" s="3"/>
      <c r="C33" s="19" t="s">
        <v>4</v>
      </c>
      <c r="D33" s="19" t="s">
        <v>4</v>
      </c>
      <c r="E33" s="19" t="s">
        <v>4</v>
      </c>
      <c r="F33" s="20" t="s">
        <v>5</v>
      </c>
      <c r="G33" s="21" t="s">
        <v>5</v>
      </c>
      <c r="H33" s="20" t="s">
        <v>5</v>
      </c>
      <c r="I33" s="19" t="s">
        <v>4</v>
      </c>
      <c r="J33" s="22" t="s">
        <v>5</v>
      </c>
      <c r="K33" s="23" t="s">
        <v>6</v>
      </c>
      <c r="L33" s="2"/>
      <c r="M33" s="2"/>
      <c r="N33" s="23" t="s">
        <v>6</v>
      </c>
      <c r="O33" s="2"/>
      <c r="P33" s="2"/>
      <c r="Q33" s="9"/>
      <c r="R33" s="9"/>
      <c r="S33" s="9"/>
      <c r="T33" s="14"/>
      <c r="U33" s="14"/>
    </row>
    <row r="34" ht="15.75" customHeight="1">
      <c r="A34" s="11"/>
      <c r="B34" s="13"/>
      <c r="C34" s="24" t="s">
        <v>7</v>
      </c>
      <c r="D34" s="24" t="s">
        <v>8</v>
      </c>
      <c r="E34" s="24" t="s">
        <v>9</v>
      </c>
      <c r="F34" s="24" t="s">
        <v>7</v>
      </c>
      <c r="G34" s="24" t="s">
        <v>8</v>
      </c>
      <c r="H34" s="24" t="s">
        <v>9</v>
      </c>
      <c r="I34" s="25" t="s">
        <v>10</v>
      </c>
      <c r="J34" s="26"/>
      <c r="K34" s="11"/>
      <c r="L34" s="12"/>
      <c r="M34" s="12"/>
      <c r="N34" s="11"/>
      <c r="O34" s="12"/>
      <c r="P34" s="12"/>
      <c r="Q34" s="9"/>
      <c r="R34" s="9"/>
      <c r="S34" s="9"/>
      <c r="T34" s="14"/>
      <c r="U34" s="14"/>
    </row>
    <row r="35" ht="15.75" customHeight="1">
      <c r="A35" s="37" t="s">
        <v>11</v>
      </c>
      <c r="B35" s="26"/>
      <c r="C35" s="28" t="s">
        <v>12</v>
      </c>
      <c r="D35" s="28"/>
      <c r="E35" s="28"/>
      <c r="F35" s="29" t="s">
        <v>12</v>
      </c>
      <c r="G35" s="29"/>
      <c r="H35" s="29"/>
      <c r="I35" s="28">
        <v>0.0</v>
      </c>
      <c r="J35" s="29">
        <v>0.0</v>
      </c>
      <c r="K35" s="31"/>
      <c r="L35" s="2"/>
      <c r="M35" s="3"/>
      <c r="N35" s="31"/>
      <c r="O35" s="2"/>
      <c r="P35" s="3"/>
      <c r="Q35" s="9"/>
      <c r="R35" s="9"/>
      <c r="S35" s="9"/>
      <c r="T35" s="14"/>
      <c r="U35" s="14"/>
    </row>
    <row r="36" ht="15.75" customHeight="1">
      <c r="A36" s="32" t="s">
        <v>43</v>
      </c>
      <c r="B36" s="26"/>
      <c r="C36" s="28">
        <v>3.0</v>
      </c>
      <c r="D36" s="28" t="s">
        <v>44</v>
      </c>
      <c r="E36" s="28"/>
      <c r="F36" s="29">
        <v>3.0</v>
      </c>
      <c r="G36" s="29" t="s">
        <v>44</v>
      </c>
      <c r="H36" s="29"/>
      <c r="I36" s="28">
        <v>0.0</v>
      </c>
      <c r="J36" s="29">
        <v>0.0</v>
      </c>
      <c r="K36" s="33"/>
      <c r="M36" s="34"/>
      <c r="N36" s="33"/>
      <c r="P36" s="34"/>
      <c r="Q36" s="9"/>
      <c r="R36" s="9"/>
      <c r="S36" s="9"/>
      <c r="T36" s="14"/>
      <c r="U36" s="14"/>
    </row>
    <row r="37" ht="15.75" customHeight="1">
      <c r="A37" s="32" t="s">
        <v>45</v>
      </c>
      <c r="B37" s="26"/>
      <c r="C37" s="35"/>
      <c r="D37" s="28">
        <v>10.0</v>
      </c>
      <c r="E37" s="28"/>
      <c r="F37" s="36"/>
      <c r="G37" s="29">
        <v>10.0</v>
      </c>
      <c r="H37" s="29"/>
      <c r="I37" s="28">
        <v>8.0</v>
      </c>
      <c r="J37" s="29">
        <v>7.0</v>
      </c>
      <c r="K37" s="33"/>
      <c r="M37" s="34"/>
      <c r="N37" s="33"/>
      <c r="P37" s="34"/>
      <c r="Q37" s="9"/>
      <c r="R37" s="9"/>
      <c r="S37" s="9"/>
      <c r="T37" s="14"/>
      <c r="U37" s="14"/>
    </row>
    <row r="38" ht="15.75" customHeight="1">
      <c r="A38" s="32" t="s">
        <v>46</v>
      </c>
      <c r="B38" s="26"/>
      <c r="C38" s="35"/>
      <c r="D38" s="28">
        <v>12.0</v>
      </c>
      <c r="E38" s="28" t="s">
        <v>47</v>
      </c>
      <c r="F38" s="36"/>
      <c r="G38" s="29">
        <v>12.0</v>
      </c>
      <c r="H38" s="29" t="s">
        <v>47</v>
      </c>
      <c r="I38" s="28">
        <v>8.0</v>
      </c>
      <c r="J38" s="29">
        <v>7.0</v>
      </c>
      <c r="K38" s="33"/>
      <c r="M38" s="34"/>
      <c r="N38" s="33"/>
      <c r="P38" s="34"/>
      <c r="Q38" s="9"/>
      <c r="R38" s="9"/>
      <c r="S38" s="9"/>
      <c r="T38" s="14"/>
      <c r="U38" s="14"/>
    </row>
    <row r="39" ht="15.75" customHeight="1">
      <c r="A39" s="37"/>
      <c r="B39" s="26"/>
      <c r="C39" s="35"/>
      <c r="D39" s="35"/>
      <c r="E39" s="35"/>
      <c r="F39" s="36"/>
      <c r="G39" s="36"/>
      <c r="H39" s="36"/>
      <c r="I39" s="28"/>
      <c r="J39" s="36"/>
      <c r="K39" s="33"/>
      <c r="M39" s="34"/>
      <c r="N39" s="33"/>
      <c r="P39" s="34"/>
      <c r="Q39" s="9"/>
      <c r="R39" s="9"/>
      <c r="S39" s="9"/>
      <c r="T39" s="14"/>
      <c r="U39" s="14"/>
    </row>
    <row r="40" ht="15.75" customHeight="1">
      <c r="A40" s="37"/>
      <c r="B40" s="26"/>
      <c r="C40" s="35"/>
      <c r="D40" s="35"/>
      <c r="E40" s="35"/>
      <c r="F40" s="36"/>
      <c r="G40" s="36"/>
      <c r="H40" s="36"/>
      <c r="I40" s="35"/>
      <c r="J40" s="36"/>
      <c r="K40" s="33"/>
      <c r="M40" s="34"/>
      <c r="N40" s="33"/>
      <c r="P40" s="34"/>
      <c r="Q40" s="9"/>
      <c r="R40" s="9"/>
      <c r="S40" s="9"/>
      <c r="T40" s="14"/>
      <c r="U40" s="14"/>
    </row>
    <row r="41" ht="15.75" customHeight="1">
      <c r="A41" s="37"/>
      <c r="B41" s="26"/>
      <c r="C41" s="35"/>
      <c r="D41" s="35"/>
      <c r="E41" s="35"/>
      <c r="F41" s="36"/>
      <c r="G41" s="36"/>
      <c r="H41" s="36"/>
      <c r="I41" s="35"/>
      <c r="J41" s="38"/>
      <c r="K41" s="33"/>
      <c r="M41" s="34"/>
      <c r="N41" s="33"/>
      <c r="P41" s="34"/>
      <c r="Q41" s="9"/>
      <c r="R41" s="9"/>
      <c r="S41" s="9"/>
      <c r="T41" s="14"/>
      <c r="U41" s="14"/>
    </row>
    <row r="42" ht="15.75" customHeight="1">
      <c r="A42" s="37"/>
      <c r="B42" s="26"/>
      <c r="C42" s="35"/>
      <c r="D42" s="35"/>
      <c r="E42" s="35"/>
      <c r="F42" s="36"/>
      <c r="G42" s="36"/>
      <c r="H42" s="36"/>
      <c r="I42" s="35"/>
      <c r="J42" s="38"/>
      <c r="K42" s="33"/>
      <c r="M42" s="34"/>
      <c r="N42" s="33"/>
      <c r="P42" s="34"/>
      <c r="Q42" s="9"/>
      <c r="R42" s="9"/>
      <c r="S42" s="9"/>
      <c r="T42" s="14"/>
      <c r="U42" s="14"/>
    </row>
    <row r="43" ht="15.75" customHeight="1">
      <c r="A43" s="4" t="s">
        <v>19</v>
      </c>
      <c r="B43" s="2"/>
      <c r="C43" s="2"/>
      <c r="D43" s="2"/>
      <c r="E43" s="2"/>
      <c r="F43" s="2"/>
      <c r="G43" s="2"/>
      <c r="H43" s="2"/>
      <c r="I43" s="2"/>
      <c r="J43" s="3"/>
      <c r="K43" s="11"/>
      <c r="L43" s="12"/>
      <c r="M43" s="13"/>
      <c r="N43" s="11"/>
      <c r="O43" s="12"/>
      <c r="P43" s="13"/>
      <c r="Q43" s="9"/>
      <c r="R43" s="9"/>
      <c r="S43" s="9"/>
      <c r="T43" s="14"/>
      <c r="U43" s="14"/>
    </row>
    <row r="44" ht="15.75" customHeight="1">
      <c r="A44" s="18" t="s">
        <v>3</v>
      </c>
      <c r="B44" s="3"/>
      <c r="C44" s="19" t="s">
        <v>4</v>
      </c>
      <c r="D44" s="19" t="s">
        <v>4</v>
      </c>
      <c r="E44" s="19" t="s">
        <v>4</v>
      </c>
      <c r="F44" s="20" t="s">
        <v>5</v>
      </c>
      <c r="G44" s="21" t="s">
        <v>5</v>
      </c>
      <c r="H44" s="20" t="s">
        <v>5</v>
      </c>
      <c r="I44" s="19" t="s">
        <v>4</v>
      </c>
      <c r="J44" s="60" t="s">
        <v>5</v>
      </c>
      <c r="K44" s="61"/>
      <c r="L44" s="62"/>
      <c r="M44" s="62"/>
      <c r="N44" s="9"/>
      <c r="O44" s="9"/>
      <c r="P44" s="9"/>
      <c r="Q44" s="9"/>
      <c r="R44" s="9"/>
      <c r="S44" s="9"/>
      <c r="T44" s="14"/>
      <c r="U44" s="14"/>
    </row>
    <row r="45" ht="15.75" customHeight="1">
      <c r="A45" s="11"/>
      <c r="B45" s="13"/>
      <c r="C45" s="24" t="s">
        <v>7</v>
      </c>
      <c r="D45" s="24" t="s">
        <v>8</v>
      </c>
      <c r="E45" s="24" t="s">
        <v>9</v>
      </c>
      <c r="F45" s="24" t="s">
        <v>7</v>
      </c>
      <c r="G45" s="24" t="s">
        <v>8</v>
      </c>
      <c r="H45" s="24" t="s">
        <v>9</v>
      </c>
      <c r="I45" s="25" t="s">
        <v>10</v>
      </c>
      <c r="J45" s="26"/>
      <c r="K45" s="63" t="s">
        <v>10</v>
      </c>
      <c r="N45" s="7"/>
      <c r="O45" s="7"/>
      <c r="P45" s="7"/>
      <c r="Q45" s="8"/>
      <c r="R45" s="8"/>
      <c r="S45" s="8"/>
      <c r="T45" s="14"/>
      <c r="U45" s="14"/>
    </row>
    <row r="46" ht="15.75" customHeight="1">
      <c r="A46" s="40" t="s">
        <v>48</v>
      </c>
      <c r="B46" s="26"/>
      <c r="C46" s="28">
        <v>4.0</v>
      </c>
      <c r="D46" s="28" t="s">
        <v>49</v>
      </c>
      <c r="E46" s="28"/>
      <c r="F46" s="29">
        <v>4.0</v>
      </c>
      <c r="G46" s="29" t="s">
        <v>50</v>
      </c>
      <c r="H46" s="29"/>
      <c r="I46" s="28" t="s">
        <v>51</v>
      </c>
      <c r="J46" s="29">
        <v>6.0</v>
      </c>
      <c r="K46" s="41" t="s">
        <v>23</v>
      </c>
      <c r="L46" s="42"/>
      <c r="M46" s="43"/>
      <c r="N46" s="7"/>
      <c r="O46" s="7"/>
      <c r="P46" s="7"/>
      <c r="Q46" s="7"/>
      <c r="R46" s="7"/>
      <c r="S46" s="7"/>
      <c r="T46" s="14"/>
      <c r="U46" s="14"/>
    </row>
    <row r="47" ht="15.75" customHeight="1">
      <c r="A47" s="64" t="s">
        <v>52</v>
      </c>
      <c r="B47" s="26"/>
      <c r="C47" s="28">
        <v>4.0</v>
      </c>
      <c r="D47" s="28" t="s">
        <v>25</v>
      </c>
      <c r="E47" s="28">
        <v>35.0</v>
      </c>
      <c r="F47" s="29">
        <v>4.0</v>
      </c>
      <c r="G47" s="29" t="s">
        <v>25</v>
      </c>
      <c r="H47" s="29" t="s">
        <v>53</v>
      </c>
      <c r="I47" s="28">
        <v>9.0</v>
      </c>
      <c r="J47" s="29">
        <v>5.0</v>
      </c>
      <c r="K47" s="41" t="s">
        <v>27</v>
      </c>
      <c r="L47" s="42"/>
      <c r="M47" s="43"/>
      <c r="N47" s="7"/>
      <c r="O47" s="7"/>
      <c r="P47" s="7"/>
      <c r="Q47" s="7"/>
      <c r="R47" s="7"/>
      <c r="S47" s="7"/>
      <c r="T47" s="14"/>
      <c r="U47" s="14"/>
    </row>
    <row r="48" ht="15.75" customHeight="1">
      <c r="A48" s="44" t="s">
        <v>54</v>
      </c>
      <c r="B48" s="26"/>
      <c r="C48" s="28">
        <v>4.0</v>
      </c>
      <c r="D48" s="28">
        <v>12.0</v>
      </c>
      <c r="E48" s="28">
        <v>7.0</v>
      </c>
      <c r="F48" s="29">
        <v>4.0</v>
      </c>
      <c r="G48" s="29">
        <v>12.0</v>
      </c>
      <c r="H48" s="29">
        <v>7.0</v>
      </c>
      <c r="I48" s="28">
        <v>8.0</v>
      </c>
      <c r="J48" s="29">
        <v>5.0</v>
      </c>
      <c r="K48" s="41" t="s">
        <v>29</v>
      </c>
      <c r="L48" s="42"/>
      <c r="M48" s="43"/>
      <c r="N48" s="7"/>
      <c r="O48" s="7"/>
      <c r="P48" s="7"/>
      <c r="Q48" s="7"/>
      <c r="R48" s="7"/>
      <c r="S48" s="7"/>
      <c r="T48" s="14"/>
      <c r="U48" s="14"/>
    </row>
    <row r="49" ht="15.75" customHeight="1">
      <c r="A49" s="45" t="s">
        <v>55</v>
      </c>
      <c r="B49" s="26"/>
      <c r="C49" s="28">
        <v>4.0</v>
      </c>
      <c r="D49" s="28" t="s">
        <v>56</v>
      </c>
      <c r="E49" s="28" t="s">
        <v>57</v>
      </c>
      <c r="F49" s="29">
        <v>4.0</v>
      </c>
      <c r="G49" s="29" t="s">
        <v>56</v>
      </c>
      <c r="H49" s="29" t="s">
        <v>58</v>
      </c>
      <c r="I49" s="28">
        <v>10.0</v>
      </c>
      <c r="J49" s="29">
        <v>7.0</v>
      </c>
      <c r="K49" s="46" t="s">
        <v>31</v>
      </c>
      <c r="L49" s="42"/>
      <c r="M49" s="43"/>
      <c r="N49" s="7"/>
      <c r="O49" s="7"/>
      <c r="P49" s="7"/>
      <c r="Q49" s="7"/>
      <c r="R49" s="7"/>
      <c r="S49" s="7"/>
      <c r="T49" s="14"/>
      <c r="U49" s="14"/>
    </row>
    <row r="50" ht="15.75" customHeight="1">
      <c r="A50" s="48" t="s">
        <v>59</v>
      </c>
      <c r="B50" s="26"/>
      <c r="C50" s="28">
        <v>4.0</v>
      </c>
      <c r="D50" s="28" t="s">
        <v>60</v>
      </c>
      <c r="E50" s="28">
        <v>18.0</v>
      </c>
      <c r="F50" s="29">
        <v>4.0</v>
      </c>
      <c r="G50" s="29" t="s">
        <v>60</v>
      </c>
      <c r="H50" s="29" t="s">
        <v>61</v>
      </c>
      <c r="I50" s="28">
        <v>10.0</v>
      </c>
      <c r="J50" s="29">
        <v>7.0</v>
      </c>
      <c r="K50" s="46" t="s">
        <v>33</v>
      </c>
      <c r="L50" s="42"/>
      <c r="M50" s="43"/>
      <c r="N50" s="7"/>
      <c r="O50" s="7"/>
      <c r="P50" s="7"/>
      <c r="Q50" s="7"/>
      <c r="R50" s="7"/>
      <c r="S50" s="7"/>
      <c r="T50" s="14"/>
      <c r="U50" s="14"/>
    </row>
    <row r="51" ht="15.75" customHeight="1">
      <c r="A51" s="65" t="s">
        <v>62</v>
      </c>
      <c r="B51" s="26"/>
      <c r="C51" s="28">
        <v>3.0</v>
      </c>
      <c r="D51" s="28">
        <v>15.0</v>
      </c>
      <c r="E51" s="28">
        <v>45.0</v>
      </c>
      <c r="F51" s="29">
        <v>3.0</v>
      </c>
      <c r="G51" s="29">
        <v>15.0</v>
      </c>
      <c r="H51" s="29">
        <v>45.0</v>
      </c>
      <c r="I51" s="28">
        <v>9.0</v>
      </c>
      <c r="J51" s="29">
        <v>7.0</v>
      </c>
      <c r="K51" s="49" t="s">
        <v>35</v>
      </c>
      <c r="L51" s="42"/>
      <c r="M51" s="43"/>
      <c r="N51" s="7"/>
      <c r="O51" s="7"/>
      <c r="P51" s="7"/>
      <c r="Q51" s="50"/>
      <c r="R51" s="51"/>
      <c r="S51" s="43"/>
      <c r="T51" s="14"/>
      <c r="U51" s="14"/>
    </row>
    <row r="52" ht="15.75" customHeight="1">
      <c r="A52" s="27"/>
      <c r="B52" s="26"/>
      <c r="C52" s="35"/>
      <c r="D52" s="28"/>
      <c r="E52" s="35"/>
      <c r="F52" s="36"/>
      <c r="G52" s="29"/>
      <c r="H52" s="36"/>
      <c r="I52" s="28"/>
      <c r="J52" s="29"/>
      <c r="K52" s="52" t="s">
        <v>36</v>
      </c>
      <c r="L52" s="42"/>
      <c r="M52" s="43"/>
      <c r="N52" s="7"/>
      <c r="O52" s="7"/>
      <c r="P52" s="7"/>
      <c r="Q52" s="9"/>
      <c r="R52" s="9"/>
      <c r="S52" s="9"/>
      <c r="T52" s="14"/>
      <c r="U52" s="14"/>
    </row>
    <row r="53" ht="15.75" customHeight="1">
      <c r="A53" s="37"/>
      <c r="B53" s="26"/>
      <c r="C53" s="35"/>
      <c r="D53" s="35"/>
      <c r="E53" s="35"/>
      <c r="F53" s="36"/>
      <c r="G53" s="36"/>
      <c r="H53" s="36"/>
      <c r="I53" s="35"/>
      <c r="J53" s="36"/>
      <c r="K53" s="53" t="s">
        <v>37</v>
      </c>
      <c r="L53" s="42"/>
      <c r="M53" s="43"/>
      <c r="N53" s="7"/>
      <c r="O53" s="7"/>
      <c r="P53" s="7"/>
      <c r="Q53" s="9"/>
      <c r="R53" s="9"/>
      <c r="S53" s="9"/>
      <c r="T53" s="14"/>
      <c r="U53" s="14"/>
    </row>
    <row r="54" ht="15.75" customHeight="1">
      <c r="A54" s="37"/>
      <c r="B54" s="26"/>
      <c r="C54" s="35"/>
      <c r="D54" s="35"/>
      <c r="E54" s="35"/>
      <c r="F54" s="36"/>
      <c r="G54" s="36"/>
      <c r="H54" s="36"/>
      <c r="I54" s="35"/>
      <c r="J54" s="36"/>
      <c r="K54" s="53" t="s">
        <v>38</v>
      </c>
      <c r="L54" s="42"/>
      <c r="M54" s="43"/>
      <c r="N54" s="7"/>
      <c r="O54" s="7"/>
      <c r="P54" s="7"/>
      <c r="Q54" s="9"/>
      <c r="R54" s="9"/>
      <c r="S54" s="9"/>
      <c r="T54" s="14"/>
      <c r="U54" s="14"/>
    </row>
    <row r="55" ht="15.75" customHeight="1">
      <c r="A55" s="37"/>
      <c r="B55" s="26"/>
      <c r="C55" s="35"/>
      <c r="D55" s="35"/>
      <c r="E55" s="35"/>
      <c r="F55" s="36"/>
      <c r="G55" s="36"/>
      <c r="H55" s="36"/>
      <c r="I55" s="35"/>
      <c r="J55" s="36"/>
      <c r="K55" s="54" t="s">
        <v>39</v>
      </c>
      <c r="L55" s="42"/>
      <c r="M55" s="43"/>
      <c r="N55" s="7"/>
      <c r="O55" s="7"/>
      <c r="P55" s="7"/>
      <c r="Q55" s="9"/>
      <c r="R55" s="9"/>
      <c r="S55" s="9"/>
      <c r="T55" s="14"/>
      <c r="U55" s="14"/>
    </row>
    <row r="56" ht="15.75" customHeight="1">
      <c r="A56" s="37"/>
      <c r="B56" s="26"/>
      <c r="C56" s="35"/>
      <c r="D56" s="35"/>
      <c r="E56" s="35"/>
      <c r="F56" s="36"/>
      <c r="G56" s="36"/>
      <c r="H56" s="36"/>
      <c r="I56" s="35"/>
      <c r="J56" s="36"/>
      <c r="K56" s="54" t="s">
        <v>40</v>
      </c>
      <c r="L56" s="42"/>
      <c r="M56" s="43"/>
      <c r="N56" s="7"/>
      <c r="O56" s="7"/>
      <c r="P56" s="7"/>
      <c r="Q56" s="9"/>
      <c r="R56" s="9"/>
      <c r="S56" s="9"/>
      <c r="T56" s="14"/>
      <c r="U56" s="14"/>
    </row>
    <row r="57" ht="15.75" customHeight="1">
      <c r="A57" s="37"/>
      <c r="B57" s="26"/>
      <c r="C57" s="35"/>
      <c r="D57" s="35"/>
      <c r="E57" s="35"/>
      <c r="F57" s="36"/>
      <c r="G57" s="36"/>
      <c r="H57" s="36"/>
      <c r="I57" s="35"/>
      <c r="J57" s="36"/>
      <c r="K57" s="51"/>
      <c r="L57" s="42"/>
      <c r="M57" s="43"/>
      <c r="N57" s="9"/>
      <c r="O57" s="9"/>
      <c r="P57" s="9"/>
      <c r="Q57" s="9"/>
      <c r="R57" s="9"/>
      <c r="S57" s="9"/>
      <c r="T57" s="14"/>
      <c r="U57" s="14"/>
    </row>
    <row r="58" ht="15.75" customHeight="1">
      <c r="A58" s="55"/>
      <c r="B58" s="2"/>
      <c r="C58" s="2"/>
      <c r="D58" s="2"/>
      <c r="E58" s="2"/>
      <c r="F58" s="3"/>
      <c r="G58" s="24" t="s">
        <v>41</v>
      </c>
      <c r="H58" s="66"/>
      <c r="I58" s="66"/>
      <c r="J58" s="26"/>
      <c r="K58" s="7"/>
      <c r="L58" s="7"/>
      <c r="M58" s="7"/>
      <c r="N58" s="8"/>
      <c r="O58" s="8"/>
      <c r="P58" s="8"/>
      <c r="Q58" s="9"/>
      <c r="R58" s="9"/>
      <c r="S58" s="9"/>
      <c r="T58" s="14"/>
      <c r="U58" s="14"/>
    </row>
    <row r="59" ht="15.75" customHeight="1">
      <c r="A59" s="33"/>
      <c r="F59" s="34"/>
      <c r="G59" s="56">
        <v>10.0</v>
      </c>
      <c r="H59" s="3"/>
      <c r="I59" s="56">
        <v>6.0</v>
      </c>
      <c r="J59" s="3"/>
      <c r="K59" s="7"/>
      <c r="L59" s="7"/>
      <c r="M59" s="7"/>
      <c r="N59" s="7"/>
      <c r="O59" s="7"/>
      <c r="P59" s="7"/>
      <c r="Q59" s="9"/>
      <c r="R59" s="9"/>
      <c r="S59" s="9"/>
      <c r="T59" s="14"/>
      <c r="U59" s="14"/>
    </row>
    <row r="60" ht="15.75" customHeight="1">
      <c r="A60" s="11"/>
      <c r="B60" s="12"/>
      <c r="C60" s="12"/>
      <c r="D60" s="12"/>
      <c r="E60" s="12"/>
      <c r="F60" s="13"/>
      <c r="G60" s="11"/>
      <c r="H60" s="13"/>
      <c r="I60" s="11"/>
      <c r="J60" s="13"/>
      <c r="K60" s="7"/>
      <c r="L60" s="7"/>
      <c r="M60" s="7"/>
      <c r="N60" s="7"/>
      <c r="O60" s="7"/>
      <c r="P60" s="7"/>
      <c r="Q60" s="9"/>
      <c r="R60" s="9"/>
      <c r="S60" s="9"/>
      <c r="T60" s="14"/>
      <c r="U60" s="14"/>
    </row>
    <row r="61" ht="15.75" customHeight="1">
      <c r="A61" s="1" t="s">
        <v>63</v>
      </c>
      <c r="B61" s="2"/>
      <c r="C61" s="2"/>
      <c r="D61" s="3"/>
      <c r="E61" s="4" t="s">
        <v>1</v>
      </c>
      <c r="F61" s="3"/>
      <c r="G61" s="5">
        <v>45308.0</v>
      </c>
      <c r="H61" s="3"/>
      <c r="I61" s="67"/>
      <c r="J61" s="3"/>
      <c r="K61" s="57"/>
      <c r="L61" s="7"/>
      <c r="M61" s="7"/>
      <c r="N61" s="7"/>
      <c r="O61" s="7"/>
      <c r="P61" s="7"/>
      <c r="Q61" s="9"/>
      <c r="R61" s="9"/>
      <c r="S61" s="9"/>
      <c r="T61" s="14"/>
      <c r="U61" s="14"/>
    </row>
    <row r="62" ht="15.75" customHeight="1">
      <c r="A62" s="11"/>
      <c r="B62" s="12"/>
      <c r="C62" s="12"/>
      <c r="D62" s="13"/>
      <c r="E62" s="11"/>
      <c r="F62" s="13"/>
      <c r="G62" s="11"/>
      <c r="H62" s="13"/>
      <c r="I62" s="11"/>
      <c r="J62" s="13"/>
      <c r="K62" s="57"/>
      <c r="L62" s="7"/>
      <c r="M62" s="7"/>
      <c r="N62" s="7"/>
      <c r="O62" s="7"/>
      <c r="P62" s="7"/>
      <c r="Q62" s="9"/>
      <c r="R62" s="9"/>
      <c r="S62" s="9"/>
      <c r="T62" s="14"/>
      <c r="U62" s="14"/>
    </row>
    <row r="63" ht="15.75" customHeight="1">
      <c r="A63" s="15" t="s">
        <v>2</v>
      </c>
      <c r="B63" s="2"/>
      <c r="C63" s="2"/>
      <c r="D63" s="2"/>
      <c r="E63" s="2"/>
      <c r="F63" s="2"/>
      <c r="G63" s="2"/>
      <c r="H63" s="2"/>
      <c r="I63" s="2"/>
      <c r="J63" s="3"/>
      <c r="K63" s="57"/>
      <c r="L63" s="7"/>
      <c r="M63" s="7"/>
      <c r="N63" s="7"/>
      <c r="O63" s="7"/>
      <c r="P63" s="7"/>
      <c r="Q63" s="9"/>
      <c r="R63" s="9"/>
      <c r="S63" s="9"/>
      <c r="T63" s="14"/>
      <c r="U63" s="14"/>
    </row>
    <row r="64" ht="15.75" customHeight="1">
      <c r="A64" s="18" t="s">
        <v>3</v>
      </c>
      <c r="B64" s="3"/>
      <c r="C64" s="19" t="s">
        <v>4</v>
      </c>
      <c r="D64" s="19" t="s">
        <v>4</v>
      </c>
      <c r="E64" s="19" t="s">
        <v>4</v>
      </c>
      <c r="F64" s="20" t="s">
        <v>5</v>
      </c>
      <c r="G64" s="21" t="s">
        <v>5</v>
      </c>
      <c r="H64" s="20" t="s">
        <v>5</v>
      </c>
      <c r="I64" s="19" t="s">
        <v>4</v>
      </c>
      <c r="J64" s="60" t="s">
        <v>5</v>
      </c>
      <c r="K64" s="23" t="s">
        <v>6</v>
      </c>
      <c r="L64" s="2"/>
      <c r="M64" s="2"/>
      <c r="N64" s="23" t="s">
        <v>6</v>
      </c>
      <c r="O64" s="2"/>
      <c r="P64" s="2"/>
      <c r="Q64" s="9"/>
      <c r="R64" s="9"/>
      <c r="S64" s="9"/>
      <c r="T64" s="14"/>
      <c r="U64" s="14"/>
    </row>
    <row r="65" ht="15.75" customHeight="1">
      <c r="A65" s="11"/>
      <c r="B65" s="13"/>
      <c r="C65" s="24" t="s">
        <v>7</v>
      </c>
      <c r="D65" s="24" t="s">
        <v>8</v>
      </c>
      <c r="E65" s="24" t="s">
        <v>9</v>
      </c>
      <c r="F65" s="24" t="s">
        <v>7</v>
      </c>
      <c r="G65" s="24" t="s">
        <v>8</v>
      </c>
      <c r="H65" s="24" t="s">
        <v>9</v>
      </c>
      <c r="I65" s="25" t="s">
        <v>10</v>
      </c>
      <c r="J65" s="26"/>
      <c r="K65" s="11"/>
      <c r="L65" s="12"/>
      <c r="M65" s="12"/>
      <c r="N65" s="11"/>
      <c r="O65" s="12"/>
      <c r="P65" s="12"/>
      <c r="Q65" s="9"/>
      <c r="R65" s="9"/>
      <c r="S65" s="9"/>
      <c r="T65" s="14"/>
      <c r="U65" s="14"/>
    </row>
    <row r="66" ht="15.75" customHeight="1">
      <c r="A66" s="27" t="s">
        <v>11</v>
      </c>
      <c r="B66" s="26"/>
      <c r="C66" s="28" t="s">
        <v>12</v>
      </c>
      <c r="D66" s="28"/>
      <c r="E66" s="28"/>
      <c r="F66" s="68" t="s">
        <v>12</v>
      </c>
      <c r="G66" s="68"/>
      <c r="H66" s="68"/>
      <c r="I66" s="35"/>
      <c r="J66" s="29"/>
      <c r="K66" s="31" t="s">
        <v>64</v>
      </c>
      <c r="L66" s="2"/>
      <c r="M66" s="3"/>
      <c r="N66" s="31"/>
      <c r="O66" s="2"/>
      <c r="P66" s="3"/>
      <c r="Q66" s="9"/>
      <c r="R66" s="9"/>
      <c r="S66" s="9"/>
      <c r="T66" s="14"/>
      <c r="U66" s="14"/>
    </row>
    <row r="67" ht="15.75" customHeight="1">
      <c r="A67" s="32" t="s">
        <v>65</v>
      </c>
      <c r="B67" s="26"/>
      <c r="C67" s="28">
        <v>3.0</v>
      </c>
      <c r="D67" s="28">
        <v>20.0</v>
      </c>
      <c r="E67" s="28"/>
      <c r="F67" s="68">
        <v>3.0</v>
      </c>
      <c r="G67" s="68">
        <v>20.0</v>
      </c>
      <c r="H67" s="68"/>
      <c r="I67" s="28">
        <v>3.0</v>
      </c>
      <c r="J67" s="29">
        <v>3.0</v>
      </c>
      <c r="K67" s="33"/>
      <c r="M67" s="34"/>
      <c r="N67" s="33"/>
      <c r="P67" s="34"/>
      <c r="Q67" s="9"/>
      <c r="R67" s="9"/>
      <c r="S67" s="9"/>
      <c r="T67" s="14"/>
      <c r="U67" s="14"/>
    </row>
    <row r="68" ht="15.75" customHeight="1">
      <c r="A68" s="32" t="s">
        <v>66</v>
      </c>
      <c r="B68" s="26"/>
      <c r="C68" s="35"/>
      <c r="D68" s="28">
        <v>12.0</v>
      </c>
      <c r="E68" s="28">
        <v>25.0</v>
      </c>
      <c r="F68" s="69"/>
      <c r="G68" s="68">
        <v>12.0</v>
      </c>
      <c r="H68" s="68">
        <v>25.0</v>
      </c>
      <c r="I68" s="28">
        <v>6.0</v>
      </c>
      <c r="J68" s="29">
        <v>3.0</v>
      </c>
      <c r="K68" s="33"/>
      <c r="M68" s="34"/>
      <c r="N68" s="33"/>
      <c r="P68" s="34"/>
      <c r="Q68" s="9"/>
      <c r="R68" s="9"/>
      <c r="S68" s="9"/>
      <c r="T68" s="14"/>
      <c r="U68" s="14"/>
    </row>
    <row r="69" ht="15.75" customHeight="1">
      <c r="A69" s="32" t="s">
        <v>67</v>
      </c>
      <c r="B69" s="26"/>
      <c r="C69" s="35"/>
      <c r="D69" s="28">
        <v>12.0</v>
      </c>
      <c r="E69" s="28">
        <v>8.0</v>
      </c>
      <c r="F69" s="69"/>
      <c r="G69" s="68">
        <v>12.0</v>
      </c>
      <c r="H69" s="68">
        <v>8.0</v>
      </c>
      <c r="I69" s="28">
        <v>8.0</v>
      </c>
      <c r="J69" s="29">
        <v>4.0</v>
      </c>
      <c r="K69" s="33"/>
      <c r="M69" s="34"/>
      <c r="N69" s="33"/>
      <c r="P69" s="34"/>
      <c r="Q69" s="9"/>
      <c r="R69" s="9"/>
      <c r="S69" s="9"/>
      <c r="T69" s="14"/>
      <c r="U69" s="14"/>
    </row>
    <row r="70" ht="15.75" customHeight="1">
      <c r="A70" s="37"/>
      <c r="B70" s="26"/>
      <c r="C70" s="35"/>
      <c r="D70" s="35"/>
      <c r="E70" s="35"/>
      <c r="F70" s="36"/>
      <c r="G70" s="36"/>
      <c r="H70" s="36"/>
      <c r="I70" s="35"/>
      <c r="J70" s="36"/>
      <c r="K70" s="33"/>
      <c r="M70" s="34"/>
      <c r="N70" s="33"/>
      <c r="P70" s="34"/>
      <c r="Q70" s="9"/>
      <c r="R70" s="9"/>
      <c r="S70" s="9"/>
      <c r="T70" s="14"/>
      <c r="U70" s="14"/>
    </row>
    <row r="71" ht="15.75" customHeight="1">
      <c r="A71" s="37"/>
      <c r="B71" s="26"/>
      <c r="C71" s="35"/>
      <c r="D71" s="35"/>
      <c r="E71" s="35"/>
      <c r="F71" s="36"/>
      <c r="G71" s="36"/>
      <c r="H71" s="36"/>
      <c r="I71" s="35"/>
      <c r="J71" s="36"/>
      <c r="K71" s="33"/>
      <c r="M71" s="34"/>
      <c r="N71" s="33"/>
      <c r="P71" s="34"/>
      <c r="Q71" s="9"/>
      <c r="R71" s="9"/>
      <c r="S71" s="9"/>
      <c r="T71" s="14"/>
      <c r="U71" s="14"/>
    </row>
    <row r="72" ht="15.75" customHeight="1">
      <c r="A72" s="37"/>
      <c r="B72" s="26"/>
      <c r="C72" s="35"/>
      <c r="D72" s="35"/>
      <c r="E72" s="35"/>
      <c r="F72" s="36"/>
      <c r="G72" s="36"/>
      <c r="H72" s="36"/>
      <c r="I72" s="35"/>
      <c r="J72" s="38"/>
      <c r="K72" s="33"/>
      <c r="M72" s="34"/>
      <c r="N72" s="33"/>
      <c r="P72" s="34"/>
      <c r="Q72" s="8"/>
      <c r="R72" s="8"/>
      <c r="S72" s="8"/>
      <c r="T72" s="14"/>
      <c r="U72" s="14"/>
    </row>
    <row r="73" ht="15.75" customHeight="1">
      <c r="A73" s="37"/>
      <c r="B73" s="26"/>
      <c r="C73" s="35"/>
      <c r="D73" s="35"/>
      <c r="E73" s="35"/>
      <c r="F73" s="36"/>
      <c r="G73" s="36"/>
      <c r="H73" s="36"/>
      <c r="I73" s="35"/>
      <c r="J73" s="38"/>
      <c r="K73" s="33"/>
      <c r="M73" s="34"/>
      <c r="N73" s="33"/>
      <c r="P73" s="34"/>
      <c r="Q73" s="7"/>
      <c r="R73" s="7"/>
      <c r="S73" s="7"/>
      <c r="T73" s="14"/>
      <c r="U73" s="14"/>
    </row>
    <row r="74" ht="15.75" customHeight="1">
      <c r="A74" s="4" t="s">
        <v>19</v>
      </c>
      <c r="B74" s="2"/>
      <c r="C74" s="2"/>
      <c r="D74" s="2"/>
      <c r="E74" s="2"/>
      <c r="F74" s="2"/>
      <c r="G74" s="2"/>
      <c r="H74" s="2"/>
      <c r="I74" s="2"/>
      <c r="J74" s="3"/>
      <c r="K74" s="11"/>
      <c r="L74" s="12"/>
      <c r="M74" s="13"/>
      <c r="N74" s="11"/>
      <c r="O74" s="12"/>
      <c r="P74" s="13"/>
      <c r="Q74" s="7"/>
      <c r="R74" s="7"/>
      <c r="S74" s="7"/>
      <c r="T74" s="14"/>
      <c r="U74" s="14"/>
    </row>
    <row r="75" ht="15.75" customHeight="1">
      <c r="A75" s="18" t="s">
        <v>3</v>
      </c>
      <c r="B75" s="3"/>
      <c r="C75" s="19" t="s">
        <v>4</v>
      </c>
      <c r="D75" s="19" t="s">
        <v>4</v>
      </c>
      <c r="E75" s="19" t="s">
        <v>4</v>
      </c>
      <c r="F75" s="20" t="s">
        <v>5</v>
      </c>
      <c r="G75" s="21" t="s">
        <v>5</v>
      </c>
      <c r="H75" s="20" t="s">
        <v>5</v>
      </c>
      <c r="I75" s="19" t="s">
        <v>4</v>
      </c>
      <c r="J75" s="60" t="s">
        <v>5</v>
      </c>
      <c r="K75" s="63" t="s">
        <v>10</v>
      </c>
      <c r="N75" s="7"/>
      <c r="O75" s="7"/>
      <c r="P75" s="7"/>
      <c r="Q75" s="7"/>
      <c r="R75" s="7"/>
      <c r="S75" s="7"/>
      <c r="T75" s="14"/>
      <c r="U75" s="14"/>
    </row>
    <row r="76" ht="15.75" customHeight="1">
      <c r="A76" s="11"/>
      <c r="B76" s="13"/>
      <c r="C76" s="24" t="s">
        <v>7</v>
      </c>
      <c r="D76" s="24" t="s">
        <v>8</v>
      </c>
      <c r="E76" s="24" t="s">
        <v>9</v>
      </c>
      <c r="F76" s="24" t="s">
        <v>7</v>
      </c>
      <c r="G76" s="24" t="s">
        <v>8</v>
      </c>
      <c r="H76" s="24" t="s">
        <v>9</v>
      </c>
      <c r="I76" s="25" t="s">
        <v>10</v>
      </c>
      <c r="J76" s="26"/>
      <c r="K76" s="41" t="s">
        <v>23</v>
      </c>
      <c r="L76" s="42"/>
      <c r="M76" s="43"/>
      <c r="N76" s="7"/>
      <c r="O76" s="7"/>
      <c r="P76" s="7"/>
      <c r="Q76" s="7"/>
      <c r="R76" s="7"/>
      <c r="S76" s="7"/>
      <c r="T76" s="14"/>
      <c r="U76" s="14"/>
    </row>
    <row r="77" ht="15.75" customHeight="1">
      <c r="A77" s="40" t="s">
        <v>68</v>
      </c>
      <c r="B77" s="26"/>
      <c r="C77" s="28">
        <v>4.0</v>
      </c>
      <c r="D77" s="28" t="s">
        <v>25</v>
      </c>
      <c r="E77" s="28">
        <v>6.0</v>
      </c>
      <c r="F77" s="29">
        <v>4.0</v>
      </c>
      <c r="G77" s="29" t="s">
        <v>25</v>
      </c>
      <c r="H77" s="70">
        <v>45450.0</v>
      </c>
      <c r="I77" s="28">
        <v>6.0</v>
      </c>
      <c r="J77" s="29">
        <v>5.0</v>
      </c>
      <c r="K77" s="41" t="s">
        <v>27</v>
      </c>
      <c r="L77" s="42"/>
      <c r="M77" s="43"/>
      <c r="N77" s="7"/>
      <c r="O77" s="7"/>
      <c r="P77" s="7"/>
      <c r="Q77" s="7"/>
      <c r="R77" s="7"/>
      <c r="S77" s="7"/>
      <c r="T77" s="14"/>
      <c r="U77" s="14"/>
    </row>
    <row r="78" ht="15.75" customHeight="1">
      <c r="A78" s="64" t="s">
        <v>69</v>
      </c>
      <c r="B78" s="26"/>
      <c r="C78" s="28">
        <v>4.0</v>
      </c>
      <c r="D78" s="28">
        <v>12.0</v>
      </c>
      <c r="E78" s="28">
        <v>30.0</v>
      </c>
      <c r="F78" s="29">
        <v>4.0</v>
      </c>
      <c r="G78" s="29">
        <v>12.0</v>
      </c>
      <c r="H78" s="29">
        <v>30.0</v>
      </c>
      <c r="I78" s="28">
        <v>8.0</v>
      </c>
      <c r="J78" s="29">
        <v>5.0</v>
      </c>
      <c r="K78" s="41" t="s">
        <v>29</v>
      </c>
      <c r="L78" s="42"/>
      <c r="M78" s="43"/>
      <c r="N78" s="7"/>
      <c r="O78" s="7"/>
      <c r="P78" s="7"/>
      <c r="Q78" s="50"/>
      <c r="R78" s="51"/>
      <c r="S78" s="43"/>
      <c r="T78" s="14"/>
      <c r="U78" s="14"/>
    </row>
    <row r="79" ht="15.75" customHeight="1">
      <c r="A79" s="45" t="s">
        <v>70</v>
      </c>
      <c r="B79" s="26"/>
      <c r="C79" s="28">
        <v>4.0</v>
      </c>
      <c r="D79" s="28" t="s">
        <v>71</v>
      </c>
      <c r="E79" s="28">
        <v>10.0</v>
      </c>
      <c r="F79" s="29">
        <v>4.0</v>
      </c>
      <c r="G79" s="29" t="s">
        <v>71</v>
      </c>
      <c r="H79" s="29">
        <v>10.0</v>
      </c>
      <c r="I79" s="28">
        <v>7.0</v>
      </c>
      <c r="J79" s="29">
        <v>5.0</v>
      </c>
      <c r="K79" s="46" t="s">
        <v>31</v>
      </c>
      <c r="L79" s="42"/>
      <c r="M79" s="43"/>
      <c r="N79" s="7"/>
      <c r="O79" s="7"/>
      <c r="P79" s="7"/>
      <c r="Q79" s="9"/>
      <c r="R79" s="9"/>
      <c r="S79" s="9"/>
      <c r="T79" s="14"/>
      <c r="U79" s="14"/>
    </row>
    <row r="80" ht="15.75" customHeight="1">
      <c r="A80" s="48" t="s">
        <v>72</v>
      </c>
      <c r="B80" s="26"/>
      <c r="C80" s="28">
        <v>4.0</v>
      </c>
      <c r="D80" s="28" t="s">
        <v>73</v>
      </c>
      <c r="E80" s="28" t="s">
        <v>74</v>
      </c>
      <c r="F80" s="29">
        <v>4.0</v>
      </c>
      <c r="G80" s="29" t="s">
        <v>73</v>
      </c>
      <c r="H80" s="29" t="s">
        <v>75</v>
      </c>
      <c r="I80" s="28">
        <v>8.0</v>
      </c>
      <c r="J80" s="29">
        <v>5.0</v>
      </c>
      <c r="K80" s="46" t="s">
        <v>33</v>
      </c>
      <c r="L80" s="42"/>
      <c r="M80" s="43"/>
      <c r="N80" s="7"/>
      <c r="O80" s="7"/>
      <c r="P80" s="7"/>
      <c r="Q80" s="9"/>
      <c r="R80" s="9"/>
      <c r="S80" s="9"/>
      <c r="T80" s="14"/>
      <c r="U80" s="14"/>
    </row>
    <row r="81" ht="15.75" customHeight="1">
      <c r="A81" s="65" t="s">
        <v>67</v>
      </c>
      <c r="B81" s="26"/>
      <c r="C81" s="28">
        <v>4.0</v>
      </c>
      <c r="D81" s="28">
        <v>12.0</v>
      </c>
      <c r="E81" s="28" t="s">
        <v>76</v>
      </c>
      <c r="F81" s="29">
        <v>4.0</v>
      </c>
      <c r="G81" s="29">
        <v>12.0</v>
      </c>
      <c r="H81" s="29">
        <v>14.0</v>
      </c>
      <c r="I81" s="28">
        <v>10.0</v>
      </c>
      <c r="J81" s="29">
        <v>9.0</v>
      </c>
      <c r="K81" s="49" t="s">
        <v>35</v>
      </c>
      <c r="L81" s="42"/>
      <c r="M81" s="43"/>
      <c r="N81" s="7"/>
      <c r="O81" s="7"/>
      <c r="P81" s="7"/>
      <c r="Q81" s="9"/>
      <c r="R81" s="9"/>
      <c r="S81" s="9"/>
      <c r="T81" s="14"/>
      <c r="U81" s="14"/>
    </row>
    <row r="82" ht="15.75" customHeight="1">
      <c r="A82" s="71" t="s">
        <v>77</v>
      </c>
      <c r="B82" s="26"/>
      <c r="C82" s="28">
        <v>4.0</v>
      </c>
      <c r="D82" s="28" t="s">
        <v>78</v>
      </c>
      <c r="E82" s="28"/>
      <c r="F82" s="29">
        <v>4.0</v>
      </c>
      <c r="G82" s="29" t="s">
        <v>78</v>
      </c>
      <c r="H82" s="29"/>
      <c r="I82" s="28"/>
      <c r="J82" s="29">
        <v>10.0</v>
      </c>
      <c r="K82" s="52" t="s">
        <v>36</v>
      </c>
      <c r="L82" s="42"/>
      <c r="M82" s="43"/>
      <c r="N82" s="7"/>
      <c r="O82" s="7"/>
      <c r="P82" s="7"/>
      <c r="Q82" s="9"/>
      <c r="R82" s="9"/>
      <c r="S82" s="9"/>
      <c r="T82" s="14"/>
      <c r="U82" s="14"/>
    </row>
    <row r="83" ht="15.75" customHeight="1">
      <c r="A83" s="71" t="s">
        <v>79</v>
      </c>
      <c r="B83" s="26"/>
      <c r="C83" s="35"/>
      <c r="D83" s="28" t="s">
        <v>80</v>
      </c>
      <c r="E83" s="35"/>
      <c r="F83" s="36"/>
      <c r="G83" s="29" t="s">
        <v>80</v>
      </c>
      <c r="H83" s="36"/>
      <c r="I83" s="28"/>
      <c r="J83" s="29">
        <v>10.0</v>
      </c>
      <c r="K83" s="53" t="s">
        <v>37</v>
      </c>
      <c r="L83" s="42"/>
      <c r="M83" s="43"/>
      <c r="N83" s="7"/>
      <c r="O83" s="7"/>
      <c r="P83" s="7"/>
      <c r="Q83" s="9"/>
      <c r="R83" s="9"/>
      <c r="S83" s="9"/>
      <c r="T83" s="14"/>
      <c r="U83" s="14"/>
    </row>
    <row r="84" ht="15.75" customHeight="1">
      <c r="A84" s="37"/>
      <c r="B84" s="26"/>
      <c r="C84" s="35"/>
      <c r="D84" s="35"/>
      <c r="E84" s="35"/>
      <c r="F84" s="36"/>
      <c r="G84" s="36"/>
      <c r="H84" s="36"/>
      <c r="I84" s="35"/>
      <c r="J84" s="36"/>
      <c r="K84" s="53" t="s">
        <v>38</v>
      </c>
      <c r="L84" s="42"/>
      <c r="M84" s="43"/>
      <c r="N84" s="9"/>
      <c r="O84" s="9"/>
      <c r="P84" s="9"/>
      <c r="Q84" s="9"/>
      <c r="R84" s="9"/>
      <c r="S84" s="9"/>
      <c r="T84" s="14"/>
      <c r="U84" s="14"/>
    </row>
    <row r="85" ht="15.75" customHeight="1">
      <c r="A85" s="37"/>
      <c r="B85" s="26"/>
      <c r="C85" s="35"/>
      <c r="D85" s="35"/>
      <c r="E85" s="35"/>
      <c r="F85" s="36"/>
      <c r="G85" s="36"/>
      <c r="H85" s="36"/>
      <c r="I85" s="35"/>
      <c r="J85" s="36"/>
      <c r="K85" s="54" t="s">
        <v>39</v>
      </c>
      <c r="L85" s="42"/>
      <c r="M85" s="43"/>
      <c r="N85" s="9"/>
      <c r="O85" s="9"/>
      <c r="P85" s="9"/>
      <c r="Q85" s="9"/>
      <c r="R85" s="9"/>
      <c r="S85" s="9"/>
      <c r="T85" s="14"/>
      <c r="U85" s="14"/>
    </row>
    <row r="86" ht="15.75" customHeight="1">
      <c r="A86" s="37"/>
      <c r="B86" s="26"/>
      <c r="C86" s="35"/>
      <c r="D86" s="35"/>
      <c r="E86" s="35"/>
      <c r="F86" s="36"/>
      <c r="G86" s="36"/>
      <c r="H86" s="36"/>
      <c r="I86" s="35"/>
      <c r="J86" s="36"/>
      <c r="K86" s="54" t="s">
        <v>40</v>
      </c>
      <c r="L86" s="42"/>
      <c r="M86" s="43"/>
      <c r="N86" s="7"/>
      <c r="O86" s="7"/>
      <c r="P86" s="7"/>
      <c r="Q86" s="8"/>
      <c r="R86" s="8"/>
      <c r="S86" s="8"/>
      <c r="T86" s="14"/>
      <c r="U86" s="14"/>
    </row>
    <row r="87" ht="15.75" customHeight="1">
      <c r="A87" s="37"/>
      <c r="B87" s="26"/>
      <c r="C87" s="35"/>
      <c r="D87" s="35"/>
      <c r="E87" s="35"/>
      <c r="F87" s="36"/>
      <c r="G87" s="36"/>
      <c r="H87" s="36"/>
      <c r="I87" s="35"/>
      <c r="J87" s="36"/>
      <c r="K87" s="51"/>
      <c r="L87" s="42"/>
      <c r="M87" s="43"/>
      <c r="N87" s="7"/>
      <c r="O87" s="7"/>
      <c r="P87" s="7"/>
      <c r="Q87" s="7"/>
      <c r="R87" s="7"/>
      <c r="S87" s="7"/>
      <c r="T87" s="14"/>
      <c r="U87" s="14"/>
    </row>
    <row r="88" ht="15.75" customHeight="1">
      <c r="A88" s="37"/>
      <c r="B88" s="26"/>
      <c r="C88" s="35"/>
      <c r="D88" s="35"/>
      <c r="E88" s="35"/>
      <c r="F88" s="36"/>
      <c r="G88" s="36"/>
      <c r="H88" s="36"/>
      <c r="I88" s="35"/>
      <c r="J88" s="36"/>
      <c r="K88" s="7"/>
      <c r="L88" s="7"/>
      <c r="M88" s="7"/>
      <c r="N88" s="8"/>
      <c r="O88" s="8"/>
      <c r="P88" s="8"/>
      <c r="Q88" s="7"/>
      <c r="R88" s="7"/>
      <c r="S88" s="7"/>
      <c r="T88" s="14"/>
      <c r="U88" s="14"/>
    </row>
    <row r="89" ht="15.75" customHeight="1">
      <c r="A89" s="55"/>
      <c r="B89" s="2"/>
      <c r="C89" s="2"/>
      <c r="D89" s="2"/>
      <c r="E89" s="2"/>
      <c r="F89" s="3"/>
      <c r="G89" s="24" t="s">
        <v>41</v>
      </c>
      <c r="H89" s="66"/>
      <c r="I89" s="66"/>
      <c r="J89" s="26"/>
      <c r="K89" s="7"/>
      <c r="L89" s="7"/>
      <c r="M89" s="7"/>
      <c r="N89" s="7"/>
      <c r="O89" s="7"/>
      <c r="P89" s="7"/>
      <c r="Q89" s="7"/>
      <c r="R89" s="7"/>
      <c r="S89" s="7"/>
      <c r="T89" s="14"/>
      <c r="U89" s="14"/>
    </row>
    <row r="90" ht="15.75" customHeight="1">
      <c r="A90" s="33"/>
      <c r="F90" s="34"/>
      <c r="G90" s="56">
        <v>6.0</v>
      </c>
      <c r="H90" s="3"/>
      <c r="I90" s="56">
        <v>5.0</v>
      </c>
      <c r="J90" s="3"/>
      <c r="K90" s="57"/>
      <c r="L90" s="7"/>
      <c r="M90" s="7"/>
      <c r="N90" s="7"/>
      <c r="O90" s="7"/>
      <c r="P90" s="7"/>
      <c r="Q90" s="7"/>
      <c r="R90" s="7"/>
      <c r="S90" s="7"/>
      <c r="T90" s="14"/>
      <c r="U90" s="14"/>
    </row>
    <row r="91" ht="15.75" customHeight="1">
      <c r="A91" s="11"/>
      <c r="B91" s="12"/>
      <c r="C91" s="12"/>
      <c r="D91" s="12"/>
      <c r="E91" s="12"/>
      <c r="F91" s="13"/>
      <c r="G91" s="11"/>
      <c r="H91" s="13"/>
      <c r="I91" s="11"/>
      <c r="J91" s="13"/>
      <c r="K91" s="57"/>
      <c r="L91" s="7"/>
      <c r="M91" s="7"/>
      <c r="N91" s="7"/>
      <c r="O91" s="7"/>
      <c r="P91" s="7"/>
      <c r="Q91" s="7"/>
      <c r="R91" s="7"/>
      <c r="S91" s="7"/>
      <c r="T91" s="14"/>
      <c r="U91" s="14"/>
    </row>
    <row r="92" ht="15.75" customHeight="1">
      <c r="A92" s="1" t="s">
        <v>81</v>
      </c>
      <c r="B92" s="2"/>
      <c r="C92" s="2"/>
      <c r="D92" s="3"/>
      <c r="E92" s="4" t="s">
        <v>1</v>
      </c>
      <c r="F92" s="3"/>
      <c r="G92" s="72">
        <v>45310.0</v>
      </c>
      <c r="H92" s="3"/>
      <c r="I92" s="67"/>
      <c r="J92" s="3"/>
      <c r="K92" s="57"/>
      <c r="L92" s="7"/>
      <c r="M92" s="7"/>
      <c r="N92" s="7"/>
      <c r="O92" s="7"/>
      <c r="P92" s="7"/>
      <c r="Q92" s="50"/>
      <c r="R92" s="51"/>
      <c r="S92" s="43"/>
      <c r="T92" s="14"/>
      <c r="U92" s="14"/>
    </row>
    <row r="93" ht="15.75" customHeight="1">
      <c r="A93" s="11"/>
      <c r="B93" s="12"/>
      <c r="C93" s="12"/>
      <c r="D93" s="13"/>
      <c r="E93" s="11"/>
      <c r="F93" s="13"/>
      <c r="G93" s="11"/>
      <c r="H93" s="13"/>
      <c r="I93" s="11"/>
      <c r="J93" s="13"/>
      <c r="K93" s="73" t="s">
        <v>82</v>
      </c>
      <c r="L93" s="74"/>
      <c r="M93" s="75"/>
      <c r="N93" s="7"/>
      <c r="O93" s="7"/>
      <c r="P93" s="7"/>
      <c r="Q93" s="9"/>
      <c r="R93" s="9"/>
      <c r="S93" s="9"/>
      <c r="T93" s="14"/>
      <c r="U93" s="14"/>
    </row>
    <row r="94" ht="15.75" customHeight="1">
      <c r="A94" s="15" t="s">
        <v>2</v>
      </c>
      <c r="B94" s="2"/>
      <c r="C94" s="2"/>
      <c r="D94" s="2"/>
      <c r="E94" s="2"/>
      <c r="F94" s="2"/>
      <c r="G94" s="2"/>
      <c r="H94" s="2"/>
      <c r="I94" s="2"/>
      <c r="J94" s="3"/>
      <c r="K94" s="76"/>
      <c r="L94" s="76"/>
      <c r="M94" s="77"/>
      <c r="N94" s="50"/>
      <c r="O94" s="51"/>
      <c r="P94" s="43"/>
      <c r="Q94" s="9"/>
      <c r="R94" s="9"/>
      <c r="S94" s="9"/>
      <c r="T94" s="14"/>
      <c r="U94" s="14"/>
    </row>
    <row r="95" ht="15.75" customHeight="1">
      <c r="A95" s="18" t="s">
        <v>3</v>
      </c>
      <c r="B95" s="3"/>
      <c r="C95" s="19" t="s">
        <v>4</v>
      </c>
      <c r="D95" s="19" t="s">
        <v>4</v>
      </c>
      <c r="E95" s="19" t="s">
        <v>4</v>
      </c>
      <c r="F95" s="20" t="s">
        <v>5</v>
      </c>
      <c r="G95" s="21" t="s">
        <v>5</v>
      </c>
      <c r="H95" s="20" t="s">
        <v>5</v>
      </c>
      <c r="I95" s="19" t="s">
        <v>4</v>
      </c>
      <c r="J95" s="60" t="s">
        <v>5</v>
      </c>
      <c r="K95" s="23" t="s">
        <v>6</v>
      </c>
      <c r="L95" s="2"/>
      <c r="M95" s="2"/>
      <c r="N95" s="23" t="s">
        <v>6</v>
      </c>
      <c r="O95" s="2"/>
      <c r="P95" s="2"/>
      <c r="Q95" s="9"/>
      <c r="R95" s="9"/>
      <c r="S95" s="9"/>
      <c r="T95" s="14"/>
      <c r="U95" s="14"/>
    </row>
    <row r="96" ht="15.75" customHeight="1">
      <c r="A96" s="11"/>
      <c r="B96" s="13"/>
      <c r="C96" s="24" t="s">
        <v>7</v>
      </c>
      <c r="D96" s="24" t="s">
        <v>8</v>
      </c>
      <c r="E96" s="24" t="s">
        <v>9</v>
      </c>
      <c r="F96" s="24" t="s">
        <v>7</v>
      </c>
      <c r="G96" s="24" t="s">
        <v>8</v>
      </c>
      <c r="H96" s="24" t="s">
        <v>9</v>
      </c>
      <c r="I96" s="25" t="s">
        <v>10</v>
      </c>
      <c r="J96" s="26"/>
      <c r="K96" s="11"/>
      <c r="L96" s="12"/>
      <c r="M96" s="12"/>
      <c r="N96" s="11"/>
      <c r="O96" s="12"/>
      <c r="P96" s="12"/>
      <c r="Q96" s="9"/>
      <c r="R96" s="9"/>
      <c r="S96" s="9"/>
      <c r="T96" s="14"/>
      <c r="U96" s="14"/>
    </row>
    <row r="97" ht="15.75" customHeight="1">
      <c r="A97" s="27" t="s">
        <v>11</v>
      </c>
      <c r="B97" s="26"/>
      <c r="C97" s="28" t="s">
        <v>12</v>
      </c>
      <c r="D97" s="28"/>
      <c r="E97" s="28"/>
      <c r="F97" s="29" t="s">
        <v>12</v>
      </c>
      <c r="G97" s="29"/>
      <c r="H97" s="29"/>
      <c r="I97" s="28">
        <v>0.0</v>
      </c>
      <c r="J97" s="36"/>
      <c r="K97" s="78"/>
      <c r="L97" s="2"/>
      <c r="M97" s="3"/>
      <c r="N97" s="31"/>
      <c r="O97" s="2"/>
      <c r="P97" s="3"/>
      <c r="Q97" s="9"/>
      <c r="R97" s="9"/>
      <c r="S97" s="9"/>
      <c r="T97" s="14"/>
      <c r="U97" s="14"/>
    </row>
    <row r="98" ht="15.75" customHeight="1">
      <c r="A98" s="32" t="s">
        <v>83</v>
      </c>
      <c r="B98" s="26"/>
      <c r="C98" s="28">
        <v>4.0</v>
      </c>
      <c r="D98" s="28">
        <v>12.0</v>
      </c>
      <c r="E98" s="28"/>
      <c r="F98" s="29">
        <v>4.0</v>
      </c>
      <c r="G98" s="29">
        <v>12.0</v>
      </c>
      <c r="H98" s="29"/>
      <c r="I98" s="28">
        <v>6.0</v>
      </c>
      <c r="J98" s="36"/>
      <c r="K98" s="33"/>
      <c r="M98" s="34"/>
      <c r="N98" s="33"/>
      <c r="P98" s="34"/>
      <c r="Q98" s="9"/>
      <c r="R98" s="9"/>
      <c r="S98" s="9"/>
      <c r="T98" s="14"/>
      <c r="U98" s="14"/>
    </row>
    <row r="99" ht="15.75" customHeight="1">
      <c r="A99" s="32" t="s">
        <v>84</v>
      </c>
      <c r="B99" s="26"/>
      <c r="C99" s="35"/>
      <c r="D99" s="28">
        <v>6.0</v>
      </c>
      <c r="E99" s="28" t="s">
        <v>85</v>
      </c>
      <c r="F99" s="36"/>
      <c r="G99" s="29">
        <v>4.0</v>
      </c>
      <c r="H99" s="29" t="s">
        <v>86</v>
      </c>
      <c r="I99" s="28">
        <v>6.0</v>
      </c>
      <c r="J99" s="36"/>
      <c r="K99" s="33"/>
      <c r="M99" s="34"/>
      <c r="N99" s="33"/>
      <c r="P99" s="34"/>
      <c r="Q99" s="9"/>
      <c r="R99" s="9"/>
      <c r="S99" s="9"/>
      <c r="T99" s="14"/>
      <c r="U99" s="14"/>
    </row>
    <row r="100" ht="15.75" customHeight="1">
      <c r="A100" s="27"/>
      <c r="B100" s="26"/>
      <c r="C100" s="35"/>
      <c r="D100" s="28"/>
      <c r="E100" s="28"/>
      <c r="F100" s="36"/>
      <c r="G100" s="79"/>
      <c r="H100" s="79"/>
      <c r="I100" s="35"/>
      <c r="J100" s="36"/>
      <c r="K100" s="33"/>
      <c r="M100" s="34"/>
      <c r="N100" s="33"/>
      <c r="P100" s="34"/>
      <c r="Q100" s="9"/>
      <c r="R100" s="9"/>
      <c r="S100" s="9"/>
      <c r="T100" s="14"/>
      <c r="U100" s="14"/>
    </row>
    <row r="101" ht="15.75" customHeight="1">
      <c r="A101" s="37"/>
      <c r="B101" s="26"/>
      <c r="C101" s="35"/>
      <c r="D101" s="35"/>
      <c r="E101" s="35"/>
      <c r="F101" s="36"/>
      <c r="G101" s="36"/>
      <c r="H101" s="36"/>
      <c r="I101" s="35"/>
      <c r="J101" s="36"/>
      <c r="K101" s="33"/>
      <c r="M101" s="34"/>
      <c r="N101" s="33"/>
      <c r="P101" s="34"/>
      <c r="Q101" s="9"/>
      <c r="R101" s="9"/>
      <c r="S101" s="9"/>
      <c r="T101" s="14"/>
      <c r="U101" s="14"/>
    </row>
    <row r="102" ht="15.75" customHeight="1">
      <c r="A102" s="37"/>
      <c r="B102" s="26"/>
      <c r="C102" s="35"/>
      <c r="D102" s="35"/>
      <c r="E102" s="35"/>
      <c r="F102" s="36"/>
      <c r="G102" s="36"/>
      <c r="H102" s="36"/>
      <c r="I102" s="35"/>
      <c r="J102" s="36"/>
      <c r="K102" s="33"/>
      <c r="M102" s="34"/>
      <c r="N102" s="33"/>
      <c r="P102" s="34"/>
      <c r="Q102" s="8"/>
      <c r="R102" s="8"/>
      <c r="S102" s="8"/>
      <c r="T102" s="14"/>
      <c r="U102" s="14"/>
    </row>
    <row r="103" ht="15.75" customHeight="1">
      <c r="A103" s="37"/>
      <c r="B103" s="26"/>
      <c r="C103" s="35"/>
      <c r="D103" s="35"/>
      <c r="E103" s="35"/>
      <c r="F103" s="36"/>
      <c r="G103" s="36"/>
      <c r="H103" s="36"/>
      <c r="I103" s="35"/>
      <c r="J103" s="38"/>
      <c r="K103" s="33"/>
      <c r="M103" s="34"/>
      <c r="N103" s="33"/>
      <c r="P103" s="34"/>
      <c r="Q103" s="7"/>
      <c r="R103" s="7"/>
      <c r="S103" s="7"/>
      <c r="T103" s="14"/>
      <c r="U103" s="14"/>
    </row>
    <row r="104" ht="15.75" customHeight="1">
      <c r="A104" s="37"/>
      <c r="B104" s="26"/>
      <c r="C104" s="35"/>
      <c r="D104" s="35"/>
      <c r="E104" s="35"/>
      <c r="F104" s="36"/>
      <c r="G104" s="36"/>
      <c r="H104" s="36"/>
      <c r="I104" s="35"/>
      <c r="J104" s="38"/>
      <c r="K104" s="33"/>
      <c r="M104" s="34"/>
      <c r="N104" s="33"/>
      <c r="P104" s="34"/>
      <c r="Q104" s="7"/>
      <c r="R104" s="7"/>
      <c r="S104" s="7"/>
      <c r="T104" s="14"/>
      <c r="U104" s="14"/>
    </row>
    <row r="105" ht="15.75" customHeight="1">
      <c r="A105" s="4" t="s">
        <v>19</v>
      </c>
      <c r="B105" s="2"/>
      <c r="C105" s="2"/>
      <c r="D105" s="2"/>
      <c r="E105" s="2"/>
      <c r="F105" s="2"/>
      <c r="G105" s="2"/>
      <c r="H105" s="2"/>
      <c r="I105" s="2"/>
      <c r="J105" s="3"/>
      <c r="K105" s="11"/>
      <c r="L105" s="12"/>
      <c r="M105" s="13"/>
      <c r="N105" s="11"/>
      <c r="O105" s="12"/>
      <c r="P105" s="13"/>
      <c r="Q105" s="7"/>
      <c r="R105" s="7"/>
      <c r="S105" s="7"/>
      <c r="T105" s="14"/>
      <c r="U105" s="14"/>
    </row>
    <row r="106" ht="15.75" customHeight="1">
      <c r="A106" s="18" t="s">
        <v>3</v>
      </c>
      <c r="B106" s="3"/>
      <c r="C106" s="19" t="s">
        <v>4</v>
      </c>
      <c r="D106" s="19" t="s">
        <v>4</v>
      </c>
      <c r="E106" s="19" t="s">
        <v>4</v>
      </c>
      <c r="F106" s="20" t="s">
        <v>5</v>
      </c>
      <c r="G106" s="21" t="s">
        <v>5</v>
      </c>
      <c r="H106" s="20" t="s">
        <v>5</v>
      </c>
      <c r="I106" s="19" t="s">
        <v>4</v>
      </c>
      <c r="J106" s="60" t="s">
        <v>5</v>
      </c>
      <c r="N106" s="7"/>
      <c r="O106" s="7"/>
      <c r="P106" s="7"/>
      <c r="Q106" s="7"/>
      <c r="R106" s="7"/>
      <c r="S106" s="7"/>
      <c r="T106" s="14"/>
      <c r="U106" s="14"/>
    </row>
    <row r="107" ht="15.75" customHeight="1">
      <c r="A107" s="11"/>
      <c r="B107" s="13"/>
      <c r="C107" s="24" t="s">
        <v>7</v>
      </c>
      <c r="D107" s="24" t="s">
        <v>8</v>
      </c>
      <c r="E107" s="24" t="s">
        <v>9</v>
      </c>
      <c r="F107" s="24" t="s">
        <v>7</v>
      </c>
      <c r="G107" s="24" t="s">
        <v>8</v>
      </c>
      <c r="H107" s="24" t="s">
        <v>9</v>
      </c>
      <c r="I107" s="25" t="s">
        <v>10</v>
      </c>
      <c r="J107" s="26"/>
      <c r="K107" s="63" t="s">
        <v>10</v>
      </c>
      <c r="N107" s="7"/>
      <c r="O107" s="7"/>
      <c r="P107" s="7"/>
      <c r="Q107" s="7"/>
      <c r="R107" s="7"/>
      <c r="S107" s="7"/>
      <c r="T107" s="14"/>
      <c r="U107" s="14"/>
    </row>
    <row r="108" ht="15.75" customHeight="1">
      <c r="A108" s="40" t="s">
        <v>87</v>
      </c>
      <c r="B108" s="26"/>
      <c r="C108" s="28">
        <v>4.0</v>
      </c>
      <c r="D108" s="28">
        <v>6.0</v>
      </c>
      <c r="E108" s="28">
        <v>110.0</v>
      </c>
      <c r="F108" s="29">
        <v>4.0</v>
      </c>
      <c r="G108" s="29">
        <v>6.0</v>
      </c>
      <c r="H108" s="29">
        <v>110.0</v>
      </c>
      <c r="I108" s="28">
        <v>10.0</v>
      </c>
      <c r="J108" s="29">
        <v>10.0</v>
      </c>
      <c r="K108" s="41" t="s">
        <v>23</v>
      </c>
      <c r="L108" s="42"/>
      <c r="M108" s="43"/>
      <c r="N108" s="7"/>
      <c r="O108" s="7"/>
      <c r="P108" s="7"/>
      <c r="Q108" s="50"/>
      <c r="R108" s="51"/>
      <c r="S108" s="43"/>
      <c r="T108" s="14"/>
      <c r="U108" s="14"/>
    </row>
    <row r="109" ht="15.75" customHeight="1">
      <c r="A109" s="32" t="s">
        <v>88</v>
      </c>
      <c r="B109" s="26"/>
      <c r="C109" s="28">
        <v>4.0</v>
      </c>
      <c r="D109" s="28" t="s">
        <v>89</v>
      </c>
      <c r="E109" s="28">
        <v>60.0</v>
      </c>
      <c r="F109" s="29">
        <v>4.0</v>
      </c>
      <c r="G109" s="29" t="s">
        <v>89</v>
      </c>
      <c r="H109" s="29">
        <v>60.0</v>
      </c>
      <c r="I109" s="28">
        <v>9.0</v>
      </c>
      <c r="J109" s="29">
        <v>6.0</v>
      </c>
      <c r="K109" s="41" t="s">
        <v>27</v>
      </c>
      <c r="L109" s="42"/>
      <c r="M109" s="43"/>
      <c r="N109" s="7"/>
      <c r="O109" s="7"/>
      <c r="P109" s="7"/>
      <c r="Q109" s="9"/>
      <c r="R109" s="9"/>
      <c r="S109" s="9"/>
      <c r="T109" s="14"/>
      <c r="U109" s="14"/>
    </row>
    <row r="110" ht="15.75" customHeight="1">
      <c r="A110" s="44" t="s">
        <v>90</v>
      </c>
      <c r="B110" s="26"/>
      <c r="C110" s="28">
        <v>4.0</v>
      </c>
      <c r="D110" s="28">
        <v>12.0</v>
      </c>
      <c r="E110" s="28">
        <v>15.0</v>
      </c>
      <c r="F110" s="29">
        <v>4.0</v>
      </c>
      <c r="G110" s="29">
        <v>12.0</v>
      </c>
      <c r="H110" s="29">
        <v>15.0</v>
      </c>
      <c r="I110" s="28">
        <v>8.0</v>
      </c>
      <c r="J110" s="29">
        <v>5.0</v>
      </c>
      <c r="K110" s="41" t="s">
        <v>29</v>
      </c>
      <c r="L110" s="42"/>
      <c r="M110" s="43"/>
      <c r="N110" s="7"/>
      <c r="O110" s="7"/>
      <c r="P110" s="7"/>
      <c r="Q110" s="9"/>
      <c r="R110" s="9"/>
      <c r="S110" s="9"/>
      <c r="T110" s="14"/>
      <c r="U110" s="14"/>
    </row>
    <row r="111" ht="15.75" customHeight="1">
      <c r="A111" s="45" t="s">
        <v>91</v>
      </c>
      <c r="B111" s="26"/>
      <c r="C111" s="28">
        <v>4.0</v>
      </c>
      <c r="D111" s="28" t="s">
        <v>89</v>
      </c>
      <c r="E111" s="28">
        <v>20.0</v>
      </c>
      <c r="F111" s="29">
        <v>4.0</v>
      </c>
      <c r="G111" s="29" t="s">
        <v>89</v>
      </c>
      <c r="H111" s="29">
        <v>20.0</v>
      </c>
      <c r="I111" s="28">
        <v>8.0</v>
      </c>
      <c r="J111" s="29">
        <v>6.0</v>
      </c>
      <c r="K111" s="46" t="s">
        <v>31</v>
      </c>
      <c r="L111" s="42"/>
      <c r="M111" s="43"/>
      <c r="N111" s="7"/>
      <c r="O111" s="7"/>
      <c r="P111" s="7"/>
      <c r="Q111" s="9"/>
      <c r="R111" s="9"/>
      <c r="S111" s="9"/>
      <c r="T111" s="14"/>
      <c r="U111" s="14"/>
    </row>
    <row r="112" ht="15.75" customHeight="1">
      <c r="A112" s="47" t="s">
        <v>92</v>
      </c>
      <c r="B112" s="26"/>
      <c r="C112" s="28">
        <v>3.0</v>
      </c>
      <c r="D112" s="28">
        <v>15.0</v>
      </c>
      <c r="E112" s="28">
        <v>60.0</v>
      </c>
      <c r="F112" s="29">
        <v>3.0</v>
      </c>
      <c r="G112" s="29">
        <v>15.0</v>
      </c>
      <c r="H112" s="29">
        <v>60.0</v>
      </c>
      <c r="I112" s="28">
        <v>9.0</v>
      </c>
      <c r="J112" s="29">
        <v>7.0</v>
      </c>
      <c r="K112" s="46" t="s">
        <v>33</v>
      </c>
      <c r="L112" s="42"/>
      <c r="M112" s="43"/>
      <c r="N112" s="7"/>
      <c r="O112" s="7"/>
      <c r="P112" s="7"/>
      <c r="Q112" s="9"/>
      <c r="R112" s="9"/>
      <c r="S112" s="9"/>
      <c r="T112" s="14"/>
      <c r="U112" s="14"/>
    </row>
    <row r="113" ht="15.75" customHeight="1">
      <c r="A113" s="48" t="s">
        <v>34</v>
      </c>
      <c r="B113" s="26"/>
      <c r="C113" s="28">
        <v>3.0</v>
      </c>
      <c r="D113" s="28">
        <v>12.0</v>
      </c>
      <c r="E113" s="28">
        <v>25.0</v>
      </c>
      <c r="F113" s="29">
        <v>3.0</v>
      </c>
      <c r="G113" s="29">
        <v>12.0</v>
      </c>
      <c r="H113" s="29">
        <v>55.0</v>
      </c>
      <c r="I113" s="28">
        <v>10.0</v>
      </c>
      <c r="J113" s="36"/>
      <c r="K113" s="49" t="s">
        <v>35</v>
      </c>
      <c r="L113" s="42"/>
      <c r="M113" s="43"/>
      <c r="N113" s="7"/>
      <c r="O113" s="7"/>
      <c r="P113" s="7"/>
      <c r="Q113" s="9"/>
      <c r="R113" s="9"/>
      <c r="S113" s="9"/>
      <c r="T113" s="14"/>
      <c r="U113" s="14"/>
    </row>
    <row r="114" ht="15.75" customHeight="1">
      <c r="A114" s="37"/>
      <c r="B114" s="26"/>
      <c r="C114" s="35"/>
      <c r="D114" s="28"/>
      <c r="E114" s="35"/>
      <c r="F114" s="36"/>
      <c r="G114" s="79"/>
      <c r="H114" s="36"/>
      <c r="I114" s="35"/>
      <c r="J114" s="36"/>
      <c r="K114" s="52" t="s">
        <v>36</v>
      </c>
      <c r="L114" s="42"/>
      <c r="M114" s="43"/>
      <c r="N114" s="9"/>
      <c r="O114" s="9"/>
      <c r="P114" s="9"/>
      <c r="Q114" s="9"/>
      <c r="R114" s="9"/>
      <c r="S114" s="9"/>
      <c r="T114" s="14"/>
      <c r="U114" s="14"/>
    </row>
    <row r="115" ht="15.75" customHeight="1">
      <c r="A115" s="37"/>
      <c r="B115" s="26"/>
      <c r="C115" s="35"/>
      <c r="D115" s="35"/>
      <c r="E115" s="35"/>
      <c r="F115" s="36"/>
      <c r="G115" s="36"/>
      <c r="H115" s="36"/>
      <c r="I115" s="35"/>
      <c r="J115" s="36"/>
      <c r="K115" s="53" t="s">
        <v>37</v>
      </c>
      <c r="L115" s="42"/>
      <c r="M115" s="43"/>
      <c r="N115" s="9"/>
      <c r="O115" s="9"/>
      <c r="P115" s="9"/>
      <c r="Q115" s="9"/>
      <c r="R115" s="9"/>
      <c r="S115" s="9"/>
      <c r="T115" s="14"/>
      <c r="U115" s="14"/>
    </row>
    <row r="116" ht="15.75" customHeight="1">
      <c r="A116" s="37"/>
      <c r="B116" s="26"/>
      <c r="C116" s="35"/>
      <c r="D116" s="35"/>
      <c r="E116" s="35"/>
      <c r="F116" s="36"/>
      <c r="G116" s="36"/>
      <c r="H116" s="36"/>
      <c r="I116" s="35"/>
      <c r="J116" s="36"/>
      <c r="K116" s="53" t="s">
        <v>38</v>
      </c>
      <c r="L116" s="42"/>
      <c r="M116" s="43"/>
      <c r="N116" s="7"/>
      <c r="O116" s="7"/>
      <c r="P116" s="7"/>
      <c r="Q116" s="8"/>
      <c r="R116" s="8"/>
      <c r="S116" s="8"/>
      <c r="T116" s="14"/>
      <c r="U116" s="14"/>
    </row>
    <row r="117" ht="15.75" customHeight="1">
      <c r="A117" s="37"/>
      <c r="B117" s="26"/>
      <c r="C117" s="35"/>
      <c r="D117" s="35"/>
      <c r="E117" s="35"/>
      <c r="F117" s="36"/>
      <c r="G117" s="36"/>
      <c r="H117" s="36"/>
      <c r="I117" s="35"/>
      <c r="J117" s="36"/>
      <c r="K117" s="54" t="s">
        <v>39</v>
      </c>
      <c r="L117" s="42"/>
      <c r="M117" s="43"/>
      <c r="N117" s="8"/>
      <c r="O117" s="8"/>
      <c r="P117" s="8"/>
      <c r="Q117" s="7"/>
      <c r="R117" s="7"/>
      <c r="S117" s="7"/>
      <c r="T117" s="14"/>
      <c r="U117" s="14"/>
    </row>
    <row r="118" ht="15.75" customHeight="1">
      <c r="A118" s="37"/>
      <c r="B118" s="26"/>
      <c r="C118" s="35"/>
      <c r="D118" s="35"/>
      <c r="E118" s="35"/>
      <c r="F118" s="36"/>
      <c r="G118" s="36"/>
      <c r="H118" s="36"/>
      <c r="I118" s="35"/>
      <c r="J118" s="36"/>
      <c r="K118" s="54" t="s">
        <v>40</v>
      </c>
      <c r="L118" s="42"/>
      <c r="M118" s="43"/>
      <c r="N118" s="7"/>
      <c r="O118" s="7"/>
      <c r="P118" s="7"/>
      <c r="Q118" s="7"/>
      <c r="R118" s="7"/>
      <c r="S118" s="7"/>
      <c r="T118" s="14"/>
      <c r="U118" s="14"/>
    </row>
    <row r="119" ht="15.75" customHeight="1">
      <c r="A119" s="37"/>
      <c r="B119" s="26"/>
      <c r="C119" s="35"/>
      <c r="D119" s="35"/>
      <c r="E119" s="35"/>
      <c r="F119" s="36"/>
      <c r="G119" s="36"/>
      <c r="H119" s="36"/>
      <c r="I119" s="35"/>
      <c r="J119" s="36"/>
      <c r="K119" s="7"/>
      <c r="L119" s="7"/>
      <c r="M119" s="7"/>
      <c r="N119" s="7"/>
      <c r="O119" s="7"/>
      <c r="P119" s="7"/>
      <c r="Q119" s="7"/>
      <c r="R119" s="7"/>
      <c r="S119" s="7"/>
      <c r="T119" s="14"/>
      <c r="U119" s="14"/>
    </row>
    <row r="120" ht="15.75" customHeight="1">
      <c r="A120" s="55"/>
      <c r="B120" s="2"/>
      <c r="C120" s="2"/>
      <c r="D120" s="2"/>
      <c r="E120" s="2"/>
      <c r="F120" s="3"/>
      <c r="G120" s="24" t="s">
        <v>41</v>
      </c>
      <c r="H120" s="66"/>
      <c r="I120" s="66"/>
      <c r="J120" s="26"/>
      <c r="K120" s="7"/>
      <c r="L120" s="7"/>
      <c r="M120" s="7"/>
      <c r="N120" s="7"/>
      <c r="O120" s="7"/>
      <c r="P120" s="7"/>
      <c r="Q120" s="7"/>
      <c r="R120" s="7"/>
      <c r="S120" s="7"/>
      <c r="T120" s="14"/>
      <c r="U120" s="14"/>
    </row>
    <row r="121" ht="15.75" customHeight="1">
      <c r="A121" s="33"/>
      <c r="F121" s="34"/>
      <c r="G121" s="56">
        <v>9.0</v>
      </c>
      <c r="H121" s="3"/>
      <c r="I121" s="56">
        <v>7.0</v>
      </c>
      <c r="J121" s="3"/>
      <c r="K121" s="57"/>
      <c r="L121" s="7"/>
      <c r="M121" s="7"/>
      <c r="N121" s="7"/>
      <c r="O121" s="7"/>
      <c r="P121" s="7"/>
      <c r="Q121" s="7"/>
      <c r="R121" s="7"/>
      <c r="S121" s="7"/>
      <c r="T121" s="14"/>
      <c r="U121" s="14"/>
    </row>
    <row r="122" ht="15.75" customHeight="1">
      <c r="A122" s="11"/>
      <c r="B122" s="12"/>
      <c r="C122" s="12"/>
      <c r="D122" s="12"/>
      <c r="E122" s="12"/>
      <c r="F122" s="13"/>
      <c r="G122" s="11"/>
      <c r="H122" s="13"/>
      <c r="I122" s="11"/>
      <c r="J122" s="13"/>
      <c r="K122" s="57"/>
      <c r="L122" s="7"/>
      <c r="M122" s="7"/>
      <c r="N122" s="7"/>
      <c r="O122" s="7"/>
      <c r="P122" s="7"/>
      <c r="Q122" s="50"/>
      <c r="R122" s="51"/>
      <c r="S122" s="43"/>
      <c r="T122" s="14"/>
      <c r="U122" s="14"/>
    </row>
    <row r="123" ht="15.75" customHeight="1">
      <c r="A123" s="1" t="s">
        <v>93</v>
      </c>
      <c r="B123" s="2"/>
      <c r="C123" s="2"/>
      <c r="D123" s="3"/>
      <c r="E123" s="4" t="s">
        <v>1</v>
      </c>
      <c r="F123" s="3"/>
      <c r="G123" s="72">
        <v>45311.0</v>
      </c>
      <c r="H123" s="3"/>
      <c r="I123" s="67"/>
      <c r="J123" s="3"/>
      <c r="K123" s="57"/>
      <c r="L123" s="7"/>
      <c r="M123" s="7"/>
      <c r="N123" s="50"/>
      <c r="O123" s="51"/>
      <c r="P123" s="43"/>
      <c r="Q123" s="9"/>
      <c r="R123" s="9"/>
      <c r="S123" s="9"/>
      <c r="T123" s="14"/>
      <c r="U123" s="14"/>
    </row>
    <row r="124" ht="15.75" customHeight="1">
      <c r="A124" s="11"/>
      <c r="B124" s="12"/>
      <c r="C124" s="12"/>
      <c r="D124" s="13"/>
      <c r="E124" s="11"/>
      <c r="F124" s="13"/>
      <c r="G124" s="11"/>
      <c r="H124" s="13"/>
      <c r="I124" s="11"/>
      <c r="J124" s="13"/>
      <c r="K124" s="57"/>
      <c r="L124" s="7"/>
      <c r="M124" s="7"/>
      <c r="N124" s="9"/>
      <c r="O124" s="9"/>
      <c r="P124" s="9"/>
      <c r="Q124" s="9"/>
      <c r="R124" s="9"/>
      <c r="S124" s="9"/>
      <c r="T124" s="14"/>
      <c r="U124" s="14"/>
    </row>
    <row r="125" ht="15.75" customHeight="1">
      <c r="A125" s="15" t="s">
        <v>2</v>
      </c>
      <c r="B125" s="2"/>
      <c r="C125" s="2"/>
      <c r="D125" s="2"/>
      <c r="E125" s="2"/>
      <c r="F125" s="2"/>
      <c r="G125" s="2"/>
      <c r="H125" s="2"/>
      <c r="I125" s="2"/>
      <c r="J125" s="3"/>
      <c r="K125" s="23" t="s">
        <v>6</v>
      </c>
      <c r="L125" s="2"/>
      <c r="M125" s="2"/>
      <c r="N125" s="23" t="s">
        <v>6</v>
      </c>
      <c r="O125" s="2"/>
      <c r="P125" s="2"/>
      <c r="Q125" s="9"/>
      <c r="R125" s="9"/>
      <c r="S125" s="9"/>
      <c r="T125" s="14"/>
      <c r="U125" s="14"/>
    </row>
    <row r="126" ht="15.75" customHeight="1">
      <c r="A126" s="18" t="s">
        <v>3</v>
      </c>
      <c r="B126" s="3"/>
      <c r="C126" s="19" t="s">
        <v>4</v>
      </c>
      <c r="D126" s="19" t="s">
        <v>4</v>
      </c>
      <c r="E126" s="19" t="s">
        <v>4</v>
      </c>
      <c r="F126" s="20" t="s">
        <v>5</v>
      </c>
      <c r="G126" s="21" t="s">
        <v>5</v>
      </c>
      <c r="H126" s="20" t="s">
        <v>5</v>
      </c>
      <c r="I126" s="19" t="s">
        <v>4</v>
      </c>
      <c r="J126" s="60" t="s">
        <v>5</v>
      </c>
      <c r="K126" s="11"/>
      <c r="L126" s="12"/>
      <c r="M126" s="12"/>
      <c r="N126" s="11"/>
      <c r="O126" s="12"/>
      <c r="P126" s="12"/>
      <c r="Q126" s="9"/>
      <c r="R126" s="9"/>
      <c r="S126" s="9"/>
      <c r="T126" s="14"/>
      <c r="U126" s="14"/>
    </row>
    <row r="127" ht="15.75" customHeight="1">
      <c r="A127" s="11"/>
      <c r="B127" s="13"/>
      <c r="C127" s="24" t="s">
        <v>7</v>
      </c>
      <c r="D127" s="24" t="s">
        <v>8</v>
      </c>
      <c r="E127" s="24" t="s">
        <v>9</v>
      </c>
      <c r="F127" s="24" t="s">
        <v>7</v>
      </c>
      <c r="G127" s="24" t="s">
        <v>8</v>
      </c>
      <c r="H127" s="24" t="s">
        <v>9</v>
      </c>
      <c r="I127" s="25" t="s">
        <v>10</v>
      </c>
      <c r="J127" s="26"/>
      <c r="K127" s="78"/>
      <c r="L127" s="2"/>
      <c r="M127" s="3"/>
      <c r="N127" s="31"/>
      <c r="O127" s="2"/>
      <c r="P127" s="3"/>
      <c r="Q127" s="9"/>
      <c r="R127" s="9"/>
      <c r="S127" s="9"/>
      <c r="T127" s="14"/>
      <c r="U127" s="14"/>
    </row>
    <row r="128" ht="15.75" customHeight="1">
      <c r="A128" s="37" t="s">
        <v>11</v>
      </c>
      <c r="B128" s="26"/>
      <c r="C128" s="28" t="s">
        <v>12</v>
      </c>
      <c r="D128" s="28"/>
      <c r="E128" s="28"/>
      <c r="F128" s="29" t="s">
        <v>12</v>
      </c>
      <c r="G128" s="29"/>
      <c r="H128" s="29"/>
      <c r="I128" s="35"/>
      <c r="J128" s="36"/>
      <c r="K128" s="33"/>
      <c r="M128" s="34"/>
      <c r="N128" s="33"/>
      <c r="P128" s="34"/>
      <c r="Q128" s="9"/>
      <c r="R128" s="9"/>
      <c r="S128" s="9"/>
      <c r="T128" s="14"/>
      <c r="U128" s="14"/>
    </row>
    <row r="129" ht="15.75" customHeight="1">
      <c r="A129" s="32" t="s">
        <v>79</v>
      </c>
      <c r="B129" s="26"/>
      <c r="C129" s="28">
        <v>3.0</v>
      </c>
      <c r="D129" s="28">
        <v>8.0</v>
      </c>
      <c r="E129" s="28"/>
      <c r="F129" s="29">
        <v>3.0</v>
      </c>
      <c r="G129" s="29">
        <v>8.0</v>
      </c>
      <c r="H129" s="29"/>
      <c r="I129" s="28">
        <v>5.0</v>
      </c>
      <c r="J129" s="29">
        <v>3.0</v>
      </c>
      <c r="K129" s="33"/>
      <c r="M129" s="34"/>
      <c r="N129" s="33"/>
      <c r="P129" s="34"/>
      <c r="Q129" s="9"/>
      <c r="R129" s="9"/>
      <c r="S129" s="9"/>
      <c r="T129" s="14"/>
      <c r="U129" s="14"/>
    </row>
    <row r="130" ht="15.75" customHeight="1">
      <c r="A130" s="32" t="s">
        <v>94</v>
      </c>
      <c r="B130" s="26"/>
      <c r="C130" s="35"/>
      <c r="D130" s="28">
        <v>8.0</v>
      </c>
      <c r="E130" s="28" t="s">
        <v>95</v>
      </c>
      <c r="F130" s="36"/>
      <c r="G130" s="29">
        <v>8.0</v>
      </c>
      <c r="H130" s="29" t="s">
        <v>95</v>
      </c>
      <c r="I130" s="28">
        <v>6.0</v>
      </c>
      <c r="J130" s="29">
        <v>4.0</v>
      </c>
      <c r="K130" s="33"/>
      <c r="M130" s="34"/>
      <c r="N130" s="33"/>
      <c r="P130" s="34"/>
      <c r="Q130" s="8"/>
      <c r="R130" s="8"/>
      <c r="S130" s="8"/>
      <c r="T130" s="14"/>
      <c r="U130" s="14"/>
    </row>
    <row r="131" ht="15.75" customHeight="1">
      <c r="A131" s="32" t="s">
        <v>96</v>
      </c>
      <c r="B131" s="26"/>
      <c r="C131" s="35"/>
      <c r="D131" s="28">
        <v>10.0</v>
      </c>
      <c r="E131" s="35"/>
      <c r="F131" s="36"/>
      <c r="G131" s="29">
        <v>10.0</v>
      </c>
      <c r="H131" s="36"/>
      <c r="I131" s="28">
        <v>4.0</v>
      </c>
      <c r="J131" s="29">
        <v>4.0</v>
      </c>
      <c r="K131" s="33"/>
      <c r="M131" s="34"/>
      <c r="N131" s="33"/>
      <c r="P131" s="34"/>
      <c r="Q131" s="7"/>
      <c r="R131" s="7"/>
      <c r="S131" s="7"/>
      <c r="T131" s="14"/>
      <c r="U131" s="14"/>
    </row>
    <row r="132" ht="15.75" customHeight="1">
      <c r="A132" s="37"/>
      <c r="B132" s="26"/>
      <c r="C132" s="35"/>
      <c r="D132" s="35"/>
      <c r="E132" s="35"/>
      <c r="F132" s="36"/>
      <c r="G132" s="36"/>
      <c r="H132" s="36"/>
      <c r="I132" s="35"/>
      <c r="J132" s="36"/>
      <c r="K132" s="33"/>
      <c r="M132" s="34"/>
      <c r="N132" s="33"/>
      <c r="P132" s="34"/>
      <c r="Q132" s="7"/>
      <c r="R132" s="7"/>
      <c r="S132" s="7"/>
      <c r="T132" s="14"/>
      <c r="U132" s="14"/>
    </row>
    <row r="133" ht="15.75" customHeight="1">
      <c r="A133" s="37"/>
      <c r="B133" s="26"/>
      <c r="C133" s="35"/>
      <c r="D133" s="35"/>
      <c r="E133" s="35"/>
      <c r="F133" s="36"/>
      <c r="G133" s="36"/>
      <c r="H133" s="36"/>
      <c r="I133" s="35"/>
      <c r="J133" s="36"/>
      <c r="K133" s="33"/>
      <c r="M133" s="34"/>
      <c r="N133" s="33"/>
      <c r="P133" s="34"/>
      <c r="Q133" s="7"/>
      <c r="R133" s="7"/>
      <c r="S133" s="7"/>
      <c r="T133" s="14"/>
      <c r="U133" s="14"/>
    </row>
    <row r="134" ht="15.75" customHeight="1">
      <c r="A134" s="37"/>
      <c r="B134" s="26"/>
      <c r="C134" s="35"/>
      <c r="D134" s="35"/>
      <c r="E134" s="35"/>
      <c r="F134" s="36"/>
      <c r="G134" s="36"/>
      <c r="H134" s="36"/>
      <c r="I134" s="35"/>
      <c r="J134" s="38"/>
      <c r="K134" s="33"/>
      <c r="M134" s="34"/>
      <c r="N134" s="33"/>
      <c r="P134" s="34"/>
      <c r="Q134" s="7"/>
      <c r="R134" s="7"/>
      <c r="S134" s="7"/>
      <c r="T134" s="14"/>
      <c r="U134" s="14"/>
    </row>
    <row r="135" ht="15.75" customHeight="1">
      <c r="A135" s="37"/>
      <c r="B135" s="26"/>
      <c r="C135" s="35"/>
      <c r="D135" s="35"/>
      <c r="E135" s="35"/>
      <c r="F135" s="36"/>
      <c r="G135" s="36"/>
      <c r="H135" s="36"/>
      <c r="I135" s="35"/>
      <c r="J135" s="38"/>
      <c r="K135" s="11"/>
      <c r="L135" s="12"/>
      <c r="M135" s="13"/>
      <c r="N135" s="11"/>
      <c r="O135" s="12"/>
      <c r="P135" s="13"/>
      <c r="Q135" s="7"/>
      <c r="R135" s="7"/>
      <c r="S135" s="7"/>
      <c r="T135" s="14"/>
      <c r="U135" s="14"/>
    </row>
    <row r="136" ht="15.75" customHeight="1">
      <c r="A136" s="4" t="s">
        <v>19</v>
      </c>
      <c r="B136" s="2"/>
      <c r="C136" s="2"/>
      <c r="D136" s="2"/>
      <c r="E136" s="2"/>
      <c r="F136" s="2"/>
      <c r="G136" s="2"/>
      <c r="H136" s="2"/>
      <c r="I136" s="2"/>
      <c r="J136" s="3"/>
      <c r="K136" s="63" t="s">
        <v>10</v>
      </c>
      <c r="N136" s="7"/>
      <c r="O136" s="7"/>
      <c r="P136" s="7"/>
      <c r="Q136" s="50"/>
      <c r="R136" s="51"/>
      <c r="S136" s="43"/>
      <c r="T136" s="14"/>
      <c r="U136" s="14"/>
    </row>
    <row r="137" ht="15.75" customHeight="1">
      <c r="A137" s="18" t="s">
        <v>3</v>
      </c>
      <c r="B137" s="3"/>
      <c r="C137" s="19" t="s">
        <v>4</v>
      </c>
      <c r="D137" s="19" t="s">
        <v>4</v>
      </c>
      <c r="E137" s="19" t="s">
        <v>4</v>
      </c>
      <c r="F137" s="20" t="s">
        <v>5</v>
      </c>
      <c r="G137" s="21" t="s">
        <v>5</v>
      </c>
      <c r="H137" s="20" t="s">
        <v>5</v>
      </c>
      <c r="I137" s="19" t="s">
        <v>4</v>
      </c>
      <c r="J137" s="60" t="s">
        <v>5</v>
      </c>
      <c r="K137" s="41" t="s">
        <v>23</v>
      </c>
      <c r="L137" s="42"/>
      <c r="M137" s="43"/>
      <c r="N137" s="7"/>
      <c r="O137" s="7"/>
      <c r="P137" s="7"/>
      <c r="Q137" s="9"/>
      <c r="R137" s="9"/>
      <c r="S137" s="9"/>
      <c r="T137" s="14"/>
      <c r="U137" s="14"/>
    </row>
    <row r="138" ht="15.75" customHeight="1">
      <c r="A138" s="11"/>
      <c r="B138" s="13"/>
      <c r="C138" s="24" t="s">
        <v>7</v>
      </c>
      <c r="D138" s="24" t="s">
        <v>8</v>
      </c>
      <c r="E138" s="24" t="s">
        <v>9</v>
      </c>
      <c r="F138" s="24" t="s">
        <v>7</v>
      </c>
      <c r="G138" s="24" t="s">
        <v>8</v>
      </c>
      <c r="H138" s="24" t="s">
        <v>9</v>
      </c>
      <c r="I138" s="25" t="s">
        <v>10</v>
      </c>
      <c r="J138" s="26"/>
      <c r="K138" s="41" t="s">
        <v>27</v>
      </c>
      <c r="L138" s="42"/>
      <c r="M138" s="43"/>
      <c r="N138" s="7"/>
      <c r="O138" s="7"/>
      <c r="P138" s="7"/>
      <c r="Q138" s="9"/>
      <c r="R138" s="9"/>
      <c r="S138" s="9"/>
      <c r="T138" s="14"/>
      <c r="U138" s="14"/>
    </row>
    <row r="139" ht="15.75" customHeight="1">
      <c r="A139" s="40" t="s">
        <v>62</v>
      </c>
      <c r="B139" s="26"/>
      <c r="C139" s="28">
        <v>4.0</v>
      </c>
      <c r="D139" s="28">
        <v>12.0</v>
      </c>
      <c r="E139" s="28">
        <v>60.0</v>
      </c>
      <c r="F139" s="29">
        <v>4.0</v>
      </c>
      <c r="G139" s="29">
        <v>12.0</v>
      </c>
      <c r="H139" s="29">
        <v>60.0</v>
      </c>
      <c r="I139" s="28">
        <v>10.0</v>
      </c>
      <c r="J139" s="29">
        <v>10.0</v>
      </c>
      <c r="K139" s="41" t="s">
        <v>29</v>
      </c>
      <c r="L139" s="42"/>
      <c r="M139" s="43"/>
      <c r="N139" s="7"/>
      <c r="O139" s="7"/>
      <c r="P139" s="7"/>
      <c r="Q139" s="9"/>
      <c r="R139" s="9"/>
      <c r="S139" s="9"/>
      <c r="T139" s="14"/>
      <c r="U139" s="14"/>
    </row>
    <row r="140" ht="15.75" customHeight="1">
      <c r="A140" s="64" t="s">
        <v>97</v>
      </c>
      <c r="B140" s="26"/>
      <c r="C140" s="28">
        <v>4.0</v>
      </c>
      <c r="D140" s="28" t="s">
        <v>98</v>
      </c>
      <c r="E140" s="28">
        <v>25.0</v>
      </c>
      <c r="F140" s="29">
        <v>4.0</v>
      </c>
      <c r="G140" s="29" t="s">
        <v>98</v>
      </c>
      <c r="H140" s="29">
        <v>25.0</v>
      </c>
      <c r="I140" s="28">
        <v>8.0</v>
      </c>
      <c r="J140" s="29">
        <v>6.0</v>
      </c>
      <c r="K140" s="46" t="s">
        <v>31</v>
      </c>
      <c r="L140" s="42"/>
      <c r="M140" s="43"/>
      <c r="N140" s="7"/>
      <c r="O140" s="7"/>
      <c r="P140" s="7"/>
      <c r="Q140" s="9"/>
      <c r="R140" s="9"/>
      <c r="S140" s="9"/>
      <c r="T140" s="14"/>
      <c r="U140" s="14"/>
    </row>
    <row r="141" ht="15.75" customHeight="1">
      <c r="A141" s="44" t="s">
        <v>99</v>
      </c>
      <c r="B141" s="26"/>
      <c r="C141" s="28">
        <v>4.0</v>
      </c>
      <c r="D141" s="28">
        <v>12.0</v>
      </c>
      <c r="E141" s="28">
        <v>7.0</v>
      </c>
      <c r="F141" s="29">
        <v>4.0</v>
      </c>
      <c r="G141" s="29">
        <v>12.0</v>
      </c>
      <c r="H141" s="29">
        <v>8.0</v>
      </c>
      <c r="I141" s="28">
        <v>6.0</v>
      </c>
      <c r="J141" s="29">
        <v>7.0</v>
      </c>
      <c r="K141" s="46" t="s">
        <v>33</v>
      </c>
      <c r="L141" s="42"/>
      <c r="M141" s="43"/>
      <c r="N141" s="7"/>
      <c r="O141" s="7"/>
      <c r="P141" s="7"/>
      <c r="Q141" s="9"/>
      <c r="R141" s="9"/>
      <c r="S141" s="9"/>
      <c r="T141" s="14"/>
      <c r="U141" s="14"/>
    </row>
    <row r="142" ht="15.75" customHeight="1">
      <c r="A142" s="45" t="s">
        <v>100</v>
      </c>
      <c r="B142" s="26"/>
      <c r="C142" s="28">
        <v>4.0</v>
      </c>
      <c r="D142" s="28">
        <v>8.0</v>
      </c>
      <c r="E142" s="28">
        <v>50.0</v>
      </c>
      <c r="F142" s="29">
        <v>4.0</v>
      </c>
      <c r="G142" s="29">
        <v>8.0</v>
      </c>
      <c r="H142" s="29">
        <v>50.0</v>
      </c>
      <c r="I142" s="28">
        <v>9.0</v>
      </c>
      <c r="J142" s="29">
        <v>8.0</v>
      </c>
      <c r="K142" s="49" t="s">
        <v>35</v>
      </c>
      <c r="L142" s="42"/>
      <c r="M142" s="43"/>
      <c r="N142" s="9"/>
      <c r="O142" s="9"/>
      <c r="P142" s="9"/>
      <c r="Q142" s="9"/>
      <c r="R142" s="9"/>
      <c r="S142" s="9"/>
      <c r="T142" s="14"/>
      <c r="U142" s="14"/>
    </row>
    <row r="143" ht="15.75" customHeight="1">
      <c r="A143" s="48" t="s">
        <v>101</v>
      </c>
      <c r="B143" s="26"/>
      <c r="C143" s="28">
        <v>4.0</v>
      </c>
      <c r="D143" s="28">
        <v>10.0</v>
      </c>
      <c r="E143" s="28">
        <v>18.0</v>
      </c>
      <c r="F143" s="29">
        <v>4.0</v>
      </c>
      <c r="G143" s="29">
        <v>10.0</v>
      </c>
      <c r="H143" s="29">
        <v>18.0</v>
      </c>
      <c r="I143" s="28">
        <v>7.0</v>
      </c>
      <c r="J143" s="29">
        <v>7.0</v>
      </c>
      <c r="K143" s="52" t="s">
        <v>36</v>
      </c>
      <c r="L143" s="42"/>
      <c r="M143" s="43"/>
      <c r="N143" s="9"/>
      <c r="O143" s="9"/>
      <c r="P143" s="9"/>
      <c r="Q143" s="9"/>
      <c r="R143" s="9"/>
      <c r="S143" s="9"/>
    </row>
    <row r="144" ht="15.75" customHeight="1">
      <c r="A144" s="65" t="s">
        <v>102</v>
      </c>
      <c r="B144" s="26"/>
      <c r="C144" s="28">
        <v>3.0</v>
      </c>
      <c r="D144" s="28">
        <v>15.0</v>
      </c>
      <c r="E144" s="28">
        <v>25.0</v>
      </c>
      <c r="F144" s="29">
        <v>3.0</v>
      </c>
      <c r="G144" s="29">
        <v>15.0</v>
      </c>
      <c r="H144" s="29">
        <v>25.0</v>
      </c>
      <c r="I144" s="28">
        <v>9.0</v>
      </c>
      <c r="J144" s="29">
        <v>8.0</v>
      </c>
      <c r="K144" s="53" t="s">
        <v>37</v>
      </c>
      <c r="L144" s="42"/>
      <c r="M144" s="43"/>
      <c r="N144" s="7"/>
      <c r="O144" s="7"/>
      <c r="P144" s="7"/>
      <c r="Q144" s="8"/>
      <c r="R144" s="8"/>
      <c r="S144" s="8"/>
    </row>
    <row r="145" ht="15.75" customHeight="1">
      <c r="A145" s="27"/>
      <c r="B145" s="26"/>
      <c r="C145" s="35"/>
      <c r="D145" s="28"/>
      <c r="E145" s="35"/>
      <c r="F145" s="36"/>
      <c r="G145" s="36"/>
      <c r="H145" s="36"/>
      <c r="I145" s="35"/>
      <c r="J145" s="36"/>
      <c r="K145" s="53" t="s">
        <v>38</v>
      </c>
      <c r="L145" s="42"/>
      <c r="M145" s="43"/>
      <c r="N145" s="7"/>
      <c r="O145" s="7"/>
      <c r="P145" s="7"/>
      <c r="Q145" s="7"/>
      <c r="R145" s="7"/>
      <c r="S145" s="7"/>
    </row>
    <row r="146" ht="15.75" customHeight="1">
      <c r="A146" s="37"/>
      <c r="B146" s="26"/>
      <c r="C146" s="35"/>
      <c r="D146" s="35"/>
      <c r="E146" s="35"/>
      <c r="F146" s="36"/>
      <c r="G146" s="36"/>
      <c r="H146" s="36"/>
      <c r="I146" s="35"/>
      <c r="J146" s="36"/>
      <c r="K146" s="54" t="s">
        <v>39</v>
      </c>
      <c r="L146" s="42"/>
      <c r="M146" s="43"/>
      <c r="N146" s="8"/>
      <c r="O146" s="8"/>
      <c r="P146" s="8"/>
      <c r="Q146" s="7"/>
      <c r="R146" s="7"/>
      <c r="S146" s="7"/>
    </row>
    <row r="147" ht="15.75" customHeight="1">
      <c r="A147" s="37"/>
      <c r="B147" s="26"/>
      <c r="C147" s="35"/>
      <c r="D147" s="35"/>
      <c r="E147" s="35"/>
      <c r="F147" s="36"/>
      <c r="G147" s="36"/>
      <c r="H147" s="36"/>
      <c r="I147" s="35"/>
      <c r="J147" s="36"/>
      <c r="K147" s="80" t="s">
        <v>40</v>
      </c>
      <c r="L147" s="74"/>
      <c r="M147" s="75"/>
      <c r="N147" s="57"/>
      <c r="O147" s="7"/>
      <c r="P147" s="7"/>
      <c r="Q147" s="7"/>
      <c r="R147" s="7"/>
      <c r="S147" s="7"/>
    </row>
    <row r="148" ht="15.75" customHeight="1">
      <c r="A148" s="37"/>
      <c r="B148" s="26"/>
      <c r="C148" s="35"/>
      <c r="D148" s="35"/>
      <c r="E148" s="35"/>
      <c r="F148" s="36"/>
      <c r="G148" s="36"/>
      <c r="H148" s="36"/>
      <c r="I148" s="35"/>
      <c r="J148" s="36"/>
      <c r="K148" s="81"/>
      <c r="L148" s="81"/>
      <c r="M148" s="81"/>
      <c r="N148" s="57"/>
      <c r="O148" s="7"/>
      <c r="P148" s="7"/>
      <c r="Q148" s="7"/>
      <c r="R148" s="7"/>
      <c r="S148" s="7"/>
    </row>
    <row r="149" ht="15.75" customHeight="1">
      <c r="A149" s="37"/>
      <c r="B149" s="26"/>
      <c r="C149" s="35"/>
      <c r="D149" s="35"/>
      <c r="E149" s="35"/>
      <c r="F149" s="36"/>
      <c r="G149" s="36"/>
      <c r="H149" s="36"/>
      <c r="I149" s="35"/>
      <c r="J149" s="36"/>
      <c r="K149" s="81"/>
      <c r="L149" s="81"/>
      <c r="M149" s="81"/>
      <c r="N149" s="57"/>
      <c r="O149" s="7"/>
      <c r="P149" s="7"/>
      <c r="Q149" s="7"/>
      <c r="R149" s="7"/>
      <c r="S149" s="7"/>
    </row>
    <row r="150" ht="15.75" customHeight="1">
      <c r="A150" s="82"/>
      <c r="B150" s="3"/>
      <c r="C150" s="83"/>
      <c r="D150" s="35"/>
      <c r="E150" s="83"/>
      <c r="F150" s="36"/>
      <c r="G150" s="36"/>
      <c r="H150" s="36"/>
      <c r="I150" s="35"/>
      <c r="J150" s="36"/>
      <c r="K150" s="81"/>
      <c r="L150" s="81"/>
      <c r="M150" s="81"/>
      <c r="N150" s="57"/>
      <c r="O150" s="7"/>
      <c r="P150" s="7"/>
      <c r="Q150" s="50"/>
      <c r="R150" s="51"/>
      <c r="S150" s="43"/>
    </row>
    <row r="151" ht="15.75" customHeight="1">
      <c r="A151" s="84"/>
      <c r="B151" s="2"/>
      <c r="C151" s="2"/>
      <c r="D151" s="2"/>
      <c r="E151" s="2"/>
      <c r="F151" s="3"/>
      <c r="G151" s="85" t="s">
        <v>41</v>
      </c>
      <c r="H151" s="66"/>
      <c r="I151" s="66"/>
      <c r="J151" s="26"/>
      <c r="K151" s="81"/>
      <c r="L151" s="81"/>
      <c r="M151" s="81"/>
      <c r="N151" s="57"/>
      <c r="O151" s="7"/>
      <c r="P151" s="7"/>
      <c r="Q151" s="9"/>
      <c r="R151" s="9"/>
      <c r="S151" s="9"/>
    </row>
    <row r="152" ht="15.75" customHeight="1">
      <c r="F152" s="34"/>
      <c r="G152" s="86">
        <v>8.0</v>
      </c>
      <c r="H152" s="3"/>
      <c r="I152" s="56">
        <v>7.0</v>
      </c>
      <c r="J152" s="3"/>
      <c r="K152" s="87"/>
      <c r="L152" s="81"/>
      <c r="M152" s="81"/>
      <c r="N152" s="88"/>
      <c r="O152" s="51"/>
      <c r="P152" s="43"/>
      <c r="Q152" s="9"/>
      <c r="R152" s="9"/>
      <c r="S152" s="9"/>
    </row>
    <row r="153" ht="15.75" customHeight="1">
      <c r="F153" s="34"/>
      <c r="G153" s="12"/>
      <c r="H153" s="13"/>
      <c r="I153" s="11"/>
      <c r="J153" s="13"/>
      <c r="K153" s="87"/>
      <c r="L153" s="81"/>
      <c r="M153" s="81"/>
      <c r="N153" s="89"/>
      <c r="O153" s="9"/>
      <c r="P153" s="9"/>
      <c r="Q153" s="9"/>
      <c r="R153" s="9"/>
      <c r="S153" s="9"/>
    </row>
    <row r="154" ht="15.7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1"/>
      <c r="K154" s="81"/>
      <c r="L154" s="81"/>
      <c r="M154" s="81"/>
      <c r="N154" s="89"/>
      <c r="O154" s="9"/>
      <c r="P154" s="9"/>
      <c r="Q154" s="9"/>
      <c r="R154" s="9"/>
      <c r="S154" s="9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92"/>
      <c r="K155" s="81"/>
      <c r="L155" s="81"/>
      <c r="M155" s="81"/>
      <c r="N155" s="89"/>
      <c r="O155" s="9"/>
      <c r="P155" s="9"/>
      <c r="Q155" s="9"/>
      <c r="R155" s="9"/>
      <c r="S155" s="9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90"/>
      <c r="L156" s="90"/>
      <c r="M156" s="90"/>
      <c r="N156" s="9"/>
      <c r="O156" s="9"/>
      <c r="P156" s="9"/>
      <c r="Q156" s="9"/>
      <c r="R156" s="9"/>
      <c r="S156" s="9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7"/>
      <c r="R158" s="7"/>
      <c r="S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7"/>
      <c r="R159" s="7"/>
      <c r="S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3">
    <mergeCell ref="A1:D2"/>
    <mergeCell ref="E1:F2"/>
    <mergeCell ref="G1:H2"/>
    <mergeCell ref="I1:J2"/>
    <mergeCell ref="A3:J3"/>
    <mergeCell ref="A4:B5"/>
    <mergeCell ref="N4:P5"/>
    <mergeCell ref="A6:B6"/>
    <mergeCell ref="A7:B7"/>
    <mergeCell ref="A8:B8"/>
    <mergeCell ref="A9:B9"/>
    <mergeCell ref="A10:B10"/>
    <mergeCell ref="A11:B11"/>
    <mergeCell ref="A13:J13"/>
    <mergeCell ref="K4:M5"/>
    <mergeCell ref="I5:J5"/>
    <mergeCell ref="K6:M14"/>
    <mergeCell ref="N6:P14"/>
    <mergeCell ref="I15:J15"/>
    <mergeCell ref="K15:M15"/>
    <mergeCell ref="K16:M16"/>
    <mergeCell ref="A12:B12"/>
    <mergeCell ref="A14:B15"/>
    <mergeCell ref="A16:B16"/>
    <mergeCell ref="A17:B17"/>
    <mergeCell ref="A18:B18"/>
    <mergeCell ref="A19:B19"/>
    <mergeCell ref="A20:B20"/>
    <mergeCell ref="K23:M23"/>
    <mergeCell ref="K24:M24"/>
    <mergeCell ref="K25:M25"/>
    <mergeCell ref="K26:M26"/>
    <mergeCell ref="G27:J27"/>
    <mergeCell ref="G28:H29"/>
    <mergeCell ref="I28:J29"/>
    <mergeCell ref="K17:M17"/>
    <mergeCell ref="K18:M18"/>
    <mergeCell ref="K19:M19"/>
    <mergeCell ref="K20:M20"/>
    <mergeCell ref="K21:M21"/>
    <mergeCell ref="R21:S21"/>
    <mergeCell ref="K22:M22"/>
    <mergeCell ref="A21:B21"/>
    <mergeCell ref="A22:B22"/>
    <mergeCell ref="A23:B23"/>
    <mergeCell ref="A24:B24"/>
    <mergeCell ref="A25:B25"/>
    <mergeCell ref="A26:B26"/>
    <mergeCell ref="A27:F29"/>
    <mergeCell ref="A30:D31"/>
    <mergeCell ref="E30:F31"/>
    <mergeCell ref="G30:H31"/>
    <mergeCell ref="I30:J31"/>
    <mergeCell ref="A32:J32"/>
    <mergeCell ref="A33:B34"/>
    <mergeCell ref="N33:P34"/>
    <mergeCell ref="A42:B42"/>
    <mergeCell ref="A43:J43"/>
    <mergeCell ref="A35:B35"/>
    <mergeCell ref="A36:B36"/>
    <mergeCell ref="A37:B37"/>
    <mergeCell ref="A38:B38"/>
    <mergeCell ref="A39:B39"/>
    <mergeCell ref="A40:B40"/>
    <mergeCell ref="A41:B41"/>
    <mergeCell ref="K33:M34"/>
    <mergeCell ref="I34:J34"/>
    <mergeCell ref="K35:M43"/>
    <mergeCell ref="N35:P43"/>
    <mergeCell ref="I45:J45"/>
    <mergeCell ref="K45:M45"/>
    <mergeCell ref="K46:M46"/>
    <mergeCell ref="A44:B45"/>
    <mergeCell ref="A46:B46"/>
    <mergeCell ref="A47:B47"/>
    <mergeCell ref="A48:B48"/>
    <mergeCell ref="A49:B49"/>
    <mergeCell ref="A50:B50"/>
    <mergeCell ref="A51:B51"/>
    <mergeCell ref="K53:M53"/>
    <mergeCell ref="K54:M54"/>
    <mergeCell ref="K55:M55"/>
    <mergeCell ref="K56:M56"/>
    <mergeCell ref="K57:M57"/>
    <mergeCell ref="G58:J58"/>
    <mergeCell ref="G59:H60"/>
    <mergeCell ref="I59:J60"/>
    <mergeCell ref="K47:M47"/>
    <mergeCell ref="K48:M48"/>
    <mergeCell ref="K49:M49"/>
    <mergeCell ref="K50:M50"/>
    <mergeCell ref="K51:M51"/>
    <mergeCell ref="R51:S51"/>
    <mergeCell ref="K52:M52"/>
    <mergeCell ref="K77:M77"/>
    <mergeCell ref="K78:M78"/>
    <mergeCell ref="R78:S78"/>
    <mergeCell ref="K79:M79"/>
    <mergeCell ref="K80:M80"/>
    <mergeCell ref="K81:M81"/>
    <mergeCell ref="K82:M82"/>
    <mergeCell ref="K83:M83"/>
    <mergeCell ref="K84:M84"/>
    <mergeCell ref="R92:S92"/>
    <mergeCell ref="K97:M105"/>
    <mergeCell ref="N97:P105"/>
    <mergeCell ref="R108:S108"/>
    <mergeCell ref="K109:M109"/>
    <mergeCell ref="K117:M117"/>
    <mergeCell ref="K118:M118"/>
    <mergeCell ref="R122:S122"/>
    <mergeCell ref="O123:P123"/>
    <mergeCell ref="K125:M126"/>
    <mergeCell ref="N125:P126"/>
    <mergeCell ref="K110:M110"/>
    <mergeCell ref="K111:M111"/>
    <mergeCell ref="K112:M112"/>
    <mergeCell ref="K113:M113"/>
    <mergeCell ref="K114:M114"/>
    <mergeCell ref="K115:M115"/>
    <mergeCell ref="K116:M116"/>
    <mergeCell ref="K127:M135"/>
    <mergeCell ref="N127:P135"/>
    <mergeCell ref="K136:M136"/>
    <mergeCell ref="R136:S136"/>
    <mergeCell ref="K137:M137"/>
    <mergeCell ref="K138:M138"/>
    <mergeCell ref="K139:M139"/>
    <mergeCell ref="K147:M147"/>
    <mergeCell ref="R150:S150"/>
    <mergeCell ref="O152:P152"/>
    <mergeCell ref="K140:M140"/>
    <mergeCell ref="K141:M141"/>
    <mergeCell ref="K142:M142"/>
    <mergeCell ref="K143:M143"/>
    <mergeCell ref="K144:M144"/>
    <mergeCell ref="K145:M145"/>
    <mergeCell ref="K146:M146"/>
    <mergeCell ref="A83:B83"/>
    <mergeCell ref="A84:B84"/>
    <mergeCell ref="A85:B85"/>
    <mergeCell ref="K85:M85"/>
    <mergeCell ref="K86:M86"/>
    <mergeCell ref="K87:M87"/>
    <mergeCell ref="A86:B86"/>
    <mergeCell ref="A87:B87"/>
    <mergeCell ref="A88:B88"/>
    <mergeCell ref="A89:F91"/>
    <mergeCell ref="G89:J89"/>
    <mergeCell ref="G90:H91"/>
    <mergeCell ref="I90:J91"/>
    <mergeCell ref="A66:B66"/>
    <mergeCell ref="A67:B67"/>
    <mergeCell ref="A68:B68"/>
    <mergeCell ref="A69:B69"/>
    <mergeCell ref="A70:B70"/>
    <mergeCell ref="A71:B71"/>
    <mergeCell ref="A72:B72"/>
    <mergeCell ref="A75:B76"/>
    <mergeCell ref="A77:B77"/>
    <mergeCell ref="A78:B78"/>
    <mergeCell ref="A79:B79"/>
    <mergeCell ref="A80:B80"/>
    <mergeCell ref="A81:B81"/>
    <mergeCell ref="A82:B82"/>
    <mergeCell ref="A95:B96"/>
    <mergeCell ref="A97:B97"/>
    <mergeCell ref="A98:B98"/>
    <mergeCell ref="A99:B99"/>
    <mergeCell ref="A100:B100"/>
    <mergeCell ref="A101:B101"/>
    <mergeCell ref="A102:B102"/>
    <mergeCell ref="A106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G120:J120"/>
    <mergeCell ref="A120:F122"/>
    <mergeCell ref="G121:H122"/>
    <mergeCell ref="I121:J122"/>
    <mergeCell ref="E123:F124"/>
    <mergeCell ref="G123:H124"/>
    <mergeCell ref="I123:J124"/>
    <mergeCell ref="A125:J125"/>
    <mergeCell ref="I127:J127"/>
    <mergeCell ref="A123:D124"/>
    <mergeCell ref="A126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J136"/>
    <mergeCell ref="A137:B138"/>
    <mergeCell ref="I138:J138"/>
    <mergeCell ref="A139:B139"/>
    <mergeCell ref="A147:B147"/>
    <mergeCell ref="A148:B148"/>
    <mergeCell ref="A149:B149"/>
    <mergeCell ref="A150:B150"/>
    <mergeCell ref="A151:F153"/>
    <mergeCell ref="G151:J151"/>
    <mergeCell ref="G152:H153"/>
    <mergeCell ref="I152:J153"/>
    <mergeCell ref="A140:B140"/>
    <mergeCell ref="A141:B141"/>
    <mergeCell ref="A142:B142"/>
    <mergeCell ref="A143:B143"/>
    <mergeCell ref="A144:B144"/>
    <mergeCell ref="A145:B145"/>
    <mergeCell ref="A146:B146"/>
    <mergeCell ref="A52:B52"/>
    <mergeCell ref="A53:B53"/>
    <mergeCell ref="A54:B54"/>
    <mergeCell ref="A55:B55"/>
    <mergeCell ref="A56:B56"/>
    <mergeCell ref="A57:B57"/>
    <mergeCell ref="A58:F60"/>
    <mergeCell ref="A61:D62"/>
    <mergeCell ref="E61:F62"/>
    <mergeCell ref="G61:H62"/>
    <mergeCell ref="I61:J62"/>
    <mergeCell ref="A63:J63"/>
    <mergeCell ref="A64:B65"/>
    <mergeCell ref="N64:P65"/>
    <mergeCell ref="A73:B73"/>
    <mergeCell ref="A74:J74"/>
    <mergeCell ref="K64:M65"/>
    <mergeCell ref="I65:J65"/>
    <mergeCell ref="K66:M74"/>
    <mergeCell ref="N66:P74"/>
    <mergeCell ref="K75:M75"/>
    <mergeCell ref="I76:J76"/>
    <mergeCell ref="K76:M76"/>
    <mergeCell ref="K95:M96"/>
    <mergeCell ref="N95:P96"/>
    <mergeCell ref="I96:J96"/>
    <mergeCell ref="A92:D93"/>
    <mergeCell ref="E92:F93"/>
    <mergeCell ref="G92:H93"/>
    <mergeCell ref="I92:J93"/>
    <mergeCell ref="K93:M94"/>
    <mergeCell ref="A94:J94"/>
    <mergeCell ref="O94:P94"/>
    <mergeCell ref="A103:B103"/>
    <mergeCell ref="A104:B104"/>
    <mergeCell ref="A105:J105"/>
    <mergeCell ref="K106:M106"/>
    <mergeCell ref="I107:J107"/>
    <mergeCell ref="K107:M107"/>
    <mergeCell ref="K108:M108"/>
  </mergeCells>
  <conditionalFormatting sqref="G28:I29 G59:G60 I59:I60 G88 G90:G91 I90:I91 G121:G122 I121:I122 G152:G153 I152:I153">
    <cfRule type="cellIs" dxfId="0" priority="1" operator="lessThan">
      <formula>3</formula>
    </cfRule>
  </conditionalFormatting>
  <conditionalFormatting sqref="G28:I29 G59:G60 I59:I60 G88 G90:G91 I90:I91 G121:G122 I121:I122 G152:G153 I152:I153">
    <cfRule type="cellIs" dxfId="1" priority="2" operator="lessThan">
      <formula>5</formula>
    </cfRule>
  </conditionalFormatting>
  <conditionalFormatting sqref="G28:I29 G59:G60 I59:I60 G88 G90:G91 I90:I91 G121:G122 I121:I122 G152:G153 I152:I153">
    <cfRule type="cellIs" dxfId="2" priority="3" operator="lessThan">
      <formula>6</formula>
    </cfRule>
  </conditionalFormatting>
  <conditionalFormatting sqref="G28:I29 G59:G60 I59:I60 G88 G90:G91 I90:I91 G121:G122 I121:I122 G152:G153 I152:I153">
    <cfRule type="cellIs" dxfId="3" priority="4" operator="lessThan">
      <formula>7</formula>
    </cfRule>
  </conditionalFormatting>
  <conditionalFormatting sqref="G28:I29 G59:G60 I59:I60 G88 G90:G91 I90:I91 G121:G122 I121:I122 G152:G153 I152:I153">
    <cfRule type="cellIs" dxfId="4" priority="5" operator="lessThan">
      <formula>8</formula>
    </cfRule>
  </conditionalFormatting>
  <conditionalFormatting sqref="G28:I29 G59:G60 I59:I60 G88 G90:G91 I90:I91 G121:G122 I121:I122 G152:G153 I152:I153">
    <cfRule type="cellIs" dxfId="5" priority="6" operator="lessThanOrEqual">
      <formula>10</formula>
    </cfRule>
  </conditionalFormatting>
  <dataValidations>
    <dataValidation type="list" allowBlank="1" showInputMessage="1" prompt="Ingresa un valor del rango =Ejercicios!$A$1:$a$1000" sqref="A6:A12 A16:A26 A35:A42 A46:A57 A66:A73 A77:A88 A97:A104 A108:A119 A128:A135 A139:A150">
      <formula1>Ejercicios!$A$1:$A$1000</formula1>
    </dataValidation>
    <dataValidation type="custom" allowBlank="1" showDropDown="1" showInputMessage="1" prompt="Introduce una fecha válida." sqref="G1 I1 G30 I30 G61 I61 G92 I92 G123 I123">
      <formula1>OR(NOT(ISERROR(DATEVALUE(G1))), AND(ISNUMBER(G1), LEFT(CELL("format", G1))="D"))</formula1>
    </dataValidation>
    <dataValidation type="decimal" allowBlank="1" showDropDown="1" showInputMessage="1" prompt="Introduce un número. entre 1 y 10" sqref="I6:J12 I35:I41 I66:I72 I97:I103 I128:I134">
      <formula1>1.0</formula1>
      <formula2>10.0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5.25"/>
    <col customWidth="1" min="4" max="4" width="14.5"/>
    <col customWidth="1" min="5" max="5" width="14.63"/>
    <col customWidth="1" min="7" max="7" width="13.75"/>
    <col customWidth="1" min="8" max="8" width="15.0"/>
  </cols>
  <sheetData>
    <row r="1" ht="15.75" customHeight="1">
      <c r="A1" s="1" t="s">
        <v>0</v>
      </c>
      <c r="B1" s="2"/>
      <c r="C1" s="2"/>
      <c r="D1" s="3"/>
      <c r="E1" s="4" t="s">
        <v>1</v>
      </c>
      <c r="F1" s="3"/>
      <c r="G1" s="93">
        <v>45321.0</v>
      </c>
      <c r="H1" s="3"/>
      <c r="I1" s="6">
        <v>45327.0</v>
      </c>
      <c r="J1" s="3"/>
      <c r="K1" s="7"/>
      <c r="L1" s="7"/>
      <c r="M1" s="7"/>
      <c r="N1" s="8"/>
      <c r="O1" s="8"/>
      <c r="P1" s="8"/>
      <c r="Q1" s="9"/>
      <c r="R1" s="9"/>
      <c r="S1" s="9"/>
      <c r="T1" s="10"/>
    </row>
    <row r="2" ht="15.75" customHeight="1">
      <c r="A2" s="11"/>
      <c r="B2" s="12"/>
      <c r="C2" s="12"/>
      <c r="D2" s="13"/>
      <c r="E2" s="11"/>
      <c r="F2" s="13"/>
      <c r="G2" s="11"/>
      <c r="H2" s="13"/>
      <c r="I2" s="11"/>
      <c r="J2" s="13"/>
      <c r="K2" s="7"/>
      <c r="L2" s="7"/>
      <c r="M2" s="7"/>
      <c r="N2" s="7"/>
      <c r="O2" s="7"/>
      <c r="P2" s="7"/>
      <c r="Q2" s="9"/>
      <c r="R2" s="9"/>
      <c r="S2" s="9"/>
      <c r="T2" s="14"/>
      <c r="U2" s="14"/>
    </row>
    <row r="3" ht="15.75" customHeight="1">
      <c r="A3" s="15"/>
      <c r="B3" s="2"/>
      <c r="C3" s="2"/>
      <c r="D3" s="2"/>
      <c r="E3" s="2"/>
      <c r="F3" s="2"/>
      <c r="G3" s="2"/>
      <c r="H3" s="2"/>
      <c r="I3" s="2"/>
      <c r="J3" s="3"/>
      <c r="K3" s="57"/>
      <c r="L3" s="7"/>
      <c r="M3" s="7"/>
      <c r="N3" s="7"/>
      <c r="O3" s="7"/>
      <c r="P3" s="7"/>
      <c r="Q3" s="9"/>
      <c r="R3" s="9"/>
      <c r="S3" s="9"/>
      <c r="T3" s="14"/>
      <c r="U3" s="14"/>
    </row>
    <row r="4" ht="15.75" customHeight="1">
      <c r="A4" s="15" t="s">
        <v>2</v>
      </c>
      <c r="B4" s="2"/>
      <c r="C4" s="2"/>
      <c r="D4" s="2"/>
      <c r="E4" s="2"/>
      <c r="F4" s="2"/>
      <c r="G4" s="2"/>
      <c r="H4" s="2"/>
      <c r="I4" s="2"/>
      <c r="J4" s="3"/>
      <c r="K4" s="23" t="s">
        <v>6</v>
      </c>
      <c r="L4" s="2"/>
      <c r="M4" s="2"/>
      <c r="N4" s="23" t="s">
        <v>6</v>
      </c>
      <c r="O4" s="2"/>
      <c r="P4" s="2"/>
      <c r="Q4" s="9"/>
      <c r="R4" s="9"/>
      <c r="S4" s="9"/>
      <c r="T4" s="14"/>
      <c r="U4" s="14"/>
    </row>
    <row r="5" ht="15.75" customHeight="1">
      <c r="A5" s="18" t="s">
        <v>3</v>
      </c>
      <c r="B5" s="3"/>
      <c r="C5" s="94" t="s">
        <v>103</v>
      </c>
      <c r="D5" s="94" t="s">
        <v>103</v>
      </c>
      <c r="E5" s="94" t="s">
        <v>103</v>
      </c>
      <c r="F5" s="95" t="s">
        <v>104</v>
      </c>
      <c r="G5" s="21" t="s">
        <v>104</v>
      </c>
      <c r="H5" s="95" t="s">
        <v>104</v>
      </c>
      <c r="I5" s="94" t="s">
        <v>103</v>
      </c>
      <c r="J5" s="96" t="s">
        <v>104</v>
      </c>
      <c r="K5" s="11"/>
      <c r="L5" s="12"/>
      <c r="M5" s="12"/>
      <c r="N5" s="11"/>
      <c r="O5" s="12"/>
      <c r="P5" s="12"/>
      <c r="Q5" s="9"/>
      <c r="R5" s="9"/>
      <c r="S5" s="9"/>
      <c r="T5" s="14"/>
      <c r="U5" s="14"/>
    </row>
    <row r="6" ht="15.75" customHeight="1">
      <c r="A6" s="11"/>
      <c r="B6" s="13"/>
      <c r="C6" s="24" t="s">
        <v>7</v>
      </c>
      <c r="D6" s="24" t="s">
        <v>8</v>
      </c>
      <c r="E6" s="24" t="s">
        <v>9</v>
      </c>
      <c r="F6" s="24" t="s">
        <v>7</v>
      </c>
      <c r="G6" s="24" t="s">
        <v>8</v>
      </c>
      <c r="H6" s="24" t="s">
        <v>9</v>
      </c>
      <c r="I6" s="25" t="s">
        <v>10</v>
      </c>
      <c r="J6" s="26"/>
      <c r="K6" s="31" t="s">
        <v>105</v>
      </c>
      <c r="L6" s="2"/>
      <c r="M6" s="3"/>
      <c r="N6" s="31" t="s">
        <v>106</v>
      </c>
      <c r="O6" s="2"/>
      <c r="P6" s="3"/>
      <c r="Q6" s="9"/>
      <c r="R6" s="9"/>
      <c r="S6" s="9"/>
      <c r="T6" s="14"/>
      <c r="U6" s="14"/>
    </row>
    <row r="7" ht="15.75" customHeight="1">
      <c r="A7" s="27" t="s">
        <v>11</v>
      </c>
      <c r="B7" s="26"/>
      <c r="C7" s="28" t="s">
        <v>12</v>
      </c>
      <c r="D7" s="28"/>
      <c r="E7" s="28"/>
      <c r="F7" s="29" t="s">
        <v>12</v>
      </c>
      <c r="G7" s="29"/>
      <c r="H7" s="29"/>
      <c r="I7" s="28"/>
      <c r="J7" s="30"/>
      <c r="K7" s="33"/>
      <c r="M7" s="34"/>
      <c r="N7" s="33"/>
      <c r="P7" s="34"/>
      <c r="Q7" s="9"/>
      <c r="R7" s="9"/>
      <c r="S7" s="9"/>
      <c r="T7" s="14"/>
      <c r="U7" s="14"/>
    </row>
    <row r="8" ht="15.75" customHeight="1">
      <c r="A8" s="32" t="s">
        <v>14</v>
      </c>
      <c r="B8" s="26"/>
      <c r="C8" s="28">
        <v>4.0</v>
      </c>
      <c r="D8" s="28" t="s">
        <v>15</v>
      </c>
      <c r="E8" s="28"/>
      <c r="F8" s="29">
        <v>4.0</v>
      </c>
      <c r="G8" s="29" t="s">
        <v>15</v>
      </c>
      <c r="H8" s="29"/>
      <c r="I8" s="28">
        <v>2.0</v>
      </c>
      <c r="J8" s="30">
        <v>2.0</v>
      </c>
      <c r="K8" s="33"/>
      <c r="M8" s="34"/>
      <c r="N8" s="33"/>
      <c r="P8" s="34"/>
      <c r="Q8" s="9"/>
      <c r="R8" s="9"/>
      <c r="S8" s="9"/>
      <c r="T8" s="14"/>
      <c r="U8" s="14"/>
    </row>
    <row r="9" ht="15.75" customHeight="1">
      <c r="A9" s="32" t="s">
        <v>16</v>
      </c>
      <c r="B9" s="26"/>
      <c r="C9" s="35"/>
      <c r="D9" s="28">
        <v>4.0</v>
      </c>
      <c r="E9" s="28" t="s">
        <v>107</v>
      </c>
      <c r="F9" s="36"/>
      <c r="G9" s="29">
        <v>4.0</v>
      </c>
      <c r="H9" s="29" t="s">
        <v>107</v>
      </c>
      <c r="I9" s="28">
        <v>5.0</v>
      </c>
      <c r="J9" s="30">
        <v>3.0</v>
      </c>
      <c r="K9" s="33"/>
      <c r="M9" s="34"/>
      <c r="N9" s="33"/>
      <c r="P9" s="34"/>
      <c r="Q9" s="9"/>
      <c r="R9" s="9"/>
      <c r="S9" s="9"/>
      <c r="T9" s="14"/>
      <c r="U9" s="14"/>
    </row>
    <row r="10" ht="15.75" customHeight="1">
      <c r="A10" s="27"/>
      <c r="B10" s="26"/>
      <c r="C10" s="35"/>
      <c r="D10" s="28"/>
      <c r="E10" s="28"/>
      <c r="F10" s="36"/>
      <c r="G10" s="29"/>
      <c r="H10" s="29"/>
      <c r="I10" s="28"/>
      <c r="J10" s="30"/>
      <c r="K10" s="33"/>
      <c r="M10" s="34"/>
      <c r="N10" s="33"/>
      <c r="P10" s="34"/>
      <c r="Q10" s="9"/>
      <c r="R10" s="9"/>
      <c r="S10" s="9"/>
      <c r="T10" s="14"/>
      <c r="U10" s="14"/>
    </row>
    <row r="11" ht="15.75" customHeight="1">
      <c r="A11" s="37"/>
      <c r="B11" s="26"/>
      <c r="C11" s="35"/>
      <c r="D11" s="35"/>
      <c r="E11" s="35"/>
      <c r="F11" s="36"/>
      <c r="G11" s="36"/>
      <c r="H11" s="36"/>
      <c r="I11" s="35"/>
      <c r="J11" s="38"/>
      <c r="K11" s="33"/>
      <c r="M11" s="34"/>
      <c r="N11" s="33"/>
      <c r="P11" s="34"/>
      <c r="Q11" s="9"/>
      <c r="R11" s="9"/>
      <c r="S11" s="9"/>
      <c r="T11" s="14"/>
      <c r="U11" s="14"/>
    </row>
    <row r="12" ht="15.75" customHeight="1">
      <c r="A12" s="37"/>
      <c r="B12" s="26"/>
      <c r="C12" s="35"/>
      <c r="D12" s="35"/>
      <c r="E12" s="35"/>
      <c r="F12" s="36"/>
      <c r="G12" s="36"/>
      <c r="H12" s="36"/>
      <c r="I12" s="35"/>
      <c r="J12" s="38"/>
      <c r="K12" s="33"/>
      <c r="M12" s="34"/>
      <c r="N12" s="33"/>
      <c r="P12" s="34"/>
      <c r="Q12" s="9"/>
      <c r="R12" s="9"/>
      <c r="S12" s="9"/>
      <c r="T12" s="14"/>
      <c r="U12" s="14"/>
    </row>
    <row r="13" ht="15.75" customHeight="1">
      <c r="A13" s="37"/>
      <c r="B13" s="26"/>
      <c r="C13" s="35"/>
      <c r="D13" s="35"/>
      <c r="E13" s="35"/>
      <c r="F13" s="36"/>
      <c r="G13" s="36"/>
      <c r="H13" s="36"/>
      <c r="I13" s="35"/>
      <c r="J13" s="38"/>
      <c r="K13" s="33"/>
      <c r="M13" s="34"/>
      <c r="N13" s="33"/>
      <c r="P13" s="34"/>
      <c r="Q13" s="9"/>
      <c r="R13" s="9"/>
      <c r="S13" s="9"/>
      <c r="T13" s="14"/>
      <c r="U13" s="14"/>
    </row>
    <row r="14" ht="15.75" customHeight="1">
      <c r="A14" s="18" t="s">
        <v>3</v>
      </c>
      <c r="B14" s="3"/>
      <c r="C14" s="94" t="s">
        <v>103</v>
      </c>
      <c r="D14" s="94" t="s">
        <v>103</v>
      </c>
      <c r="E14" s="94" t="s">
        <v>103</v>
      </c>
      <c r="F14" s="95" t="s">
        <v>104</v>
      </c>
      <c r="G14" s="21" t="s">
        <v>104</v>
      </c>
      <c r="H14" s="95" t="s">
        <v>104</v>
      </c>
      <c r="I14" s="94" t="s">
        <v>103</v>
      </c>
      <c r="J14" s="97" t="s">
        <v>104</v>
      </c>
      <c r="K14" s="11"/>
      <c r="L14" s="12"/>
      <c r="M14" s="13"/>
      <c r="N14" s="11"/>
      <c r="O14" s="12"/>
      <c r="P14" s="13"/>
      <c r="Q14" s="9"/>
      <c r="R14" s="9"/>
      <c r="S14" s="9"/>
      <c r="T14" s="14"/>
      <c r="U14" s="14"/>
    </row>
    <row r="15" ht="15.75" customHeight="1">
      <c r="A15" s="11"/>
      <c r="B15" s="13"/>
      <c r="C15" s="24" t="s">
        <v>7</v>
      </c>
      <c r="D15" s="24" t="s">
        <v>8</v>
      </c>
      <c r="E15" s="24" t="s">
        <v>9</v>
      </c>
      <c r="F15" s="24" t="s">
        <v>7</v>
      </c>
      <c r="G15" s="24" t="s">
        <v>8</v>
      </c>
      <c r="H15" s="24" t="s">
        <v>9</v>
      </c>
      <c r="I15" s="25" t="s">
        <v>10</v>
      </c>
      <c r="J15" s="26"/>
      <c r="K15" s="39" t="s">
        <v>10</v>
      </c>
      <c r="N15" s="7"/>
      <c r="O15" s="7"/>
      <c r="P15" s="7"/>
      <c r="Q15" s="8"/>
      <c r="R15" s="8"/>
      <c r="S15" s="8"/>
      <c r="T15" s="14"/>
      <c r="U15" s="14"/>
    </row>
    <row r="16" ht="15.75" customHeight="1">
      <c r="A16" s="40" t="s">
        <v>20</v>
      </c>
      <c r="B16" s="26"/>
      <c r="C16" s="28">
        <v>4.0</v>
      </c>
      <c r="D16" s="28" t="s">
        <v>108</v>
      </c>
      <c r="E16" s="28" t="s">
        <v>109</v>
      </c>
      <c r="F16" s="29">
        <v>4.0</v>
      </c>
      <c r="G16" s="29" t="s">
        <v>110</v>
      </c>
      <c r="H16" s="29" t="s">
        <v>109</v>
      </c>
      <c r="I16" s="28">
        <v>7.0</v>
      </c>
      <c r="J16" s="29">
        <v>6.0</v>
      </c>
      <c r="K16" s="41" t="s">
        <v>23</v>
      </c>
      <c r="L16" s="42"/>
      <c r="M16" s="43"/>
      <c r="N16" s="7"/>
      <c r="O16" s="7"/>
      <c r="P16" s="7"/>
      <c r="Q16" s="7"/>
      <c r="R16" s="7"/>
      <c r="S16" s="7"/>
      <c r="T16" s="14"/>
      <c r="U16" s="14"/>
    </row>
    <row r="17" ht="15.75" customHeight="1">
      <c r="A17" s="32" t="s">
        <v>24</v>
      </c>
      <c r="B17" s="26"/>
      <c r="C17" s="28">
        <v>4.0</v>
      </c>
      <c r="D17" s="28" t="s">
        <v>111</v>
      </c>
      <c r="E17" s="28" t="s">
        <v>112</v>
      </c>
      <c r="F17" s="29">
        <v>4.0</v>
      </c>
      <c r="G17" s="29">
        <v>15.0</v>
      </c>
      <c r="H17" s="29">
        <v>160.0</v>
      </c>
      <c r="I17" s="28">
        <v>8.0</v>
      </c>
      <c r="J17" s="29">
        <v>6.0</v>
      </c>
      <c r="K17" s="41" t="s">
        <v>27</v>
      </c>
      <c r="L17" s="42"/>
      <c r="M17" s="43"/>
      <c r="N17" s="7"/>
      <c r="O17" s="7"/>
      <c r="P17" s="7"/>
      <c r="Q17" s="7"/>
      <c r="R17" s="7"/>
      <c r="S17" s="7"/>
      <c r="T17" s="14"/>
      <c r="U17" s="14"/>
    </row>
    <row r="18" ht="15.75" customHeight="1">
      <c r="A18" s="44" t="s">
        <v>28</v>
      </c>
      <c r="B18" s="26"/>
      <c r="C18" s="28">
        <v>4.0</v>
      </c>
      <c r="D18" s="28">
        <v>12.0</v>
      </c>
      <c r="E18" s="28">
        <v>30.0</v>
      </c>
      <c r="F18" s="29">
        <v>4.0</v>
      </c>
      <c r="G18" s="29">
        <v>12.0</v>
      </c>
      <c r="H18" s="29">
        <v>40.0</v>
      </c>
      <c r="I18" s="28">
        <v>5.0</v>
      </c>
      <c r="J18" s="29"/>
      <c r="K18" s="41" t="s">
        <v>29</v>
      </c>
      <c r="L18" s="42"/>
      <c r="M18" s="43"/>
      <c r="N18" s="7"/>
      <c r="O18" s="7"/>
      <c r="P18" s="7"/>
      <c r="Q18" s="7"/>
      <c r="R18" s="7"/>
      <c r="S18" s="7"/>
      <c r="T18" s="14"/>
      <c r="U18" s="14"/>
    </row>
    <row r="19" ht="15.75" customHeight="1">
      <c r="A19" s="45" t="s">
        <v>30</v>
      </c>
      <c r="B19" s="26"/>
      <c r="C19" s="28">
        <v>4.0</v>
      </c>
      <c r="D19" s="28">
        <v>12.0</v>
      </c>
      <c r="E19" s="28">
        <v>100.0</v>
      </c>
      <c r="F19" s="29">
        <v>4.0</v>
      </c>
      <c r="G19" s="29">
        <v>12.0</v>
      </c>
      <c r="H19" s="29">
        <v>105.0</v>
      </c>
      <c r="I19" s="28">
        <v>7.0</v>
      </c>
      <c r="J19" s="29">
        <v>8.0</v>
      </c>
      <c r="K19" s="46" t="s">
        <v>31</v>
      </c>
      <c r="L19" s="42"/>
      <c r="M19" s="43"/>
      <c r="N19" s="7"/>
      <c r="O19" s="7"/>
      <c r="P19" s="7"/>
      <c r="Q19" s="7"/>
      <c r="R19" s="7"/>
      <c r="S19" s="7"/>
      <c r="T19" s="14"/>
      <c r="U19" s="14"/>
    </row>
    <row r="20" ht="15.75" customHeight="1">
      <c r="A20" s="47" t="s">
        <v>32</v>
      </c>
      <c r="B20" s="26"/>
      <c r="C20" s="28">
        <v>3.0</v>
      </c>
      <c r="D20" s="28">
        <v>20.0</v>
      </c>
      <c r="E20" s="28">
        <v>60.0</v>
      </c>
      <c r="F20" s="29">
        <v>3.0</v>
      </c>
      <c r="G20" s="29">
        <v>20.0</v>
      </c>
      <c r="H20" s="29">
        <v>60.0</v>
      </c>
      <c r="I20" s="28">
        <v>10.0</v>
      </c>
      <c r="J20" s="29">
        <v>9.0</v>
      </c>
      <c r="K20" s="46" t="s">
        <v>33</v>
      </c>
      <c r="L20" s="42"/>
      <c r="M20" s="43"/>
      <c r="N20" s="7"/>
      <c r="O20" s="7"/>
      <c r="P20" s="7"/>
      <c r="Q20" s="7"/>
      <c r="R20" s="7"/>
      <c r="S20" s="7"/>
      <c r="T20" s="14"/>
      <c r="U20" s="14"/>
    </row>
    <row r="21" ht="15.75" customHeight="1">
      <c r="A21" s="48" t="s">
        <v>34</v>
      </c>
      <c r="B21" s="26"/>
      <c r="C21" s="28">
        <v>3.0</v>
      </c>
      <c r="D21" s="28">
        <v>12.0</v>
      </c>
      <c r="E21" s="28">
        <v>70.0</v>
      </c>
      <c r="F21" s="29">
        <v>3.0</v>
      </c>
      <c r="G21" s="29">
        <v>15.0</v>
      </c>
      <c r="H21" s="29">
        <v>70.0</v>
      </c>
      <c r="I21" s="28">
        <v>5.0</v>
      </c>
      <c r="J21" s="29">
        <v>10.0</v>
      </c>
      <c r="K21" s="49" t="s">
        <v>35</v>
      </c>
      <c r="L21" s="42"/>
      <c r="M21" s="43"/>
      <c r="N21" s="7"/>
      <c r="O21" s="7"/>
      <c r="P21" s="7"/>
      <c r="Q21" s="50"/>
      <c r="R21" s="51"/>
      <c r="S21" s="43"/>
      <c r="T21" s="14"/>
      <c r="U21" s="14"/>
    </row>
    <row r="22" ht="15.75" customHeight="1">
      <c r="A22" s="27"/>
      <c r="B22" s="26"/>
      <c r="C22" s="35"/>
      <c r="D22" s="28"/>
      <c r="E22" s="28"/>
      <c r="F22" s="36"/>
      <c r="G22" s="29"/>
      <c r="H22" s="29"/>
      <c r="I22" s="28"/>
      <c r="J22" s="29"/>
      <c r="K22" s="52" t="s">
        <v>36</v>
      </c>
      <c r="L22" s="42"/>
      <c r="M22" s="43"/>
      <c r="N22" s="7"/>
      <c r="O22" s="7"/>
      <c r="P22" s="7"/>
      <c r="Q22" s="9"/>
      <c r="R22" s="9"/>
      <c r="S22" s="9"/>
      <c r="T22" s="14"/>
      <c r="U22" s="14"/>
    </row>
    <row r="23" ht="15.75" customHeight="1">
      <c r="A23" s="37"/>
      <c r="B23" s="26"/>
      <c r="C23" s="35"/>
      <c r="D23" s="35"/>
      <c r="E23" s="35"/>
      <c r="F23" s="36"/>
      <c r="G23" s="36"/>
      <c r="H23" s="36"/>
      <c r="I23" s="35"/>
      <c r="J23" s="36"/>
      <c r="K23" s="53" t="s">
        <v>37</v>
      </c>
      <c r="L23" s="42"/>
      <c r="M23" s="43"/>
      <c r="N23" s="7"/>
      <c r="O23" s="7"/>
      <c r="P23" s="7"/>
      <c r="Q23" s="9"/>
      <c r="R23" s="9"/>
      <c r="S23" s="9"/>
      <c r="T23" s="14"/>
      <c r="U23" s="14"/>
    </row>
    <row r="24" ht="15.75" customHeight="1">
      <c r="A24" s="37"/>
      <c r="B24" s="26"/>
      <c r="C24" s="35"/>
      <c r="D24" s="35"/>
      <c r="E24" s="35"/>
      <c r="F24" s="36"/>
      <c r="G24" s="36"/>
      <c r="H24" s="36"/>
      <c r="I24" s="35"/>
      <c r="J24" s="36"/>
      <c r="K24" s="53" t="s">
        <v>38</v>
      </c>
      <c r="L24" s="42"/>
      <c r="M24" s="43"/>
      <c r="N24" s="7"/>
      <c r="O24" s="7"/>
      <c r="P24" s="7"/>
      <c r="Q24" s="9"/>
      <c r="R24" s="9"/>
      <c r="S24" s="9"/>
      <c r="T24" s="14"/>
      <c r="U24" s="14"/>
    </row>
    <row r="25" ht="15.75" customHeight="1">
      <c r="A25" s="37"/>
      <c r="B25" s="26"/>
      <c r="C25" s="35"/>
      <c r="D25" s="35"/>
      <c r="E25" s="35"/>
      <c r="F25" s="36"/>
      <c r="G25" s="36"/>
      <c r="H25" s="36"/>
      <c r="I25" s="35"/>
      <c r="J25" s="36"/>
      <c r="K25" s="54" t="s">
        <v>39</v>
      </c>
      <c r="L25" s="42"/>
      <c r="M25" s="43"/>
      <c r="N25" s="7"/>
      <c r="O25" s="7"/>
      <c r="P25" s="7"/>
      <c r="Q25" s="9"/>
      <c r="R25" s="9"/>
      <c r="S25" s="9"/>
      <c r="T25" s="14"/>
      <c r="U25" s="14"/>
    </row>
    <row r="26" ht="15.75" customHeight="1">
      <c r="A26" s="37"/>
      <c r="B26" s="26"/>
      <c r="C26" s="35"/>
      <c r="D26" s="35"/>
      <c r="E26" s="35"/>
      <c r="F26" s="36"/>
      <c r="G26" s="36"/>
      <c r="H26" s="36"/>
      <c r="I26" s="35"/>
      <c r="J26" s="36"/>
      <c r="K26" s="54" t="s">
        <v>40</v>
      </c>
      <c r="L26" s="42"/>
      <c r="M26" s="43"/>
      <c r="N26" s="7"/>
      <c r="O26" s="7"/>
      <c r="P26" s="7"/>
      <c r="Q26" s="9"/>
      <c r="R26" s="9"/>
      <c r="S26" s="9"/>
      <c r="T26" s="14"/>
      <c r="U26" s="14"/>
    </row>
    <row r="27" ht="15.75" customHeight="1">
      <c r="A27" s="84"/>
      <c r="B27" s="2"/>
      <c r="C27" s="2"/>
      <c r="D27" s="2"/>
      <c r="E27" s="2"/>
      <c r="F27" s="3"/>
      <c r="G27" s="18" t="s">
        <v>41</v>
      </c>
      <c r="H27" s="2"/>
      <c r="I27" s="2"/>
      <c r="J27" s="3"/>
      <c r="K27" s="7"/>
      <c r="L27" s="7"/>
      <c r="M27" s="7"/>
      <c r="N27" s="9"/>
      <c r="O27" s="9"/>
      <c r="P27" s="9"/>
      <c r="Q27" s="9"/>
      <c r="R27" s="9"/>
      <c r="S27" s="9"/>
      <c r="T27" s="14"/>
      <c r="U27" s="14"/>
    </row>
    <row r="28" ht="15.75" customHeight="1">
      <c r="F28" s="34"/>
      <c r="G28" s="56">
        <v>6.0</v>
      </c>
      <c r="H28" s="3"/>
      <c r="I28" s="56">
        <v>8.0</v>
      </c>
      <c r="J28" s="3"/>
      <c r="K28" s="57"/>
      <c r="L28" s="7"/>
      <c r="M28" s="7"/>
      <c r="N28" s="9"/>
      <c r="O28" s="9"/>
      <c r="P28" s="9"/>
      <c r="Q28" s="9"/>
      <c r="R28" s="9"/>
      <c r="S28" s="9"/>
      <c r="T28" s="14"/>
      <c r="U28" s="14"/>
    </row>
    <row r="29" ht="15.75" customHeight="1">
      <c r="F29" s="34"/>
      <c r="G29" s="11"/>
      <c r="H29" s="13"/>
      <c r="I29" s="11"/>
      <c r="J29" s="13"/>
      <c r="K29" s="57"/>
      <c r="L29" s="7"/>
      <c r="M29" s="7"/>
      <c r="N29" s="7"/>
      <c r="O29" s="7"/>
      <c r="P29" s="7"/>
      <c r="Q29" s="9"/>
      <c r="R29" s="9"/>
      <c r="S29" s="9"/>
      <c r="T29" s="14"/>
      <c r="U29" s="14"/>
    </row>
    <row r="30" ht="15.75" customHeight="1">
      <c r="A30" s="1" t="s">
        <v>42</v>
      </c>
      <c r="B30" s="2"/>
      <c r="C30" s="2"/>
      <c r="D30" s="3"/>
      <c r="E30" s="4" t="s">
        <v>1</v>
      </c>
      <c r="F30" s="3"/>
      <c r="G30" s="98">
        <v>45322.0</v>
      </c>
      <c r="H30" s="34"/>
      <c r="I30" s="6">
        <v>45328.0</v>
      </c>
      <c r="J30" s="3"/>
      <c r="K30" s="57"/>
      <c r="L30" s="7"/>
      <c r="M30" s="7"/>
      <c r="N30" s="7"/>
      <c r="O30" s="7"/>
      <c r="P30" s="7"/>
      <c r="Q30" s="9"/>
      <c r="R30" s="9"/>
      <c r="S30" s="9"/>
      <c r="T30" s="14"/>
      <c r="U30" s="14"/>
    </row>
    <row r="31" ht="15.75" customHeight="1">
      <c r="A31" s="11"/>
      <c r="B31" s="12"/>
      <c r="C31" s="12"/>
      <c r="D31" s="13"/>
      <c r="E31" s="11"/>
      <c r="F31" s="13"/>
      <c r="G31" s="11"/>
      <c r="H31" s="13"/>
      <c r="I31" s="11"/>
      <c r="J31" s="13"/>
      <c r="K31" s="57"/>
      <c r="L31" s="7"/>
      <c r="M31" s="7"/>
      <c r="N31" s="7"/>
      <c r="O31" s="7"/>
      <c r="P31" s="7"/>
      <c r="Q31" s="9"/>
      <c r="R31" s="9"/>
      <c r="S31" s="9"/>
      <c r="T31" s="14"/>
      <c r="U31" s="14"/>
    </row>
    <row r="32" ht="15.75" customHeight="1">
      <c r="A32" s="15" t="s">
        <v>2</v>
      </c>
      <c r="B32" s="2"/>
      <c r="C32" s="2"/>
      <c r="D32" s="2"/>
      <c r="E32" s="2"/>
      <c r="F32" s="2"/>
      <c r="G32" s="2"/>
      <c r="H32" s="2"/>
      <c r="I32" s="2"/>
      <c r="J32" s="3"/>
      <c r="K32" s="57"/>
      <c r="L32" s="7"/>
      <c r="M32" s="7"/>
      <c r="N32" s="7"/>
      <c r="O32" s="7"/>
      <c r="P32" s="7"/>
      <c r="Q32" s="9"/>
      <c r="R32" s="9"/>
      <c r="S32" s="9"/>
      <c r="T32" s="14"/>
      <c r="U32" s="14"/>
    </row>
    <row r="33" ht="15.75" customHeight="1">
      <c r="A33" s="18" t="s">
        <v>3</v>
      </c>
      <c r="B33" s="3"/>
      <c r="C33" s="94" t="s">
        <v>103</v>
      </c>
      <c r="D33" s="94" t="s">
        <v>103</v>
      </c>
      <c r="E33" s="94" t="s">
        <v>103</v>
      </c>
      <c r="F33" s="95" t="s">
        <v>104</v>
      </c>
      <c r="G33" s="21" t="s">
        <v>104</v>
      </c>
      <c r="H33" s="95" t="s">
        <v>104</v>
      </c>
      <c r="I33" s="94" t="s">
        <v>103</v>
      </c>
      <c r="J33" s="96" t="s">
        <v>104</v>
      </c>
      <c r="K33" s="23" t="s">
        <v>6</v>
      </c>
      <c r="L33" s="2"/>
      <c r="M33" s="2"/>
      <c r="N33" s="23" t="s">
        <v>6</v>
      </c>
      <c r="O33" s="2"/>
      <c r="P33" s="2"/>
      <c r="Q33" s="9"/>
      <c r="R33" s="9"/>
      <c r="S33" s="9"/>
      <c r="T33" s="14"/>
      <c r="U33" s="14"/>
    </row>
    <row r="34" ht="15.75" customHeight="1">
      <c r="A34" s="11"/>
      <c r="B34" s="13"/>
      <c r="C34" s="24" t="s">
        <v>7</v>
      </c>
      <c r="D34" s="24" t="s">
        <v>8</v>
      </c>
      <c r="E34" s="24" t="s">
        <v>9</v>
      </c>
      <c r="F34" s="24" t="s">
        <v>7</v>
      </c>
      <c r="G34" s="24" t="s">
        <v>8</v>
      </c>
      <c r="H34" s="24" t="s">
        <v>9</v>
      </c>
      <c r="I34" s="25"/>
      <c r="J34" s="26"/>
      <c r="K34" s="11"/>
      <c r="L34" s="12"/>
      <c r="M34" s="12"/>
      <c r="N34" s="11"/>
      <c r="O34" s="12"/>
      <c r="P34" s="12"/>
      <c r="Q34" s="9"/>
      <c r="R34" s="9"/>
      <c r="S34" s="9"/>
      <c r="T34" s="14"/>
      <c r="U34" s="14"/>
    </row>
    <row r="35" ht="15.75" customHeight="1">
      <c r="A35" s="37" t="s">
        <v>11</v>
      </c>
      <c r="B35" s="26"/>
      <c r="C35" s="28" t="s">
        <v>12</v>
      </c>
      <c r="D35" s="28"/>
      <c r="E35" s="28"/>
      <c r="F35" s="29" t="s">
        <v>12</v>
      </c>
      <c r="G35" s="29"/>
      <c r="H35" s="29"/>
      <c r="I35" s="28"/>
      <c r="J35" s="29"/>
      <c r="K35" s="78"/>
      <c r="L35" s="2"/>
      <c r="M35" s="3"/>
      <c r="N35" s="31"/>
      <c r="O35" s="2"/>
      <c r="P35" s="3"/>
      <c r="Q35" s="9"/>
      <c r="R35" s="9"/>
      <c r="S35" s="9"/>
      <c r="T35" s="14"/>
      <c r="U35" s="14"/>
    </row>
    <row r="36" ht="15.75" customHeight="1">
      <c r="A36" s="32" t="s">
        <v>43</v>
      </c>
      <c r="B36" s="26"/>
      <c r="C36" s="28">
        <v>3.0</v>
      </c>
      <c r="D36" s="28" t="s">
        <v>44</v>
      </c>
      <c r="E36" s="28"/>
      <c r="F36" s="29">
        <v>3.0</v>
      </c>
      <c r="G36" s="29" t="s">
        <v>44</v>
      </c>
      <c r="H36" s="29"/>
      <c r="I36" s="28">
        <v>2.0</v>
      </c>
      <c r="J36" s="29">
        <v>1.0</v>
      </c>
      <c r="K36" s="33"/>
      <c r="M36" s="34"/>
      <c r="N36" s="33"/>
      <c r="P36" s="34"/>
      <c r="Q36" s="9"/>
      <c r="R36" s="9"/>
      <c r="S36" s="9"/>
      <c r="T36" s="14"/>
      <c r="U36" s="14"/>
    </row>
    <row r="37" ht="15.75" customHeight="1">
      <c r="A37" s="32" t="s">
        <v>45</v>
      </c>
      <c r="B37" s="26"/>
      <c r="C37" s="35"/>
      <c r="D37" s="28">
        <v>10.0</v>
      </c>
      <c r="E37" s="28"/>
      <c r="F37" s="36"/>
      <c r="G37" s="29">
        <v>10.0</v>
      </c>
      <c r="H37" s="29"/>
      <c r="I37" s="28">
        <v>4.0</v>
      </c>
      <c r="J37" s="29">
        <v>5.0</v>
      </c>
      <c r="K37" s="33"/>
      <c r="M37" s="34"/>
      <c r="N37" s="33"/>
      <c r="P37" s="34"/>
      <c r="Q37" s="9"/>
      <c r="R37" s="9"/>
      <c r="S37" s="9"/>
      <c r="T37" s="14"/>
      <c r="U37" s="14"/>
    </row>
    <row r="38" ht="15.75" customHeight="1">
      <c r="A38" s="32" t="s">
        <v>46</v>
      </c>
      <c r="B38" s="26"/>
      <c r="C38" s="35"/>
      <c r="D38" s="28">
        <v>10.0</v>
      </c>
      <c r="E38" s="28" t="s">
        <v>113</v>
      </c>
      <c r="F38" s="36"/>
      <c r="G38" s="29">
        <v>10.0</v>
      </c>
      <c r="H38" s="29" t="s">
        <v>113</v>
      </c>
      <c r="I38" s="28">
        <v>5.0</v>
      </c>
      <c r="J38" s="29">
        <v>5.0</v>
      </c>
      <c r="K38" s="33"/>
      <c r="M38" s="34"/>
      <c r="N38" s="33"/>
      <c r="P38" s="34"/>
      <c r="Q38" s="9"/>
      <c r="R38" s="9"/>
      <c r="S38" s="9"/>
      <c r="T38" s="14"/>
      <c r="U38" s="14"/>
    </row>
    <row r="39" ht="15.75" customHeight="1">
      <c r="A39" s="37"/>
      <c r="B39" s="26"/>
      <c r="C39" s="35"/>
      <c r="D39" s="35"/>
      <c r="E39" s="35"/>
      <c r="F39" s="36"/>
      <c r="G39" s="36"/>
      <c r="H39" s="36"/>
      <c r="I39" s="28"/>
      <c r="J39" s="36"/>
      <c r="K39" s="33"/>
      <c r="M39" s="34"/>
      <c r="N39" s="33"/>
      <c r="P39" s="34"/>
      <c r="Q39" s="9"/>
      <c r="R39" s="9"/>
      <c r="S39" s="9"/>
      <c r="T39" s="14"/>
      <c r="U39" s="14"/>
    </row>
    <row r="40" ht="15.75" customHeight="1">
      <c r="A40" s="37"/>
      <c r="B40" s="26"/>
      <c r="C40" s="35"/>
      <c r="D40" s="35"/>
      <c r="E40" s="35"/>
      <c r="F40" s="36"/>
      <c r="G40" s="36"/>
      <c r="H40" s="36"/>
      <c r="I40" s="35"/>
      <c r="J40" s="36"/>
      <c r="K40" s="33"/>
      <c r="M40" s="34"/>
      <c r="N40" s="33"/>
      <c r="P40" s="34"/>
      <c r="Q40" s="9"/>
      <c r="R40" s="9"/>
      <c r="S40" s="9"/>
      <c r="T40" s="14"/>
      <c r="U40" s="14"/>
    </row>
    <row r="41" ht="15.75" customHeight="1">
      <c r="A41" s="37"/>
      <c r="B41" s="26"/>
      <c r="C41" s="35"/>
      <c r="D41" s="35"/>
      <c r="E41" s="35"/>
      <c r="F41" s="36"/>
      <c r="G41" s="36"/>
      <c r="H41" s="36"/>
      <c r="I41" s="35"/>
      <c r="J41" s="38"/>
      <c r="K41" s="33"/>
      <c r="M41" s="34"/>
      <c r="N41" s="33"/>
      <c r="P41" s="34"/>
      <c r="Q41" s="9"/>
      <c r="R41" s="9"/>
      <c r="S41" s="9"/>
      <c r="T41" s="14"/>
      <c r="U41" s="14"/>
    </row>
    <row r="42" ht="15.75" customHeight="1">
      <c r="A42" s="37"/>
      <c r="B42" s="26"/>
      <c r="C42" s="35"/>
      <c r="D42" s="35"/>
      <c r="E42" s="35"/>
      <c r="F42" s="36"/>
      <c r="G42" s="36"/>
      <c r="H42" s="36"/>
      <c r="I42" s="35"/>
      <c r="J42" s="38"/>
      <c r="K42" s="33"/>
      <c r="M42" s="34"/>
      <c r="N42" s="33"/>
      <c r="P42" s="34"/>
      <c r="Q42" s="9"/>
      <c r="R42" s="9"/>
      <c r="S42" s="9"/>
      <c r="T42" s="14"/>
      <c r="U42" s="14"/>
    </row>
    <row r="43" ht="15.75" customHeight="1">
      <c r="A43" s="4" t="s">
        <v>19</v>
      </c>
      <c r="B43" s="2"/>
      <c r="C43" s="2"/>
      <c r="D43" s="2"/>
      <c r="E43" s="2"/>
      <c r="F43" s="2"/>
      <c r="G43" s="2"/>
      <c r="H43" s="2"/>
      <c r="I43" s="2"/>
      <c r="J43" s="3"/>
      <c r="K43" s="11"/>
      <c r="L43" s="12"/>
      <c r="M43" s="13"/>
      <c r="N43" s="11"/>
      <c r="O43" s="12"/>
      <c r="P43" s="13"/>
      <c r="Q43" s="9"/>
      <c r="R43" s="9"/>
      <c r="S43" s="9"/>
      <c r="T43" s="14"/>
      <c r="U43" s="14"/>
    </row>
    <row r="44" ht="15.75" customHeight="1">
      <c r="A44" s="18" t="s">
        <v>3</v>
      </c>
      <c r="B44" s="3"/>
      <c r="C44" s="94" t="s">
        <v>103</v>
      </c>
      <c r="D44" s="94" t="s">
        <v>103</v>
      </c>
      <c r="E44" s="94" t="s">
        <v>103</v>
      </c>
      <c r="F44" s="95" t="s">
        <v>104</v>
      </c>
      <c r="G44" s="21" t="s">
        <v>104</v>
      </c>
      <c r="H44" s="95" t="s">
        <v>104</v>
      </c>
      <c r="I44" s="94" t="s">
        <v>103</v>
      </c>
      <c r="J44" s="96" t="s">
        <v>104</v>
      </c>
      <c r="K44" s="61"/>
      <c r="L44" s="62"/>
      <c r="M44" s="62"/>
      <c r="N44" s="9"/>
      <c r="O44" s="9"/>
      <c r="P44" s="9"/>
      <c r="Q44" s="9"/>
      <c r="R44" s="9"/>
      <c r="S44" s="9"/>
      <c r="T44" s="14"/>
      <c r="U44" s="14"/>
    </row>
    <row r="45" ht="15.75" customHeight="1">
      <c r="A45" s="11"/>
      <c r="B45" s="13"/>
      <c r="C45" s="24" t="s">
        <v>7</v>
      </c>
      <c r="D45" s="24" t="s">
        <v>8</v>
      </c>
      <c r="E45" s="24" t="s">
        <v>9</v>
      </c>
      <c r="F45" s="24" t="s">
        <v>7</v>
      </c>
      <c r="G45" s="24" t="s">
        <v>8</v>
      </c>
      <c r="H45" s="24" t="s">
        <v>9</v>
      </c>
      <c r="I45" s="25" t="s">
        <v>10</v>
      </c>
      <c r="J45" s="26"/>
      <c r="K45" s="63" t="s">
        <v>10</v>
      </c>
      <c r="N45" s="7"/>
      <c r="O45" s="7"/>
      <c r="P45" s="7"/>
      <c r="Q45" s="8"/>
      <c r="R45" s="8"/>
      <c r="S45" s="8"/>
      <c r="T45" s="14"/>
      <c r="U45" s="14"/>
    </row>
    <row r="46" ht="15.75" customHeight="1">
      <c r="A46" s="40" t="s">
        <v>48</v>
      </c>
      <c r="B46" s="26"/>
      <c r="C46" s="28">
        <v>4.0</v>
      </c>
      <c r="D46" s="28">
        <v>8.0</v>
      </c>
      <c r="E46" s="28"/>
      <c r="F46" s="29">
        <v>4.0</v>
      </c>
      <c r="G46" s="29">
        <v>9.0</v>
      </c>
      <c r="H46" s="29"/>
      <c r="I46" s="28">
        <v>6.0</v>
      </c>
      <c r="J46" s="29">
        <v>9.0</v>
      </c>
      <c r="K46" s="41" t="s">
        <v>23</v>
      </c>
      <c r="L46" s="42"/>
      <c r="M46" s="43"/>
      <c r="N46" s="7"/>
      <c r="O46" s="7"/>
      <c r="P46" s="7"/>
      <c r="Q46" s="7"/>
      <c r="R46" s="7"/>
      <c r="S46" s="7"/>
      <c r="T46" s="14"/>
      <c r="U46" s="14"/>
    </row>
    <row r="47" ht="15.75" customHeight="1">
      <c r="A47" s="64" t="s">
        <v>52</v>
      </c>
      <c r="B47" s="26"/>
      <c r="C47" s="28">
        <v>4.0</v>
      </c>
      <c r="D47" s="28" t="s">
        <v>111</v>
      </c>
      <c r="E47" s="28">
        <v>35.0</v>
      </c>
      <c r="F47" s="29">
        <v>4.0</v>
      </c>
      <c r="G47" s="29">
        <v>15.0</v>
      </c>
      <c r="H47" s="29">
        <v>35.0</v>
      </c>
      <c r="I47" s="28">
        <v>7.0</v>
      </c>
      <c r="J47" s="29">
        <v>8.0</v>
      </c>
      <c r="K47" s="41" t="s">
        <v>27</v>
      </c>
      <c r="L47" s="42"/>
      <c r="M47" s="43"/>
      <c r="N47" s="7"/>
      <c r="O47" s="7"/>
      <c r="P47" s="7"/>
      <c r="Q47" s="7"/>
      <c r="R47" s="7"/>
      <c r="S47" s="7"/>
      <c r="T47" s="14"/>
      <c r="U47" s="14"/>
    </row>
    <row r="48" ht="15.75" customHeight="1">
      <c r="A48" s="44" t="s">
        <v>54</v>
      </c>
      <c r="B48" s="26"/>
      <c r="C48" s="28">
        <v>4.0</v>
      </c>
      <c r="D48" s="28">
        <v>12.0</v>
      </c>
      <c r="E48" s="28">
        <v>8.0</v>
      </c>
      <c r="F48" s="29">
        <v>4.0</v>
      </c>
      <c r="G48" s="29">
        <v>12.0</v>
      </c>
      <c r="H48" s="29">
        <v>9.0</v>
      </c>
      <c r="I48" s="28">
        <v>6.0</v>
      </c>
      <c r="J48" s="29">
        <v>6.0</v>
      </c>
      <c r="K48" s="41" t="s">
        <v>29</v>
      </c>
      <c r="L48" s="42"/>
      <c r="M48" s="43"/>
      <c r="N48" s="7"/>
      <c r="O48" s="7"/>
      <c r="P48" s="7"/>
      <c r="Q48" s="7"/>
      <c r="R48" s="7"/>
      <c r="S48" s="7"/>
      <c r="T48" s="14"/>
      <c r="U48" s="14"/>
    </row>
    <row r="49" ht="15.75" customHeight="1">
      <c r="A49" s="45" t="s">
        <v>55</v>
      </c>
      <c r="B49" s="26"/>
      <c r="C49" s="28">
        <v>4.0</v>
      </c>
      <c r="D49" s="28" t="s">
        <v>108</v>
      </c>
      <c r="E49" s="28" t="s">
        <v>114</v>
      </c>
      <c r="F49" s="29">
        <v>4.0</v>
      </c>
      <c r="G49" s="29" t="s">
        <v>110</v>
      </c>
      <c r="H49" s="29" t="s">
        <v>115</v>
      </c>
      <c r="I49" s="28">
        <v>10.0</v>
      </c>
      <c r="J49" s="29">
        <v>8.0</v>
      </c>
      <c r="K49" s="46" t="s">
        <v>31</v>
      </c>
      <c r="L49" s="42"/>
      <c r="M49" s="43"/>
      <c r="N49" s="7"/>
      <c r="O49" s="7"/>
      <c r="P49" s="7"/>
      <c r="Q49" s="7"/>
      <c r="R49" s="7"/>
      <c r="S49" s="7"/>
      <c r="T49" s="14"/>
      <c r="U49" s="14"/>
    </row>
    <row r="50" ht="15.75" customHeight="1">
      <c r="A50" s="48" t="s">
        <v>59</v>
      </c>
      <c r="B50" s="26"/>
      <c r="C50" s="28">
        <v>4.0</v>
      </c>
      <c r="D50" s="28" t="s">
        <v>60</v>
      </c>
      <c r="E50" s="28" t="s">
        <v>116</v>
      </c>
      <c r="F50" s="29">
        <v>4.0</v>
      </c>
      <c r="G50" s="29" t="s">
        <v>117</v>
      </c>
      <c r="H50" s="29" t="s">
        <v>116</v>
      </c>
      <c r="I50" s="28">
        <v>8.0</v>
      </c>
      <c r="J50" s="29">
        <v>6.0</v>
      </c>
      <c r="K50" s="46" t="s">
        <v>33</v>
      </c>
      <c r="L50" s="42"/>
      <c r="M50" s="43"/>
      <c r="N50" s="7"/>
      <c r="O50" s="7"/>
      <c r="P50" s="7"/>
      <c r="Q50" s="7"/>
      <c r="R50" s="7"/>
      <c r="S50" s="7"/>
      <c r="T50" s="14"/>
      <c r="U50" s="14"/>
    </row>
    <row r="51" ht="15.75" customHeight="1">
      <c r="A51" s="65" t="s">
        <v>62</v>
      </c>
      <c r="B51" s="26"/>
      <c r="C51" s="28">
        <v>3.0</v>
      </c>
      <c r="D51" s="28">
        <v>15.0</v>
      </c>
      <c r="E51" s="28">
        <v>50.0</v>
      </c>
      <c r="F51" s="29">
        <v>3.0</v>
      </c>
      <c r="G51" s="29">
        <v>15.0</v>
      </c>
      <c r="H51" s="29">
        <v>50.0</v>
      </c>
      <c r="I51" s="28">
        <v>10.0</v>
      </c>
      <c r="J51" s="29"/>
      <c r="K51" s="49" t="s">
        <v>35</v>
      </c>
      <c r="L51" s="42"/>
      <c r="M51" s="43"/>
      <c r="N51" s="7"/>
      <c r="O51" s="7"/>
      <c r="P51" s="7"/>
      <c r="Q51" s="50"/>
      <c r="R51" s="51"/>
      <c r="S51" s="43"/>
      <c r="T51" s="14"/>
      <c r="U51" s="14"/>
    </row>
    <row r="52" ht="15.75" customHeight="1">
      <c r="A52" s="27"/>
      <c r="B52" s="26"/>
      <c r="C52" s="35"/>
      <c r="D52" s="28"/>
      <c r="E52" s="35"/>
      <c r="F52" s="36"/>
      <c r="G52" s="29"/>
      <c r="H52" s="36"/>
      <c r="I52" s="28"/>
      <c r="J52" s="29"/>
      <c r="K52" s="52" t="s">
        <v>36</v>
      </c>
      <c r="L52" s="42"/>
      <c r="M52" s="43"/>
      <c r="N52" s="7"/>
      <c r="O52" s="7"/>
      <c r="P52" s="7"/>
      <c r="Q52" s="9"/>
      <c r="R52" s="9"/>
      <c r="S52" s="9"/>
      <c r="T52" s="14"/>
      <c r="U52" s="14"/>
    </row>
    <row r="53" ht="15.75" customHeight="1">
      <c r="A53" s="37"/>
      <c r="B53" s="26"/>
      <c r="C53" s="35"/>
      <c r="D53" s="35"/>
      <c r="E53" s="35"/>
      <c r="F53" s="36"/>
      <c r="G53" s="36"/>
      <c r="H53" s="36"/>
      <c r="I53" s="35"/>
      <c r="J53" s="36"/>
      <c r="K53" s="53" t="s">
        <v>37</v>
      </c>
      <c r="L53" s="42"/>
      <c r="M53" s="43"/>
      <c r="N53" s="7"/>
      <c r="O53" s="7"/>
      <c r="P53" s="7"/>
      <c r="Q53" s="9"/>
      <c r="R53" s="9"/>
      <c r="S53" s="9"/>
      <c r="T53" s="14"/>
      <c r="U53" s="14"/>
    </row>
    <row r="54" ht="15.75" customHeight="1">
      <c r="A54" s="37"/>
      <c r="B54" s="26"/>
      <c r="C54" s="35"/>
      <c r="D54" s="35"/>
      <c r="E54" s="35"/>
      <c r="F54" s="36"/>
      <c r="G54" s="36"/>
      <c r="H54" s="36"/>
      <c r="I54" s="35"/>
      <c r="J54" s="36"/>
      <c r="K54" s="53" t="s">
        <v>38</v>
      </c>
      <c r="L54" s="42"/>
      <c r="M54" s="43"/>
      <c r="N54" s="7"/>
      <c r="O54" s="7"/>
      <c r="P54" s="7"/>
      <c r="Q54" s="9"/>
      <c r="R54" s="9"/>
      <c r="S54" s="9"/>
      <c r="T54" s="14"/>
      <c r="U54" s="14"/>
    </row>
    <row r="55" ht="15.75" customHeight="1">
      <c r="A55" s="37"/>
      <c r="B55" s="26"/>
      <c r="C55" s="35"/>
      <c r="D55" s="35"/>
      <c r="E55" s="35"/>
      <c r="F55" s="36"/>
      <c r="G55" s="36"/>
      <c r="H55" s="36"/>
      <c r="I55" s="35"/>
      <c r="J55" s="36"/>
      <c r="K55" s="54" t="s">
        <v>39</v>
      </c>
      <c r="L55" s="42"/>
      <c r="M55" s="43"/>
      <c r="N55" s="7"/>
      <c r="O55" s="7"/>
      <c r="P55" s="7"/>
      <c r="Q55" s="9"/>
      <c r="R55" s="9"/>
      <c r="S55" s="9"/>
      <c r="T55" s="14"/>
      <c r="U55" s="14"/>
    </row>
    <row r="56" ht="15.75" customHeight="1">
      <c r="A56" s="37"/>
      <c r="B56" s="26"/>
      <c r="C56" s="35"/>
      <c r="D56" s="35"/>
      <c r="E56" s="35"/>
      <c r="F56" s="36"/>
      <c r="G56" s="36"/>
      <c r="H56" s="36"/>
      <c r="I56" s="35"/>
      <c r="J56" s="36"/>
      <c r="K56" s="54" t="s">
        <v>40</v>
      </c>
      <c r="L56" s="42"/>
      <c r="M56" s="43"/>
      <c r="N56" s="7"/>
      <c r="O56" s="7"/>
      <c r="P56" s="7"/>
      <c r="Q56" s="9"/>
      <c r="R56" s="9"/>
      <c r="S56" s="9"/>
      <c r="T56" s="14"/>
      <c r="U56" s="14"/>
    </row>
    <row r="57" ht="15.75" customHeight="1">
      <c r="A57" s="37"/>
      <c r="B57" s="26"/>
      <c r="C57" s="35"/>
      <c r="D57" s="35"/>
      <c r="E57" s="35"/>
      <c r="F57" s="36"/>
      <c r="G57" s="36"/>
      <c r="H57" s="36"/>
      <c r="I57" s="35"/>
      <c r="J57" s="36"/>
      <c r="K57" s="51"/>
      <c r="L57" s="42"/>
      <c r="M57" s="43"/>
      <c r="N57" s="9"/>
      <c r="O57" s="9"/>
      <c r="P57" s="9"/>
      <c r="Q57" s="9"/>
      <c r="R57" s="9"/>
      <c r="S57" s="9"/>
      <c r="T57" s="14"/>
      <c r="U57" s="14"/>
    </row>
    <row r="58" ht="15.75" customHeight="1">
      <c r="A58" s="84"/>
      <c r="B58" s="2"/>
      <c r="C58" s="2"/>
      <c r="D58" s="2"/>
      <c r="E58" s="2"/>
      <c r="F58" s="3"/>
      <c r="G58" s="24" t="s">
        <v>41</v>
      </c>
      <c r="H58" s="66"/>
      <c r="I58" s="66"/>
      <c r="J58" s="26"/>
      <c r="K58" s="7"/>
      <c r="L58" s="7"/>
      <c r="M58" s="7"/>
      <c r="N58" s="8"/>
      <c r="O58" s="8"/>
      <c r="P58" s="8"/>
      <c r="Q58" s="9"/>
      <c r="R58" s="9"/>
      <c r="S58" s="9"/>
      <c r="T58" s="14"/>
      <c r="U58" s="14"/>
    </row>
    <row r="59" ht="15.75" customHeight="1">
      <c r="F59" s="34"/>
      <c r="G59" s="56">
        <v>7.0</v>
      </c>
      <c r="H59" s="3"/>
      <c r="I59" s="56">
        <v>7.0</v>
      </c>
      <c r="J59" s="3"/>
      <c r="K59" s="7"/>
      <c r="L59" s="7"/>
      <c r="M59" s="7"/>
      <c r="N59" s="7"/>
      <c r="O59" s="7"/>
      <c r="P59" s="7"/>
      <c r="Q59" s="9"/>
      <c r="R59" s="9"/>
      <c r="S59" s="9"/>
      <c r="T59" s="14"/>
      <c r="U59" s="14"/>
    </row>
    <row r="60" ht="15.75" customHeight="1">
      <c r="F60" s="34"/>
      <c r="G60" s="11"/>
      <c r="H60" s="13"/>
      <c r="I60" s="11"/>
      <c r="J60" s="13"/>
      <c r="K60" s="7"/>
      <c r="L60" s="7"/>
      <c r="M60" s="7"/>
      <c r="N60" s="7"/>
      <c r="O60" s="7"/>
      <c r="P60" s="7"/>
      <c r="Q60" s="9"/>
      <c r="R60" s="9"/>
      <c r="S60" s="9"/>
      <c r="T60" s="14"/>
      <c r="U60" s="14"/>
    </row>
    <row r="61" ht="15.75" customHeight="1">
      <c r="A61" s="1" t="s">
        <v>63</v>
      </c>
      <c r="B61" s="2"/>
      <c r="C61" s="2"/>
      <c r="D61" s="3"/>
      <c r="E61" s="4" t="s">
        <v>1</v>
      </c>
      <c r="F61" s="3"/>
      <c r="G61" s="98">
        <v>45323.0</v>
      </c>
      <c r="H61" s="34"/>
      <c r="I61" s="67"/>
      <c r="J61" s="3"/>
      <c r="K61" s="57"/>
      <c r="L61" s="7"/>
      <c r="M61" s="7"/>
      <c r="N61" s="7"/>
      <c r="O61" s="7"/>
      <c r="P61" s="7"/>
      <c r="Q61" s="9"/>
      <c r="R61" s="9"/>
      <c r="S61" s="9"/>
      <c r="T61" s="14"/>
      <c r="U61" s="14"/>
    </row>
    <row r="62" ht="15.75" customHeight="1">
      <c r="A62" s="11"/>
      <c r="B62" s="12"/>
      <c r="C62" s="12"/>
      <c r="D62" s="13"/>
      <c r="E62" s="11"/>
      <c r="F62" s="13"/>
      <c r="G62" s="11"/>
      <c r="H62" s="13"/>
      <c r="I62" s="11"/>
      <c r="J62" s="13"/>
      <c r="K62" s="57"/>
      <c r="L62" s="7"/>
      <c r="M62" s="7"/>
      <c r="N62" s="7"/>
      <c r="O62" s="7"/>
      <c r="P62" s="7"/>
      <c r="Q62" s="9"/>
      <c r="R62" s="9"/>
      <c r="S62" s="9"/>
      <c r="T62" s="14"/>
      <c r="U62" s="14"/>
    </row>
    <row r="63" ht="15.75" customHeight="1">
      <c r="A63" s="15" t="s">
        <v>2</v>
      </c>
      <c r="B63" s="2"/>
      <c r="C63" s="2"/>
      <c r="D63" s="2"/>
      <c r="E63" s="2"/>
      <c r="F63" s="2"/>
      <c r="G63" s="2"/>
      <c r="H63" s="2"/>
      <c r="I63" s="2"/>
      <c r="J63" s="3"/>
      <c r="K63" s="57"/>
      <c r="L63" s="7"/>
      <c r="M63" s="7"/>
      <c r="N63" s="7"/>
      <c r="O63" s="7"/>
      <c r="P63" s="7"/>
      <c r="Q63" s="9"/>
      <c r="R63" s="9"/>
      <c r="S63" s="9"/>
      <c r="T63" s="14"/>
      <c r="U63" s="14"/>
    </row>
    <row r="64" ht="15.75" customHeight="1">
      <c r="A64" s="18" t="s">
        <v>3</v>
      </c>
      <c r="B64" s="3"/>
      <c r="C64" s="94" t="s">
        <v>103</v>
      </c>
      <c r="D64" s="94" t="s">
        <v>103</v>
      </c>
      <c r="E64" s="94" t="s">
        <v>103</v>
      </c>
      <c r="F64" s="95" t="s">
        <v>104</v>
      </c>
      <c r="G64" s="21" t="s">
        <v>104</v>
      </c>
      <c r="H64" s="95" t="s">
        <v>104</v>
      </c>
      <c r="I64" s="94" t="s">
        <v>103</v>
      </c>
      <c r="J64" s="96" t="s">
        <v>104</v>
      </c>
      <c r="K64" s="23" t="s">
        <v>6</v>
      </c>
      <c r="L64" s="2"/>
      <c r="M64" s="2"/>
      <c r="N64" s="23" t="s">
        <v>6</v>
      </c>
      <c r="O64" s="2"/>
      <c r="P64" s="2"/>
      <c r="Q64" s="9"/>
      <c r="R64" s="9"/>
      <c r="S64" s="9"/>
      <c r="T64" s="14"/>
      <c r="U64" s="14"/>
    </row>
    <row r="65" ht="15.75" customHeight="1">
      <c r="A65" s="11"/>
      <c r="B65" s="13"/>
      <c r="C65" s="24" t="s">
        <v>7</v>
      </c>
      <c r="D65" s="24" t="s">
        <v>8</v>
      </c>
      <c r="E65" s="24" t="s">
        <v>9</v>
      </c>
      <c r="F65" s="24" t="s">
        <v>7</v>
      </c>
      <c r="G65" s="24" t="s">
        <v>8</v>
      </c>
      <c r="H65" s="24" t="s">
        <v>9</v>
      </c>
      <c r="I65" s="25" t="s">
        <v>10</v>
      </c>
      <c r="J65" s="26"/>
      <c r="K65" s="11"/>
      <c r="L65" s="12"/>
      <c r="M65" s="12"/>
      <c r="N65" s="11"/>
      <c r="O65" s="12"/>
      <c r="P65" s="12"/>
      <c r="Q65" s="9"/>
      <c r="R65" s="9"/>
      <c r="S65" s="9"/>
      <c r="T65" s="14"/>
      <c r="U65" s="14"/>
    </row>
    <row r="66" ht="15.75" customHeight="1">
      <c r="A66" s="27" t="s">
        <v>11</v>
      </c>
      <c r="B66" s="26"/>
      <c r="C66" s="28" t="s">
        <v>12</v>
      </c>
      <c r="D66" s="28"/>
      <c r="E66" s="28"/>
      <c r="F66" s="68" t="s">
        <v>12</v>
      </c>
      <c r="G66" s="68"/>
      <c r="H66" s="68"/>
      <c r="I66" s="35"/>
      <c r="J66" s="29"/>
      <c r="K66" s="31" t="s">
        <v>118</v>
      </c>
      <c r="L66" s="2"/>
      <c r="M66" s="3"/>
      <c r="N66" s="31"/>
      <c r="O66" s="2"/>
      <c r="P66" s="3"/>
      <c r="Q66" s="9"/>
      <c r="R66" s="9"/>
      <c r="S66" s="9"/>
      <c r="T66" s="14"/>
      <c r="U66" s="14"/>
    </row>
    <row r="67" ht="15.75" customHeight="1">
      <c r="A67" s="32" t="s">
        <v>119</v>
      </c>
      <c r="B67" s="26"/>
      <c r="C67" s="28">
        <v>3.0</v>
      </c>
      <c r="D67" s="28" t="s">
        <v>15</v>
      </c>
      <c r="E67" s="28"/>
      <c r="F67" s="68">
        <v>3.0</v>
      </c>
      <c r="G67" s="68" t="s">
        <v>15</v>
      </c>
      <c r="H67" s="68"/>
      <c r="I67" s="28">
        <v>0.0</v>
      </c>
      <c r="J67" s="29">
        <v>0.0</v>
      </c>
      <c r="K67" s="33"/>
      <c r="M67" s="34"/>
      <c r="N67" s="33"/>
      <c r="P67" s="34"/>
      <c r="Q67" s="9"/>
      <c r="R67" s="9"/>
      <c r="S67" s="9"/>
      <c r="T67" s="14"/>
      <c r="U67" s="14"/>
    </row>
    <row r="68" ht="15.75" customHeight="1">
      <c r="A68" s="32" t="s">
        <v>66</v>
      </c>
      <c r="B68" s="26"/>
      <c r="C68" s="35"/>
      <c r="D68" s="28">
        <v>12.0</v>
      </c>
      <c r="E68" s="28">
        <v>30.0</v>
      </c>
      <c r="F68" s="69"/>
      <c r="G68" s="68">
        <v>12.0</v>
      </c>
      <c r="H68" s="68">
        <v>30.0</v>
      </c>
      <c r="I68" s="28">
        <v>2.0</v>
      </c>
      <c r="J68" s="29">
        <v>2.0</v>
      </c>
      <c r="K68" s="33"/>
      <c r="M68" s="34"/>
      <c r="N68" s="33"/>
      <c r="P68" s="34"/>
      <c r="Q68" s="9"/>
      <c r="R68" s="9"/>
      <c r="S68" s="9"/>
      <c r="T68" s="14"/>
      <c r="U68" s="14"/>
    </row>
    <row r="69" ht="15.75" customHeight="1">
      <c r="A69" s="32" t="s">
        <v>67</v>
      </c>
      <c r="B69" s="26"/>
      <c r="C69" s="35"/>
      <c r="D69" s="28">
        <v>10.0</v>
      </c>
      <c r="E69" s="28">
        <v>10.0</v>
      </c>
      <c r="F69" s="69"/>
      <c r="G69" s="68">
        <v>12.0</v>
      </c>
      <c r="H69" s="68">
        <v>10.0</v>
      </c>
      <c r="I69" s="28">
        <v>6.0</v>
      </c>
      <c r="J69" s="29">
        <v>7.0</v>
      </c>
      <c r="K69" s="33"/>
      <c r="M69" s="34"/>
      <c r="N69" s="33"/>
      <c r="P69" s="34"/>
      <c r="Q69" s="9"/>
      <c r="R69" s="9"/>
      <c r="S69" s="9"/>
      <c r="T69" s="14"/>
      <c r="U69" s="14"/>
    </row>
    <row r="70" ht="15.75" customHeight="1">
      <c r="A70" s="37"/>
      <c r="B70" s="26"/>
      <c r="C70" s="35"/>
      <c r="D70" s="35"/>
      <c r="E70" s="35"/>
      <c r="F70" s="36"/>
      <c r="G70" s="36"/>
      <c r="H70" s="36"/>
      <c r="I70" s="35"/>
      <c r="J70" s="36"/>
      <c r="K70" s="33"/>
      <c r="M70" s="34"/>
      <c r="N70" s="33"/>
      <c r="P70" s="34"/>
      <c r="Q70" s="9"/>
      <c r="R70" s="9"/>
      <c r="S70" s="9"/>
      <c r="T70" s="14"/>
      <c r="U70" s="14"/>
    </row>
    <row r="71" ht="15.75" customHeight="1">
      <c r="A71" s="37"/>
      <c r="B71" s="26"/>
      <c r="C71" s="35"/>
      <c r="D71" s="35"/>
      <c r="E71" s="35"/>
      <c r="F71" s="36"/>
      <c r="G71" s="36"/>
      <c r="H71" s="36"/>
      <c r="I71" s="35"/>
      <c r="J71" s="36"/>
      <c r="K71" s="33"/>
      <c r="M71" s="34"/>
      <c r="N71" s="33"/>
      <c r="P71" s="34"/>
      <c r="Q71" s="9"/>
      <c r="R71" s="9"/>
      <c r="S71" s="9"/>
      <c r="T71" s="14"/>
      <c r="U71" s="14"/>
    </row>
    <row r="72" ht="15.75" customHeight="1">
      <c r="A72" s="37"/>
      <c r="B72" s="26"/>
      <c r="C72" s="35"/>
      <c r="D72" s="35"/>
      <c r="E72" s="35"/>
      <c r="F72" s="36"/>
      <c r="G72" s="36"/>
      <c r="H72" s="36"/>
      <c r="I72" s="35"/>
      <c r="J72" s="38"/>
      <c r="K72" s="33"/>
      <c r="M72" s="34"/>
      <c r="N72" s="33"/>
      <c r="P72" s="34"/>
      <c r="Q72" s="8"/>
      <c r="R72" s="8"/>
      <c r="S72" s="8"/>
      <c r="T72" s="14"/>
      <c r="U72" s="14"/>
    </row>
    <row r="73" ht="15.75" customHeight="1">
      <c r="A73" s="37"/>
      <c r="B73" s="26"/>
      <c r="C73" s="35"/>
      <c r="D73" s="35"/>
      <c r="E73" s="35"/>
      <c r="F73" s="36"/>
      <c r="G73" s="36"/>
      <c r="H73" s="36"/>
      <c r="I73" s="99"/>
      <c r="J73" s="100"/>
      <c r="K73" s="33"/>
      <c r="M73" s="34"/>
      <c r="N73" s="33"/>
      <c r="P73" s="34"/>
      <c r="Q73" s="7"/>
      <c r="R73" s="7"/>
      <c r="S73" s="7"/>
      <c r="T73" s="14"/>
      <c r="U73" s="14"/>
    </row>
    <row r="74" ht="15.75" customHeight="1">
      <c r="A74" s="4" t="s">
        <v>19</v>
      </c>
      <c r="B74" s="2"/>
      <c r="C74" s="2"/>
      <c r="D74" s="2"/>
      <c r="E74" s="2"/>
      <c r="F74" s="2"/>
      <c r="G74" s="2"/>
      <c r="H74" s="2"/>
      <c r="I74" s="2"/>
      <c r="J74" s="3"/>
      <c r="K74" s="11"/>
      <c r="L74" s="12"/>
      <c r="M74" s="13"/>
      <c r="N74" s="11"/>
      <c r="O74" s="12"/>
      <c r="P74" s="13"/>
      <c r="Q74" s="7"/>
      <c r="R74" s="7"/>
      <c r="S74" s="7"/>
      <c r="T74" s="14"/>
      <c r="U74" s="14"/>
    </row>
    <row r="75" ht="15.75" customHeight="1">
      <c r="A75" s="18" t="s">
        <v>3</v>
      </c>
      <c r="B75" s="3"/>
      <c r="C75" s="94" t="s">
        <v>103</v>
      </c>
      <c r="D75" s="94" t="s">
        <v>103</v>
      </c>
      <c r="E75" s="94" t="s">
        <v>103</v>
      </c>
      <c r="F75" s="95" t="s">
        <v>104</v>
      </c>
      <c r="G75" s="21" t="s">
        <v>104</v>
      </c>
      <c r="H75" s="95" t="s">
        <v>104</v>
      </c>
      <c r="I75" s="94" t="s">
        <v>103</v>
      </c>
      <c r="J75" s="96" t="s">
        <v>104</v>
      </c>
      <c r="K75" s="63" t="s">
        <v>10</v>
      </c>
      <c r="N75" s="7"/>
      <c r="O75" s="7"/>
      <c r="P75" s="7"/>
      <c r="Q75" s="7"/>
      <c r="R75" s="7"/>
      <c r="S75" s="7"/>
      <c r="T75" s="14"/>
      <c r="U75" s="14"/>
    </row>
    <row r="76" ht="15.75" customHeight="1">
      <c r="A76" s="11"/>
      <c r="B76" s="13"/>
      <c r="C76" s="24" t="s">
        <v>7</v>
      </c>
      <c r="D76" s="24" t="s">
        <v>8</v>
      </c>
      <c r="E76" s="24" t="s">
        <v>9</v>
      </c>
      <c r="F76" s="24" t="s">
        <v>7</v>
      </c>
      <c r="G76" s="24" t="s">
        <v>8</v>
      </c>
      <c r="H76" s="24" t="s">
        <v>9</v>
      </c>
      <c r="I76" s="25" t="s">
        <v>10</v>
      </c>
      <c r="J76" s="26"/>
      <c r="K76" s="41" t="s">
        <v>23</v>
      </c>
      <c r="L76" s="42"/>
      <c r="M76" s="43"/>
      <c r="N76" s="7"/>
      <c r="O76" s="7"/>
      <c r="P76" s="7"/>
      <c r="Q76" s="7"/>
      <c r="R76" s="7"/>
      <c r="S76" s="7"/>
      <c r="T76" s="14"/>
      <c r="U76" s="14"/>
    </row>
    <row r="77" ht="15.75" customHeight="1">
      <c r="A77" s="40" t="s">
        <v>68</v>
      </c>
      <c r="B77" s="26"/>
      <c r="C77" s="28">
        <v>4.0</v>
      </c>
      <c r="D77" s="28">
        <v>15.0</v>
      </c>
      <c r="E77" s="28">
        <v>7.0</v>
      </c>
      <c r="F77" s="29">
        <v>4.0</v>
      </c>
      <c r="G77" s="29">
        <v>12.0</v>
      </c>
      <c r="H77" s="29">
        <v>7.0</v>
      </c>
      <c r="I77" s="28">
        <v>9.0</v>
      </c>
      <c r="J77" s="29">
        <v>7.0</v>
      </c>
      <c r="K77" s="41" t="s">
        <v>27</v>
      </c>
      <c r="L77" s="42"/>
      <c r="M77" s="43"/>
      <c r="N77" s="7"/>
      <c r="O77" s="7"/>
      <c r="P77" s="7"/>
      <c r="Q77" s="7"/>
      <c r="R77" s="7"/>
      <c r="S77" s="7"/>
      <c r="T77" s="14"/>
      <c r="U77" s="14"/>
    </row>
    <row r="78" ht="15.75" customHeight="1">
      <c r="A78" s="64" t="s">
        <v>69</v>
      </c>
      <c r="B78" s="26"/>
      <c r="C78" s="28">
        <v>4.0</v>
      </c>
      <c r="D78" s="28">
        <v>12.0</v>
      </c>
      <c r="E78" s="28">
        <v>40.0</v>
      </c>
      <c r="F78" s="29">
        <v>4.0</v>
      </c>
      <c r="G78" s="29">
        <v>15.0</v>
      </c>
      <c r="H78" s="29">
        <v>40.0</v>
      </c>
      <c r="I78" s="28">
        <v>7.0</v>
      </c>
      <c r="J78" s="29">
        <v>9.0</v>
      </c>
      <c r="K78" s="41" t="s">
        <v>29</v>
      </c>
      <c r="L78" s="42"/>
      <c r="M78" s="43"/>
      <c r="N78" s="7"/>
      <c r="O78" s="7"/>
      <c r="P78" s="7"/>
      <c r="Q78" s="50"/>
      <c r="R78" s="51"/>
      <c r="S78" s="43"/>
      <c r="T78" s="14"/>
      <c r="U78" s="14"/>
    </row>
    <row r="79" ht="15.75" customHeight="1">
      <c r="A79" s="45" t="s">
        <v>70</v>
      </c>
      <c r="B79" s="26"/>
      <c r="C79" s="28">
        <v>4.0</v>
      </c>
      <c r="D79" s="28" t="s">
        <v>71</v>
      </c>
      <c r="E79" s="28">
        <v>15.0</v>
      </c>
      <c r="F79" s="29">
        <v>4.0</v>
      </c>
      <c r="G79" s="29" t="s">
        <v>120</v>
      </c>
      <c r="H79" s="29">
        <v>10.0</v>
      </c>
      <c r="I79" s="28">
        <v>8.0</v>
      </c>
      <c r="J79" s="29">
        <v>10.0</v>
      </c>
      <c r="K79" s="46" t="s">
        <v>31</v>
      </c>
      <c r="L79" s="42"/>
      <c r="M79" s="43"/>
      <c r="N79" s="7"/>
      <c r="O79" s="7"/>
      <c r="P79" s="7"/>
      <c r="Q79" s="9"/>
      <c r="R79" s="9"/>
      <c r="S79" s="9"/>
      <c r="T79" s="14"/>
      <c r="U79" s="14"/>
    </row>
    <row r="80" ht="15.75" customHeight="1">
      <c r="A80" s="48" t="s">
        <v>72</v>
      </c>
      <c r="B80" s="26"/>
      <c r="C80" s="28">
        <v>4.0</v>
      </c>
      <c r="D80" s="28" t="s">
        <v>73</v>
      </c>
      <c r="E80" s="28" t="s">
        <v>121</v>
      </c>
      <c r="F80" s="29">
        <v>4.0</v>
      </c>
      <c r="G80" s="29" t="s">
        <v>73</v>
      </c>
      <c r="H80" s="29">
        <v>85.0</v>
      </c>
      <c r="I80" s="28">
        <v>6.0</v>
      </c>
      <c r="J80" s="29">
        <v>6.0</v>
      </c>
      <c r="K80" s="46" t="s">
        <v>33</v>
      </c>
      <c r="L80" s="42"/>
      <c r="M80" s="43"/>
      <c r="N80" s="7"/>
      <c r="O80" s="7"/>
      <c r="P80" s="7"/>
      <c r="Q80" s="9"/>
      <c r="R80" s="9"/>
      <c r="S80" s="9"/>
      <c r="T80" s="14"/>
      <c r="U80" s="14"/>
    </row>
    <row r="81" ht="15.75" customHeight="1">
      <c r="A81" s="65" t="s">
        <v>67</v>
      </c>
      <c r="B81" s="26"/>
      <c r="C81" s="28">
        <v>4.0</v>
      </c>
      <c r="D81" s="28">
        <v>12.0</v>
      </c>
      <c r="E81" s="28">
        <v>14.0</v>
      </c>
      <c r="F81" s="29">
        <v>4.0</v>
      </c>
      <c r="G81" s="29">
        <v>8.0</v>
      </c>
      <c r="H81" s="29">
        <v>16.0</v>
      </c>
      <c r="I81" s="28">
        <v>10.0</v>
      </c>
      <c r="J81" s="29">
        <v>8.0</v>
      </c>
      <c r="K81" s="49" t="s">
        <v>35</v>
      </c>
      <c r="L81" s="42"/>
      <c r="M81" s="43"/>
      <c r="N81" s="7"/>
      <c r="O81" s="7"/>
      <c r="P81" s="7"/>
      <c r="Q81" s="9"/>
      <c r="R81" s="9"/>
      <c r="S81" s="9"/>
      <c r="T81" s="14"/>
      <c r="U81" s="14"/>
    </row>
    <row r="82" ht="15.75" customHeight="1">
      <c r="A82" s="71" t="s">
        <v>122</v>
      </c>
      <c r="B82" s="26"/>
      <c r="C82" s="28">
        <v>4.0</v>
      </c>
      <c r="D82" s="28" t="s">
        <v>123</v>
      </c>
      <c r="E82" s="28"/>
      <c r="F82" s="29">
        <v>4.0</v>
      </c>
      <c r="G82" s="29" t="s">
        <v>124</v>
      </c>
      <c r="H82" s="29"/>
      <c r="I82" s="28">
        <v>9.0</v>
      </c>
      <c r="J82" s="29">
        <v>8.0</v>
      </c>
      <c r="K82" s="52" t="s">
        <v>36</v>
      </c>
      <c r="L82" s="42"/>
      <c r="M82" s="43"/>
      <c r="N82" s="7"/>
      <c r="O82" s="7"/>
      <c r="P82" s="7"/>
      <c r="Q82" s="9"/>
      <c r="R82" s="9"/>
      <c r="S82" s="9"/>
      <c r="T82" s="14"/>
      <c r="U82" s="14"/>
    </row>
    <row r="83" ht="15.75" customHeight="1">
      <c r="A83" s="71" t="s">
        <v>125</v>
      </c>
      <c r="B83" s="26"/>
      <c r="C83" s="35"/>
      <c r="D83" s="28">
        <v>40.0</v>
      </c>
      <c r="E83" s="35"/>
      <c r="F83" s="36"/>
      <c r="G83" s="29">
        <v>35.0</v>
      </c>
      <c r="H83" s="36"/>
      <c r="I83" s="28">
        <v>10.0</v>
      </c>
      <c r="J83" s="29">
        <v>10.0</v>
      </c>
      <c r="K83" s="53" t="s">
        <v>37</v>
      </c>
      <c r="L83" s="42"/>
      <c r="M83" s="43"/>
      <c r="N83" s="7"/>
      <c r="O83" s="7"/>
      <c r="P83" s="7"/>
      <c r="Q83" s="9"/>
      <c r="R83" s="9"/>
      <c r="S83" s="9"/>
      <c r="T83" s="14"/>
      <c r="U83" s="14"/>
    </row>
    <row r="84" ht="15.75" customHeight="1">
      <c r="A84" s="37"/>
      <c r="B84" s="26"/>
      <c r="C84" s="35"/>
      <c r="D84" s="35"/>
      <c r="E84" s="35"/>
      <c r="F84" s="36"/>
      <c r="G84" s="36"/>
      <c r="H84" s="36"/>
      <c r="I84" s="35"/>
      <c r="J84" s="36"/>
      <c r="K84" s="53" t="s">
        <v>38</v>
      </c>
      <c r="L84" s="42"/>
      <c r="M84" s="43"/>
      <c r="N84" s="9"/>
      <c r="O84" s="9"/>
      <c r="P84" s="9"/>
      <c r="Q84" s="9"/>
      <c r="R84" s="9"/>
      <c r="S84" s="9"/>
      <c r="T84" s="14"/>
      <c r="U84" s="14"/>
    </row>
    <row r="85" ht="15.75" customHeight="1">
      <c r="A85" s="37"/>
      <c r="B85" s="26"/>
      <c r="C85" s="35"/>
      <c r="D85" s="35"/>
      <c r="E85" s="35"/>
      <c r="F85" s="36"/>
      <c r="G85" s="36"/>
      <c r="H85" s="36"/>
      <c r="I85" s="35"/>
      <c r="J85" s="36"/>
      <c r="K85" s="54" t="s">
        <v>39</v>
      </c>
      <c r="L85" s="42"/>
      <c r="M85" s="43"/>
      <c r="N85" s="9"/>
      <c r="O85" s="9"/>
      <c r="P85" s="9"/>
      <c r="Q85" s="9"/>
      <c r="R85" s="9"/>
      <c r="S85" s="9"/>
      <c r="T85" s="14"/>
      <c r="U85" s="14"/>
    </row>
    <row r="86" ht="15.75" customHeight="1">
      <c r="A86" s="37"/>
      <c r="B86" s="26"/>
      <c r="C86" s="35"/>
      <c r="D86" s="35"/>
      <c r="E86" s="35"/>
      <c r="F86" s="36"/>
      <c r="G86" s="36"/>
      <c r="H86" s="36"/>
      <c r="I86" s="35"/>
      <c r="J86" s="36"/>
      <c r="K86" s="54" t="s">
        <v>40</v>
      </c>
      <c r="L86" s="42"/>
      <c r="M86" s="43"/>
      <c r="N86" s="7"/>
      <c r="O86" s="7"/>
      <c r="P86" s="7"/>
      <c r="Q86" s="8"/>
      <c r="R86" s="8"/>
      <c r="S86" s="8"/>
      <c r="T86" s="14"/>
      <c r="U86" s="14"/>
    </row>
    <row r="87" ht="15.75" customHeight="1">
      <c r="A87" s="37"/>
      <c r="B87" s="26"/>
      <c r="C87" s="35"/>
      <c r="D87" s="35"/>
      <c r="E87" s="35"/>
      <c r="F87" s="36"/>
      <c r="G87" s="36"/>
      <c r="H87" s="36"/>
      <c r="I87" s="35"/>
      <c r="J87" s="36"/>
      <c r="K87" s="51"/>
      <c r="L87" s="42"/>
      <c r="M87" s="43"/>
      <c r="N87" s="7"/>
      <c r="O87" s="7"/>
      <c r="P87" s="7"/>
      <c r="Q87" s="7"/>
      <c r="R87" s="7"/>
      <c r="S87" s="7"/>
      <c r="T87" s="14"/>
      <c r="U87" s="14"/>
    </row>
    <row r="88" ht="15.75" customHeight="1">
      <c r="A88" s="37"/>
      <c r="B88" s="26"/>
      <c r="C88" s="35"/>
      <c r="D88" s="35"/>
      <c r="E88" s="35"/>
      <c r="F88" s="36"/>
      <c r="G88" s="36"/>
      <c r="H88" s="36"/>
      <c r="I88" s="35"/>
      <c r="J88" s="36"/>
      <c r="K88" s="7"/>
      <c r="L88" s="7"/>
      <c r="M88" s="7"/>
      <c r="N88" s="8"/>
      <c r="O88" s="8"/>
      <c r="P88" s="8"/>
      <c r="Q88" s="7"/>
      <c r="R88" s="7"/>
      <c r="S88" s="7"/>
      <c r="T88" s="14"/>
      <c r="U88" s="14"/>
    </row>
    <row r="89" ht="15.75" customHeight="1">
      <c r="A89" s="84"/>
      <c r="B89" s="2"/>
      <c r="C89" s="2"/>
      <c r="D89" s="2"/>
      <c r="E89" s="2"/>
      <c r="F89" s="3"/>
      <c r="G89" s="24" t="s">
        <v>41</v>
      </c>
      <c r="H89" s="66"/>
      <c r="I89" s="66"/>
      <c r="J89" s="26"/>
      <c r="K89" s="7"/>
      <c r="L89" s="7"/>
      <c r="M89" s="7"/>
      <c r="N89" s="7"/>
      <c r="O89" s="7"/>
      <c r="P89" s="7"/>
      <c r="Q89" s="7"/>
      <c r="R89" s="7"/>
      <c r="S89" s="7"/>
      <c r="T89" s="14"/>
      <c r="U89" s="14"/>
    </row>
    <row r="90" ht="15.75" customHeight="1">
      <c r="F90" s="34"/>
      <c r="G90" s="56">
        <v>8.0</v>
      </c>
      <c r="H90" s="3"/>
      <c r="I90" s="56">
        <v>7.0</v>
      </c>
      <c r="J90" s="3"/>
      <c r="K90" s="57"/>
      <c r="L90" s="7"/>
      <c r="M90" s="7"/>
      <c r="N90" s="7"/>
      <c r="O90" s="7"/>
      <c r="P90" s="7"/>
      <c r="Q90" s="7"/>
      <c r="R90" s="7"/>
      <c r="S90" s="7"/>
      <c r="T90" s="14"/>
      <c r="U90" s="14"/>
    </row>
    <row r="91" ht="15.75" customHeight="1">
      <c r="F91" s="34"/>
      <c r="G91" s="11"/>
      <c r="H91" s="13"/>
      <c r="I91" s="11"/>
      <c r="J91" s="13"/>
      <c r="K91" s="57"/>
      <c r="L91" s="7"/>
      <c r="M91" s="7"/>
      <c r="N91" s="7"/>
      <c r="O91" s="7"/>
      <c r="P91" s="7"/>
      <c r="Q91" s="7"/>
      <c r="R91" s="7"/>
      <c r="S91" s="7"/>
      <c r="T91" s="14"/>
      <c r="U91" s="14"/>
    </row>
    <row r="92" ht="15.75" customHeight="1">
      <c r="A92" s="1" t="s">
        <v>81</v>
      </c>
      <c r="B92" s="2"/>
      <c r="C92" s="2"/>
      <c r="D92" s="3"/>
      <c r="E92" s="4" t="s">
        <v>1</v>
      </c>
      <c r="F92" s="3"/>
      <c r="G92" s="5">
        <v>45324.0</v>
      </c>
      <c r="H92" s="3"/>
      <c r="I92" s="67"/>
      <c r="J92" s="3"/>
      <c r="K92" s="57"/>
      <c r="L92" s="7"/>
      <c r="M92" s="7"/>
      <c r="N92" s="7"/>
      <c r="O92" s="7"/>
      <c r="P92" s="7"/>
      <c r="Q92" s="50"/>
      <c r="R92" s="51"/>
      <c r="S92" s="43"/>
      <c r="T92" s="14"/>
      <c r="U92" s="14"/>
    </row>
    <row r="93" ht="15.75" customHeight="1">
      <c r="A93" s="11"/>
      <c r="B93" s="12"/>
      <c r="C93" s="12"/>
      <c r="D93" s="13"/>
      <c r="E93" s="11"/>
      <c r="F93" s="13"/>
      <c r="G93" s="11"/>
      <c r="H93" s="13"/>
      <c r="I93" s="11"/>
      <c r="J93" s="13"/>
      <c r="K93" s="73" t="s">
        <v>82</v>
      </c>
      <c r="L93" s="74"/>
      <c r="M93" s="75"/>
      <c r="N93" s="7"/>
      <c r="O93" s="7"/>
      <c r="P93" s="7"/>
      <c r="Q93" s="9"/>
      <c r="R93" s="9"/>
      <c r="S93" s="9"/>
      <c r="T93" s="14"/>
      <c r="U93" s="14"/>
    </row>
    <row r="94" ht="15.75" customHeight="1">
      <c r="A94" s="15" t="s">
        <v>2</v>
      </c>
      <c r="B94" s="2"/>
      <c r="C94" s="2"/>
      <c r="D94" s="2"/>
      <c r="E94" s="2"/>
      <c r="F94" s="2"/>
      <c r="G94" s="2"/>
      <c r="H94" s="2"/>
      <c r="I94" s="2"/>
      <c r="J94" s="3"/>
      <c r="K94" s="76"/>
      <c r="L94" s="76"/>
      <c r="M94" s="77"/>
      <c r="N94" s="50"/>
      <c r="O94" s="51"/>
      <c r="P94" s="43"/>
      <c r="Q94" s="9"/>
      <c r="R94" s="9"/>
      <c r="S94" s="9"/>
      <c r="T94" s="14"/>
      <c r="U94" s="14"/>
    </row>
    <row r="95" ht="15.75" customHeight="1">
      <c r="A95" s="18" t="s">
        <v>3</v>
      </c>
      <c r="B95" s="3"/>
      <c r="C95" s="94" t="s">
        <v>103</v>
      </c>
      <c r="D95" s="94" t="s">
        <v>103</v>
      </c>
      <c r="E95" s="94" t="s">
        <v>103</v>
      </c>
      <c r="F95" s="95" t="s">
        <v>104</v>
      </c>
      <c r="G95" s="21" t="s">
        <v>104</v>
      </c>
      <c r="H95" s="95" t="s">
        <v>104</v>
      </c>
      <c r="I95" s="94" t="s">
        <v>103</v>
      </c>
      <c r="J95" s="96" t="s">
        <v>104</v>
      </c>
      <c r="K95" s="23" t="s">
        <v>6</v>
      </c>
      <c r="L95" s="2"/>
      <c r="M95" s="2"/>
      <c r="N95" s="23" t="s">
        <v>6</v>
      </c>
      <c r="O95" s="2"/>
      <c r="P95" s="2"/>
      <c r="Q95" s="9"/>
      <c r="R95" s="9"/>
      <c r="S95" s="9"/>
      <c r="T95" s="14"/>
      <c r="U95" s="14"/>
    </row>
    <row r="96" ht="15.75" customHeight="1">
      <c r="A96" s="11"/>
      <c r="B96" s="13"/>
      <c r="C96" s="24" t="s">
        <v>7</v>
      </c>
      <c r="D96" s="24" t="s">
        <v>8</v>
      </c>
      <c r="E96" s="24" t="s">
        <v>9</v>
      </c>
      <c r="F96" s="24" t="s">
        <v>7</v>
      </c>
      <c r="G96" s="24" t="s">
        <v>8</v>
      </c>
      <c r="H96" s="24" t="s">
        <v>9</v>
      </c>
      <c r="I96" s="25" t="s">
        <v>10</v>
      </c>
      <c r="J96" s="26"/>
      <c r="K96" s="11"/>
      <c r="L96" s="12"/>
      <c r="M96" s="12"/>
      <c r="N96" s="11"/>
      <c r="O96" s="12"/>
      <c r="P96" s="12"/>
      <c r="Q96" s="9"/>
      <c r="R96" s="9"/>
      <c r="S96" s="9"/>
      <c r="T96" s="14"/>
      <c r="U96" s="14"/>
    </row>
    <row r="97" ht="15.75" customHeight="1">
      <c r="A97" s="27" t="s">
        <v>11</v>
      </c>
      <c r="B97" s="26"/>
      <c r="C97" s="28" t="s">
        <v>12</v>
      </c>
      <c r="D97" s="28"/>
      <c r="E97" s="28"/>
      <c r="F97" s="29" t="s">
        <v>12</v>
      </c>
      <c r="G97" s="29"/>
      <c r="H97" s="29"/>
      <c r="I97" s="28"/>
      <c r="J97" s="36"/>
      <c r="K97" s="101" t="s">
        <v>126</v>
      </c>
      <c r="L97" s="2"/>
      <c r="M97" s="3"/>
      <c r="N97" s="31"/>
      <c r="O97" s="2"/>
      <c r="P97" s="3"/>
      <c r="Q97" s="9"/>
      <c r="R97" s="9"/>
      <c r="S97" s="9"/>
      <c r="T97" s="14"/>
      <c r="U97" s="14"/>
    </row>
    <row r="98" ht="15.75" customHeight="1">
      <c r="A98" s="32" t="s">
        <v>83</v>
      </c>
      <c r="B98" s="26"/>
      <c r="C98" s="28">
        <v>4.0</v>
      </c>
      <c r="D98" s="28">
        <v>12.0</v>
      </c>
      <c r="E98" s="28"/>
      <c r="F98" s="29">
        <v>4.0</v>
      </c>
      <c r="G98" s="29">
        <v>12.0</v>
      </c>
      <c r="H98" s="29"/>
      <c r="I98" s="28"/>
      <c r="J98" s="36"/>
      <c r="K98" s="33"/>
      <c r="M98" s="34"/>
      <c r="N98" s="33"/>
      <c r="P98" s="34"/>
      <c r="Q98" s="9"/>
      <c r="R98" s="9"/>
      <c r="S98" s="9"/>
      <c r="T98" s="14"/>
      <c r="U98" s="14"/>
    </row>
    <row r="99" ht="15.75" customHeight="1">
      <c r="A99" s="32" t="s">
        <v>84</v>
      </c>
      <c r="B99" s="26"/>
      <c r="C99" s="35"/>
      <c r="D99" s="28">
        <v>6.0</v>
      </c>
      <c r="E99" s="28" t="s">
        <v>127</v>
      </c>
      <c r="F99" s="36"/>
      <c r="G99" s="29">
        <v>4.0</v>
      </c>
      <c r="H99" s="29" t="s">
        <v>127</v>
      </c>
      <c r="I99" s="28"/>
      <c r="J99" s="36"/>
      <c r="K99" s="33"/>
      <c r="M99" s="34"/>
      <c r="N99" s="33"/>
      <c r="P99" s="34"/>
      <c r="Q99" s="9"/>
      <c r="R99" s="9"/>
      <c r="S99" s="9"/>
      <c r="T99" s="14"/>
      <c r="U99" s="14"/>
    </row>
    <row r="100" ht="15.75" customHeight="1">
      <c r="A100" s="27"/>
      <c r="B100" s="26"/>
      <c r="C100" s="35"/>
      <c r="D100" s="28"/>
      <c r="E100" s="28"/>
      <c r="F100" s="36"/>
      <c r="G100" s="79"/>
      <c r="H100" s="79"/>
      <c r="I100" s="35"/>
      <c r="J100" s="36"/>
      <c r="K100" s="33"/>
      <c r="M100" s="34"/>
      <c r="N100" s="33"/>
      <c r="P100" s="34"/>
      <c r="Q100" s="9"/>
      <c r="R100" s="9"/>
      <c r="S100" s="9"/>
      <c r="T100" s="14"/>
      <c r="U100" s="14"/>
    </row>
    <row r="101" ht="15.75" customHeight="1">
      <c r="A101" s="37"/>
      <c r="B101" s="26"/>
      <c r="C101" s="35"/>
      <c r="D101" s="35"/>
      <c r="E101" s="35"/>
      <c r="F101" s="36"/>
      <c r="G101" s="36"/>
      <c r="H101" s="36"/>
      <c r="I101" s="35"/>
      <c r="J101" s="36"/>
      <c r="K101" s="33"/>
      <c r="M101" s="34"/>
      <c r="N101" s="33"/>
      <c r="P101" s="34"/>
      <c r="Q101" s="9"/>
      <c r="R101" s="9"/>
      <c r="S101" s="9"/>
      <c r="T101" s="14"/>
      <c r="U101" s="14"/>
    </row>
    <row r="102" ht="15.75" customHeight="1">
      <c r="A102" s="37"/>
      <c r="B102" s="26"/>
      <c r="C102" s="35"/>
      <c r="D102" s="35"/>
      <c r="E102" s="35"/>
      <c r="F102" s="36"/>
      <c r="G102" s="36"/>
      <c r="H102" s="36"/>
      <c r="I102" s="35"/>
      <c r="J102" s="36"/>
      <c r="K102" s="33"/>
      <c r="M102" s="34"/>
      <c r="N102" s="33"/>
      <c r="P102" s="34"/>
      <c r="Q102" s="8"/>
      <c r="R102" s="8"/>
      <c r="S102" s="8"/>
      <c r="T102" s="14"/>
      <c r="U102" s="14"/>
    </row>
    <row r="103" ht="15.75" customHeight="1">
      <c r="A103" s="37"/>
      <c r="B103" s="26"/>
      <c r="C103" s="35"/>
      <c r="D103" s="35"/>
      <c r="E103" s="35"/>
      <c r="F103" s="36"/>
      <c r="G103" s="36"/>
      <c r="H103" s="36"/>
      <c r="I103" s="35"/>
      <c r="J103" s="38"/>
      <c r="K103" s="33"/>
      <c r="M103" s="34"/>
      <c r="N103" s="33"/>
      <c r="P103" s="34"/>
      <c r="Q103" s="7"/>
      <c r="R103" s="7"/>
      <c r="S103" s="7"/>
      <c r="T103" s="14"/>
      <c r="U103" s="14"/>
    </row>
    <row r="104" ht="15.75" customHeight="1">
      <c r="A104" s="37"/>
      <c r="B104" s="26"/>
      <c r="C104" s="35"/>
      <c r="D104" s="35"/>
      <c r="E104" s="35"/>
      <c r="F104" s="36"/>
      <c r="G104" s="36"/>
      <c r="H104" s="36"/>
      <c r="I104" s="35"/>
      <c r="J104" s="38"/>
      <c r="K104" s="33"/>
      <c r="M104" s="34"/>
      <c r="N104" s="33"/>
      <c r="P104" s="34"/>
      <c r="Q104" s="7"/>
      <c r="R104" s="7"/>
      <c r="S104" s="7"/>
      <c r="T104" s="14"/>
      <c r="U104" s="14"/>
    </row>
    <row r="105" ht="15.75" customHeight="1">
      <c r="A105" s="4" t="s">
        <v>19</v>
      </c>
      <c r="B105" s="2"/>
      <c r="C105" s="2"/>
      <c r="D105" s="2"/>
      <c r="E105" s="2"/>
      <c r="F105" s="2"/>
      <c r="G105" s="2"/>
      <c r="H105" s="2"/>
      <c r="I105" s="2"/>
      <c r="J105" s="3"/>
      <c r="K105" s="11"/>
      <c r="L105" s="12"/>
      <c r="M105" s="13"/>
      <c r="N105" s="11"/>
      <c r="O105" s="12"/>
      <c r="P105" s="13"/>
      <c r="Q105" s="7"/>
      <c r="R105" s="7"/>
      <c r="S105" s="7"/>
      <c r="T105" s="14"/>
      <c r="U105" s="14"/>
    </row>
    <row r="106" ht="15.75" customHeight="1">
      <c r="A106" s="18" t="s">
        <v>3</v>
      </c>
      <c r="B106" s="3"/>
      <c r="C106" s="94" t="s">
        <v>103</v>
      </c>
      <c r="D106" s="94" t="s">
        <v>103</v>
      </c>
      <c r="E106" s="94" t="s">
        <v>103</v>
      </c>
      <c r="F106" s="95" t="s">
        <v>104</v>
      </c>
      <c r="G106" s="21" t="s">
        <v>104</v>
      </c>
      <c r="H106" s="95" t="s">
        <v>104</v>
      </c>
      <c r="I106" s="94" t="s">
        <v>103</v>
      </c>
      <c r="J106" s="96" t="s">
        <v>104</v>
      </c>
      <c r="N106" s="7"/>
      <c r="O106" s="7"/>
      <c r="P106" s="7"/>
      <c r="Q106" s="7"/>
      <c r="R106" s="7"/>
      <c r="S106" s="7"/>
      <c r="T106" s="14"/>
      <c r="U106" s="14"/>
    </row>
    <row r="107" ht="15.75" customHeight="1">
      <c r="A107" s="11"/>
      <c r="B107" s="13"/>
      <c r="C107" s="24" t="s">
        <v>7</v>
      </c>
      <c r="D107" s="24" t="s">
        <v>8</v>
      </c>
      <c r="E107" s="24" t="s">
        <v>9</v>
      </c>
      <c r="F107" s="24" t="s">
        <v>7</v>
      </c>
      <c r="G107" s="24" t="s">
        <v>8</v>
      </c>
      <c r="H107" s="24" t="s">
        <v>9</v>
      </c>
      <c r="I107" s="25" t="s">
        <v>10</v>
      </c>
      <c r="J107" s="26"/>
      <c r="K107" s="63" t="s">
        <v>10</v>
      </c>
      <c r="N107" s="7"/>
      <c r="O107" s="7"/>
      <c r="P107" s="7"/>
      <c r="Q107" s="7"/>
      <c r="R107" s="7"/>
      <c r="S107" s="7"/>
      <c r="T107" s="14"/>
      <c r="U107" s="14"/>
    </row>
    <row r="108" ht="15.75" customHeight="1">
      <c r="A108" s="40" t="s">
        <v>87</v>
      </c>
      <c r="B108" s="26"/>
      <c r="C108" s="28">
        <v>4.0</v>
      </c>
      <c r="D108" s="28">
        <v>6.0</v>
      </c>
      <c r="E108" s="28">
        <v>100.0</v>
      </c>
      <c r="F108" s="29">
        <v>4.0</v>
      </c>
      <c r="G108" s="29">
        <v>6.0</v>
      </c>
      <c r="H108" s="29">
        <v>105.0</v>
      </c>
      <c r="I108" s="28">
        <v>6.0</v>
      </c>
      <c r="J108" s="29">
        <v>6.0</v>
      </c>
      <c r="K108" s="41" t="s">
        <v>23</v>
      </c>
      <c r="L108" s="42"/>
      <c r="M108" s="43"/>
      <c r="N108" s="7"/>
      <c r="O108" s="7"/>
      <c r="P108" s="7"/>
      <c r="Q108" s="50"/>
      <c r="R108" s="51"/>
      <c r="S108" s="43"/>
      <c r="T108" s="14"/>
      <c r="U108" s="14"/>
    </row>
    <row r="109" ht="15.75" customHeight="1">
      <c r="A109" s="32" t="s">
        <v>88</v>
      </c>
      <c r="B109" s="26"/>
      <c r="C109" s="28">
        <v>4.0</v>
      </c>
      <c r="D109" s="28" t="s">
        <v>89</v>
      </c>
      <c r="E109" s="28">
        <v>60.0</v>
      </c>
      <c r="F109" s="29">
        <v>4.0</v>
      </c>
      <c r="G109" s="29" t="s">
        <v>128</v>
      </c>
      <c r="H109" s="29">
        <v>65.0</v>
      </c>
      <c r="I109" s="28">
        <v>7.0</v>
      </c>
      <c r="J109" s="29">
        <v>6.0</v>
      </c>
      <c r="K109" s="41" t="s">
        <v>27</v>
      </c>
      <c r="L109" s="42"/>
      <c r="M109" s="43"/>
      <c r="N109" s="7"/>
      <c r="O109" s="7"/>
      <c r="P109" s="7"/>
      <c r="Q109" s="9"/>
      <c r="R109" s="9"/>
      <c r="S109" s="9"/>
      <c r="T109" s="14"/>
      <c r="U109" s="14"/>
    </row>
    <row r="110" ht="15.75" customHeight="1">
      <c r="A110" s="44" t="s">
        <v>90</v>
      </c>
      <c r="B110" s="26"/>
      <c r="C110" s="28">
        <v>4.0</v>
      </c>
      <c r="D110" s="28">
        <v>12.0</v>
      </c>
      <c r="E110" s="28">
        <v>20.0</v>
      </c>
      <c r="F110" s="29">
        <v>4.0</v>
      </c>
      <c r="G110" s="29">
        <v>14.0</v>
      </c>
      <c r="H110" s="29">
        <v>20.0</v>
      </c>
      <c r="I110" s="28">
        <v>8.0</v>
      </c>
      <c r="J110" s="29">
        <v>8.0</v>
      </c>
      <c r="K110" s="41" t="s">
        <v>29</v>
      </c>
      <c r="L110" s="42"/>
      <c r="M110" s="43"/>
      <c r="N110" s="7"/>
      <c r="O110" s="7"/>
      <c r="P110" s="7"/>
      <c r="Q110" s="9"/>
      <c r="R110" s="9"/>
      <c r="S110" s="9"/>
      <c r="T110" s="14"/>
      <c r="U110" s="14"/>
    </row>
    <row r="111" ht="15.75" customHeight="1">
      <c r="A111" s="45" t="s">
        <v>91</v>
      </c>
      <c r="B111" s="26"/>
      <c r="C111" s="28">
        <v>4.0</v>
      </c>
      <c r="D111" s="28" t="s">
        <v>89</v>
      </c>
      <c r="E111" s="28">
        <v>25.0</v>
      </c>
      <c r="F111" s="29">
        <v>4.0</v>
      </c>
      <c r="G111" s="29" t="s">
        <v>89</v>
      </c>
      <c r="H111" s="29">
        <v>25.0</v>
      </c>
      <c r="I111" s="28">
        <v>9.0</v>
      </c>
      <c r="J111" s="29">
        <v>9.0</v>
      </c>
      <c r="K111" s="46" t="s">
        <v>31</v>
      </c>
      <c r="L111" s="42"/>
      <c r="M111" s="43"/>
      <c r="N111" s="7"/>
      <c r="O111" s="7"/>
      <c r="P111" s="7"/>
      <c r="Q111" s="9"/>
      <c r="R111" s="9"/>
      <c r="S111" s="9"/>
      <c r="T111" s="14"/>
      <c r="U111" s="14"/>
    </row>
    <row r="112" ht="15.75" customHeight="1">
      <c r="A112" s="47" t="s">
        <v>92</v>
      </c>
      <c r="B112" s="26"/>
      <c r="C112" s="28">
        <v>3.0</v>
      </c>
      <c r="D112" s="28">
        <v>15.0</v>
      </c>
      <c r="E112" s="28">
        <v>65.0</v>
      </c>
      <c r="F112" s="29">
        <v>3.0</v>
      </c>
      <c r="G112" s="29">
        <v>15.0</v>
      </c>
      <c r="H112" s="29">
        <v>65.0</v>
      </c>
      <c r="I112" s="28">
        <v>9.0</v>
      </c>
      <c r="J112" s="29">
        <v>9.0</v>
      </c>
      <c r="K112" s="46" t="s">
        <v>33</v>
      </c>
      <c r="L112" s="42"/>
      <c r="M112" s="43"/>
      <c r="N112" s="7"/>
      <c r="O112" s="7"/>
      <c r="P112" s="7"/>
      <c r="Q112" s="9"/>
      <c r="R112" s="9"/>
      <c r="S112" s="9"/>
      <c r="T112" s="14"/>
      <c r="U112" s="14"/>
    </row>
    <row r="113" ht="15.75" customHeight="1">
      <c r="A113" s="48" t="s">
        <v>34</v>
      </c>
      <c r="B113" s="26"/>
      <c r="C113" s="28">
        <v>3.0</v>
      </c>
      <c r="D113" s="28">
        <v>12.0</v>
      </c>
      <c r="E113" s="28">
        <v>50.0</v>
      </c>
      <c r="F113" s="29">
        <v>3.0</v>
      </c>
      <c r="G113" s="29">
        <v>12.0</v>
      </c>
      <c r="H113" s="29">
        <v>55.0</v>
      </c>
      <c r="I113" s="28">
        <v>7.0</v>
      </c>
      <c r="J113" s="29">
        <v>6.0</v>
      </c>
      <c r="K113" s="49" t="s">
        <v>35</v>
      </c>
      <c r="L113" s="42"/>
      <c r="M113" s="43"/>
      <c r="N113" s="7"/>
      <c r="O113" s="7"/>
      <c r="P113" s="7"/>
      <c r="Q113" s="9"/>
      <c r="R113" s="9"/>
      <c r="S113" s="9"/>
      <c r="T113" s="14"/>
      <c r="U113" s="14"/>
    </row>
    <row r="114" ht="15.75" customHeight="1">
      <c r="A114" s="37"/>
      <c r="B114" s="26"/>
      <c r="C114" s="35"/>
      <c r="D114" s="28"/>
      <c r="E114" s="35"/>
      <c r="F114" s="36"/>
      <c r="G114" s="79"/>
      <c r="H114" s="36"/>
      <c r="I114" s="35"/>
      <c r="J114" s="36"/>
      <c r="K114" s="52" t="s">
        <v>36</v>
      </c>
      <c r="L114" s="42"/>
      <c r="M114" s="43"/>
      <c r="N114" s="9"/>
      <c r="O114" s="9"/>
      <c r="P114" s="9"/>
      <c r="Q114" s="9"/>
      <c r="R114" s="9"/>
      <c r="S114" s="9"/>
      <c r="T114" s="14"/>
      <c r="U114" s="14"/>
    </row>
    <row r="115" ht="15.75" customHeight="1">
      <c r="A115" s="37"/>
      <c r="B115" s="26"/>
      <c r="C115" s="35"/>
      <c r="D115" s="35"/>
      <c r="E115" s="35"/>
      <c r="F115" s="36"/>
      <c r="G115" s="36"/>
      <c r="H115" s="36"/>
      <c r="I115" s="35"/>
      <c r="J115" s="36"/>
      <c r="K115" s="53" t="s">
        <v>37</v>
      </c>
      <c r="L115" s="42"/>
      <c r="M115" s="43"/>
      <c r="N115" s="9"/>
      <c r="O115" s="9"/>
      <c r="P115" s="9"/>
      <c r="Q115" s="9"/>
      <c r="R115" s="9"/>
      <c r="S115" s="9"/>
      <c r="T115" s="14"/>
      <c r="U115" s="14"/>
    </row>
    <row r="116" ht="15.75" customHeight="1">
      <c r="A116" s="37"/>
      <c r="B116" s="26"/>
      <c r="C116" s="35"/>
      <c r="D116" s="35"/>
      <c r="E116" s="35"/>
      <c r="F116" s="36"/>
      <c r="G116" s="36"/>
      <c r="H116" s="36"/>
      <c r="I116" s="35"/>
      <c r="J116" s="36"/>
      <c r="K116" s="53" t="s">
        <v>38</v>
      </c>
      <c r="L116" s="42"/>
      <c r="M116" s="43"/>
      <c r="N116" s="7"/>
      <c r="O116" s="7"/>
      <c r="P116" s="7"/>
      <c r="Q116" s="8"/>
      <c r="R116" s="8"/>
      <c r="S116" s="8"/>
      <c r="T116" s="14"/>
      <c r="U116" s="14"/>
    </row>
    <row r="117" ht="15.75" customHeight="1">
      <c r="A117" s="37"/>
      <c r="B117" s="26"/>
      <c r="C117" s="35"/>
      <c r="D117" s="35"/>
      <c r="E117" s="35"/>
      <c r="F117" s="36"/>
      <c r="G117" s="36"/>
      <c r="H117" s="36"/>
      <c r="I117" s="35"/>
      <c r="J117" s="36"/>
      <c r="K117" s="54" t="s">
        <v>39</v>
      </c>
      <c r="L117" s="42"/>
      <c r="M117" s="43"/>
      <c r="N117" s="8"/>
      <c r="O117" s="8"/>
      <c r="P117" s="8"/>
      <c r="Q117" s="7"/>
      <c r="R117" s="7"/>
      <c r="S117" s="7"/>
      <c r="T117" s="14"/>
      <c r="U117" s="14"/>
    </row>
    <row r="118" ht="15.75" customHeight="1">
      <c r="A118" s="37"/>
      <c r="B118" s="26"/>
      <c r="C118" s="35"/>
      <c r="D118" s="35"/>
      <c r="E118" s="35"/>
      <c r="F118" s="36"/>
      <c r="G118" s="36"/>
      <c r="H118" s="36"/>
      <c r="I118" s="35"/>
      <c r="J118" s="36"/>
      <c r="K118" s="54" t="s">
        <v>40</v>
      </c>
      <c r="L118" s="42"/>
      <c r="M118" s="43"/>
      <c r="N118" s="7"/>
      <c r="O118" s="7"/>
      <c r="P118" s="7"/>
      <c r="Q118" s="7"/>
      <c r="R118" s="7"/>
      <c r="S118" s="7"/>
      <c r="T118" s="14"/>
      <c r="U118" s="14"/>
    </row>
    <row r="119" ht="15.75" customHeight="1">
      <c r="A119" s="37"/>
      <c r="B119" s="26"/>
      <c r="C119" s="35"/>
      <c r="D119" s="35"/>
      <c r="E119" s="35"/>
      <c r="F119" s="36"/>
      <c r="G119" s="36"/>
      <c r="H119" s="36"/>
      <c r="I119" s="35"/>
      <c r="J119" s="36"/>
      <c r="K119" s="7"/>
      <c r="L119" s="7"/>
      <c r="M119" s="7"/>
      <c r="N119" s="7"/>
      <c r="O119" s="7"/>
      <c r="P119" s="7"/>
      <c r="Q119" s="7"/>
      <c r="R119" s="7"/>
      <c r="S119" s="7"/>
      <c r="T119" s="14"/>
      <c r="U119" s="14"/>
    </row>
    <row r="120" ht="15.75" customHeight="1">
      <c r="A120" s="84"/>
      <c r="B120" s="2"/>
      <c r="C120" s="2"/>
      <c r="D120" s="2"/>
      <c r="E120" s="2"/>
      <c r="F120" s="3"/>
      <c r="G120" s="24" t="s">
        <v>41</v>
      </c>
      <c r="H120" s="66"/>
      <c r="I120" s="66"/>
      <c r="J120" s="26"/>
      <c r="K120" s="7"/>
      <c r="L120" s="7"/>
      <c r="M120" s="7"/>
      <c r="N120" s="7"/>
      <c r="O120" s="7"/>
      <c r="P120" s="7"/>
      <c r="Q120" s="7"/>
      <c r="R120" s="7"/>
      <c r="S120" s="7"/>
      <c r="T120" s="14"/>
      <c r="U120" s="14"/>
    </row>
    <row r="121" ht="15.75" customHeight="1">
      <c r="F121" s="34"/>
      <c r="G121" s="56">
        <v>8.0</v>
      </c>
      <c r="H121" s="3"/>
      <c r="I121" s="56">
        <v>9.0</v>
      </c>
      <c r="J121" s="3"/>
      <c r="K121" s="57"/>
      <c r="L121" s="7"/>
      <c r="M121" s="7"/>
      <c r="N121" s="7"/>
      <c r="O121" s="7"/>
      <c r="P121" s="7"/>
      <c r="Q121" s="7"/>
      <c r="R121" s="7"/>
      <c r="S121" s="7"/>
      <c r="T121" s="14"/>
      <c r="U121" s="14"/>
    </row>
    <row r="122" ht="15.75" customHeight="1">
      <c r="F122" s="34"/>
      <c r="G122" s="11"/>
      <c r="H122" s="13"/>
      <c r="I122" s="11"/>
      <c r="J122" s="13"/>
      <c r="K122" s="57"/>
      <c r="L122" s="7"/>
      <c r="M122" s="7"/>
      <c r="N122" s="7"/>
      <c r="O122" s="7"/>
      <c r="P122" s="7"/>
      <c r="Q122" s="50"/>
      <c r="R122" s="51"/>
      <c r="S122" s="43"/>
      <c r="T122" s="14"/>
      <c r="U122" s="14"/>
    </row>
    <row r="123" ht="15.75" customHeight="1">
      <c r="A123" s="1" t="s">
        <v>93</v>
      </c>
      <c r="B123" s="2"/>
      <c r="C123" s="2"/>
      <c r="D123" s="3"/>
      <c r="E123" s="4" t="s">
        <v>1</v>
      </c>
      <c r="F123" s="3"/>
      <c r="G123" s="102">
        <v>45325.0</v>
      </c>
      <c r="H123" s="3"/>
      <c r="I123" s="67"/>
      <c r="J123" s="3"/>
      <c r="K123" s="57"/>
      <c r="L123" s="7"/>
      <c r="M123" s="7"/>
      <c r="N123" s="50"/>
      <c r="O123" s="51"/>
      <c r="P123" s="43"/>
      <c r="Q123" s="9"/>
      <c r="R123" s="9"/>
      <c r="S123" s="9"/>
      <c r="T123" s="14"/>
      <c r="U123" s="14"/>
    </row>
    <row r="124" ht="15.75" customHeight="1">
      <c r="A124" s="11"/>
      <c r="B124" s="12"/>
      <c r="C124" s="12"/>
      <c r="D124" s="13"/>
      <c r="E124" s="11"/>
      <c r="F124" s="13"/>
      <c r="G124" s="11"/>
      <c r="H124" s="13"/>
      <c r="I124" s="11"/>
      <c r="J124" s="13"/>
      <c r="K124" s="57"/>
      <c r="L124" s="7"/>
      <c r="M124" s="7"/>
      <c r="N124" s="9"/>
      <c r="O124" s="9"/>
      <c r="P124" s="9"/>
      <c r="Q124" s="9"/>
      <c r="R124" s="9"/>
      <c r="S124" s="9"/>
      <c r="T124" s="14"/>
      <c r="U124" s="14"/>
    </row>
    <row r="125" ht="15.75" customHeight="1">
      <c r="A125" s="15" t="s">
        <v>2</v>
      </c>
      <c r="B125" s="2"/>
      <c r="C125" s="2"/>
      <c r="D125" s="2"/>
      <c r="E125" s="2"/>
      <c r="F125" s="2"/>
      <c r="G125" s="2"/>
      <c r="H125" s="2"/>
      <c r="I125" s="2"/>
      <c r="J125" s="3"/>
      <c r="K125" s="23" t="s">
        <v>6</v>
      </c>
      <c r="L125" s="2"/>
      <c r="M125" s="2"/>
      <c r="N125" s="23" t="s">
        <v>6</v>
      </c>
      <c r="O125" s="2"/>
      <c r="P125" s="2"/>
      <c r="Q125" s="9"/>
      <c r="R125" s="9"/>
      <c r="S125" s="9"/>
      <c r="T125" s="14"/>
      <c r="U125" s="14"/>
    </row>
    <row r="126" ht="15.75" customHeight="1">
      <c r="A126" s="18" t="s">
        <v>3</v>
      </c>
      <c r="B126" s="3"/>
      <c r="C126" s="94" t="s">
        <v>103</v>
      </c>
      <c r="D126" s="94" t="s">
        <v>103</v>
      </c>
      <c r="E126" s="94" t="s">
        <v>103</v>
      </c>
      <c r="F126" s="95" t="s">
        <v>104</v>
      </c>
      <c r="G126" s="21" t="s">
        <v>104</v>
      </c>
      <c r="H126" s="95" t="s">
        <v>104</v>
      </c>
      <c r="I126" s="94" t="s">
        <v>103</v>
      </c>
      <c r="J126" s="96" t="s">
        <v>104</v>
      </c>
      <c r="K126" s="11"/>
      <c r="L126" s="12"/>
      <c r="M126" s="12"/>
      <c r="N126" s="11"/>
      <c r="O126" s="12"/>
      <c r="P126" s="12"/>
      <c r="Q126" s="9"/>
      <c r="R126" s="9"/>
      <c r="S126" s="9"/>
      <c r="T126" s="14"/>
      <c r="U126" s="14"/>
    </row>
    <row r="127" ht="15.75" customHeight="1">
      <c r="A127" s="11"/>
      <c r="B127" s="13"/>
      <c r="C127" s="24" t="s">
        <v>7</v>
      </c>
      <c r="D127" s="24" t="s">
        <v>8</v>
      </c>
      <c r="E127" s="24" t="s">
        <v>9</v>
      </c>
      <c r="F127" s="24" t="s">
        <v>7</v>
      </c>
      <c r="G127" s="24" t="s">
        <v>8</v>
      </c>
      <c r="H127" s="24" t="s">
        <v>9</v>
      </c>
      <c r="I127" s="25" t="s">
        <v>10</v>
      </c>
      <c r="J127" s="26"/>
      <c r="K127" s="78"/>
      <c r="L127" s="2"/>
      <c r="M127" s="3"/>
      <c r="N127" s="31"/>
      <c r="O127" s="2"/>
      <c r="P127" s="3"/>
      <c r="Q127" s="9"/>
      <c r="R127" s="9"/>
      <c r="S127" s="9"/>
      <c r="T127" s="14"/>
      <c r="U127" s="14"/>
    </row>
    <row r="128" ht="15.75" customHeight="1">
      <c r="A128" s="37" t="s">
        <v>11</v>
      </c>
      <c r="B128" s="26"/>
      <c r="C128" s="28" t="s">
        <v>12</v>
      </c>
      <c r="D128" s="28"/>
      <c r="E128" s="28"/>
      <c r="F128" s="29" t="s">
        <v>12</v>
      </c>
      <c r="G128" s="29"/>
      <c r="H128" s="29"/>
      <c r="I128" s="35"/>
      <c r="J128" s="36"/>
      <c r="K128" s="33"/>
      <c r="M128" s="34"/>
      <c r="N128" s="33"/>
      <c r="P128" s="34"/>
      <c r="Q128" s="9"/>
      <c r="R128" s="9"/>
      <c r="S128" s="9"/>
      <c r="T128" s="14"/>
      <c r="U128" s="14"/>
    </row>
    <row r="129" ht="15.75" customHeight="1">
      <c r="A129" s="32" t="s">
        <v>79</v>
      </c>
      <c r="B129" s="26"/>
      <c r="C129" s="28">
        <v>3.0</v>
      </c>
      <c r="D129" s="28">
        <v>10.0</v>
      </c>
      <c r="E129" s="28"/>
      <c r="F129" s="29">
        <v>3.0</v>
      </c>
      <c r="G129" s="29">
        <v>10.0</v>
      </c>
      <c r="H129" s="29"/>
      <c r="I129" s="35"/>
      <c r="J129" s="36"/>
      <c r="K129" s="33"/>
      <c r="M129" s="34"/>
      <c r="N129" s="33"/>
      <c r="P129" s="34"/>
      <c r="Q129" s="9"/>
      <c r="R129" s="9"/>
      <c r="S129" s="9"/>
      <c r="T129" s="14"/>
      <c r="U129" s="14"/>
    </row>
    <row r="130" ht="15.75" customHeight="1">
      <c r="A130" s="32" t="s">
        <v>94</v>
      </c>
      <c r="B130" s="26"/>
      <c r="C130" s="35"/>
      <c r="D130" s="28">
        <v>8.0</v>
      </c>
      <c r="E130" s="28" t="s">
        <v>129</v>
      </c>
      <c r="F130" s="36"/>
      <c r="G130" s="29">
        <v>8.0</v>
      </c>
      <c r="H130" s="29" t="s">
        <v>129</v>
      </c>
      <c r="I130" s="35"/>
      <c r="J130" s="36"/>
      <c r="K130" s="33"/>
      <c r="M130" s="34"/>
      <c r="N130" s="33"/>
      <c r="P130" s="34"/>
      <c r="Q130" s="8"/>
      <c r="R130" s="8"/>
      <c r="S130" s="8"/>
      <c r="T130" s="14"/>
      <c r="U130" s="14"/>
    </row>
    <row r="131" ht="15.75" customHeight="1">
      <c r="A131" s="32" t="s">
        <v>96</v>
      </c>
      <c r="B131" s="26"/>
      <c r="C131" s="35"/>
      <c r="D131" s="28">
        <v>10.0</v>
      </c>
      <c r="E131" s="35"/>
      <c r="F131" s="36"/>
      <c r="G131" s="29">
        <v>10.0</v>
      </c>
      <c r="H131" s="36"/>
      <c r="I131" s="35"/>
      <c r="J131" s="36"/>
      <c r="K131" s="33"/>
      <c r="M131" s="34"/>
      <c r="N131" s="33"/>
      <c r="P131" s="34"/>
      <c r="Q131" s="7"/>
      <c r="R131" s="7"/>
      <c r="S131" s="7"/>
      <c r="T131" s="14"/>
      <c r="U131" s="14"/>
    </row>
    <row r="132" ht="15.75" customHeight="1">
      <c r="A132" s="37"/>
      <c r="B132" s="26"/>
      <c r="C132" s="35"/>
      <c r="D132" s="35"/>
      <c r="E132" s="35"/>
      <c r="F132" s="36"/>
      <c r="G132" s="36"/>
      <c r="H132" s="36"/>
      <c r="I132" s="35"/>
      <c r="J132" s="36"/>
      <c r="K132" s="33"/>
      <c r="M132" s="34"/>
      <c r="N132" s="33"/>
      <c r="P132" s="34"/>
      <c r="Q132" s="7"/>
      <c r="R132" s="7"/>
      <c r="S132" s="7"/>
      <c r="T132" s="14"/>
      <c r="U132" s="14"/>
    </row>
    <row r="133" ht="15.75" customHeight="1">
      <c r="A133" s="37"/>
      <c r="B133" s="26"/>
      <c r="C133" s="35"/>
      <c r="D133" s="35"/>
      <c r="E133" s="35"/>
      <c r="F133" s="36"/>
      <c r="G133" s="36"/>
      <c r="H133" s="36"/>
      <c r="I133" s="35"/>
      <c r="J133" s="36"/>
      <c r="K133" s="33"/>
      <c r="M133" s="34"/>
      <c r="N133" s="33"/>
      <c r="P133" s="34"/>
      <c r="Q133" s="7"/>
      <c r="R133" s="7"/>
      <c r="S133" s="7"/>
      <c r="T133" s="14"/>
      <c r="U133" s="14"/>
    </row>
    <row r="134" ht="15.75" customHeight="1">
      <c r="A134" s="37"/>
      <c r="B134" s="26"/>
      <c r="C134" s="35"/>
      <c r="D134" s="35"/>
      <c r="E134" s="35"/>
      <c r="F134" s="36"/>
      <c r="G134" s="36"/>
      <c r="H134" s="36"/>
      <c r="I134" s="35"/>
      <c r="J134" s="38"/>
      <c r="K134" s="33"/>
      <c r="M134" s="34"/>
      <c r="N134" s="33"/>
      <c r="P134" s="34"/>
      <c r="Q134" s="7"/>
      <c r="R134" s="7"/>
      <c r="S134" s="7"/>
      <c r="T134" s="14"/>
      <c r="U134" s="14"/>
    </row>
    <row r="135" ht="15.75" customHeight="1">
      <c r="A135" s="37"/>
      <c r="B135" s="26"/>
      <c r="C135" s="35"/>
      <c r="D135" s="35"/>
      <c r="E135" s="35"/>
      <c r="F135" s="36"/>
      <c r="G135" s="36"/>
      <c r="H135" s="36"/>
      <c r="I135" s="35"/>
      <c r="J135" s="38"/>
      <c r="K135" s="11"/>
      <c r="L135" s="12"/>
      <c r="M135" s="13"/>
      <c r="N135" s="11"/>
      <c r="O135" s="12"/>
      <c r="P135" s="13"/>
      <c r="Q135" s="7"/>
      <c r="R135" s="7"/>
      <c r="S135" s="7"/>
      <c r="T135" s="14"/>
      <c r="U135" s="14"/>
    </row>
    <row r="136" ht="15.75" customHeight="1">
      <c r="A136" s="4" t="s">
        <v>19</v>
      </c>
      <c r="B136" s="2"/>
      <c r="C136" s="2"/>
      <c r="D136" s="2"/>
      <c r="E136" s="2"/>
      <c r="F136" s="2"/>
      <c r="G136" s="2"/>
      <c r="H136" s="2"/>
      <c r="I136" s="2"/>
      <c r="J136" s="3"/>
      <c r="K136" s="63" t="s">
        <v>10</v>
      </c>
      <c r="N136" s="7"/>
      <c r="O136" s="7"/>
      <c r="P136" s="7"/>
      <c r="Q136" s="50"/>
      <c r="R136" s="51"/>
      <c r="S136" s="43"/>
      <c r="T136" s="14"/>
      <c r="U136" s="14"/>
    </row>
    <row r="137" ht="15.75" customHeight="1">
      <c r="A137" s="18" t="s">
        <v>3</v>
      </c>
      <c r="B137" s="3"/>
      <c r="C137" s="94" t="s">
        <v>103</v>
      </c>
      <c r="D137" s="94" t="s">
        <v>103</v>
      </c>
      <c r="E137" s="94" t="s">
        <v>103</v>
      </c>
      <c r="F137" s="95" t="s">
        <v>104</v>
      </c>
      <c r="G137" s="21" t="s">
        <v>104</v>
      </c>
      <c r="H137" s="95" t="s">
        <v>104</v>
      </c>
      <c r="I137" s="94" t="s">
        <v>103</v>
      </c>
      <c r="J137" s="96" t="s">
        <v>104</v>
      </c>
      <c r="K137" s="41" t="s">
        <v>23</v>
      </c>
      <c r="L137" s="42"/>
      <c r="M137" s="43"/>
      <c r="N137" s="7"/>
      <c r="O137" s="7"/>
      <c r="P137" s="7"/>
      <c r="Q137" s="9"/>
      <c r="R137" s="9"/>
      <c r="S137" s="9"/>
      <c r="T137" s="14"/>
      <c r="U137" s="14"/>
    </row>
    <row r="138" ht="15.75" customHeight="1">
      <c r="A138" s="11"/>
      <c r="B138" s="13"/>
      <c r="C138" s="24" t="s">
        <v>7</v>
      </c>
      <c r="D138" s="24" t="s">
        <v>8</v>
      </c>
      <c r="E138" s="24" t="s">
        <v>9</v>
      </c>
      <c r="F138" s="24" t="s">
        <v>7</v>
      </c>
      <c r="G138" s="24" t="s">
        <v>8</v>
      </c>
      <c r="H138" s="24" t="s">
        <v>9</v>
      </c>
      <c r="I138" s="25" t="s">
        <v>10</v>
      </c>
      <c r="J138" s="26"/>
      <c r="K138" s="41" t="s">
        <v>27</v>
      </c>
      <c r="L138" s="42"/>
      <c r="M138" s="43"/>
      <c r="N138" s="7"/>
      <c r="O138" s="7"/>
      <c r="P138" s="7"/>
      <c r="Q138" s="9"/>
      <c r="R138" s="9"/>
      <c r="S138" s="9"/>
      <c r="T138" s="14"/>
      <c r="U138" s="14"/>
    </row>
    <row r="139" ht="15.75" customHeight="1">
      <c r="A139" s="40" t="s">
        <v>62</v>
      </c>
      <c r="B139" s="26"/>
      <c r="C139" s="28">
        <v>4.0</v>
      </c>
      <c r="D139" s="28">
        <v>10.0</v>
      </c>
      <c r="E139" s="28">
        <v>60.0</v>
      </c>
      <c r="F139" s="29">
        <v>4.0</v>
      </c>
      <c r="G139" s="29">
        <v>10.0</v>
      </c>
      <c r="H139" s="29">
        <v>60.0</v>
      </c>
      <c r="I139" s="28">
        <v>10.0</v>
      </c>
      <c r="J139" s="29">
        <v>7.0</v>
      </c>
      <c r="K139" s="41" t="s">
        <v>29</v>
      </c>
      <c r="L139" s="42"/>
      <c r="M139" s="43"/>
      <c r="N139" s="7"/>
      <c r="O139" s="7"/>
      <c r="P139" s="7"/>
      <c r="Q139" s="9"/>
      <c r="R139" s="9"/>
      <c r="S139" s="9"/>
      <c r="T139" s="14"/>
      <c r="U139" s="14"/>
    </row>
    <row r="140" ht="15.75" customHeight="1">
      <c r="A140" s="64" t="s">
        <v>97</v>
      </c>
      <c r="B140" s="26"/>
      <c r="C140" s="28">
        <v>4.0</v>
      </c>
      <c r="D140" s="28" t="s">
        <v>98</v>
      </c>
      <c r="E140" s="28">
        <v>30.0</v>
      </c>
      <c r="F140" s="29">
        <v>4.0</v>
      </c>
      <c r="G140" s="29" t="s">
        <v>98</v>
      </c>
      <c r="H140" s="29">
        <v>30.0</v>
      </c>
      <c r="I140" s="28">
        <v>10.0</v>
      </c>
      <c r="J140" s="29">
        <v>9.0</v>
      </c>
      <c r="K140" s="46" t="s">
        <v>31</v>
      </c>
      <c r="L140" s="42"/>
      <c r="M140" s="43"/>
      <c r="N140" s="7"/>
      <c r="O140" s="7"/>
      <c r="P140" s="7"/>
      <c r="Q140" s="9"/>
      <c r="R140" s="9"/>
      <c r="S140" s="9"/>
      <c r="T140" s="14"/>
      <c r="U140" s="14"/>
    </row>
    <row r="141" ht="15.75" customHeight="1">
      <c r="A141" s="44" t="s">
        <v>99</v>
      </c>
      <c r="B141" s="26"/>
      <c r="C141" s="28">
        <v>4.0</v>
      </c>
      <c r="D141" s="28">
        <v>12.0</v>
      </c>
      <c r="E141" s="28">
        <v>9.0</v>
      </c>
      <c r="F141" s="29">
        <v>4.0</v>
      </c>
      <c r="G141" s="29">
        <v>12.0</v>
      </c>
      <c r="H141" s="29">
        <v>9.0</v>
      </c>
      <c r="I141" s="28">
        <v>10.0</v>
      </c>
      <c r="J141" s="29">
        <v>10.0</v>
      </c>
      <c r="K141" s="46" t="s">
        <v>33</v>
      </c>
      <c r="L141" s="42"/>
      <c r="M141" s="43"/>
      <c r="N141" s="7"/>
      <c r="O141" s="7"/>
      <c r="P141" s="7"/>
      <c r="Q141" s="9"/>
      <c r="R141" s="9"/>
      <c r="S141" s="9"/>
      <c r="T141" s="14"/>
      <c r="U141" s="14"/>
    </row>
    <row r="142" ht="15.75" customHeight="1">
      <c r="A142" s="45" t="s">
        <v>100</v>
      </c>
      <c r="B142" s="26"/>
      <c r="C142" s="28">
        <v>4.0</v>
      </c>
      <c r="D142" s="28">
        <v>8.0</v>
      </c>
      <c r="E142" s="28">
        <v>50.0</v>
      </c>
      <c r="F142" s="29">
        <v>4.0</v>
      </c>
      <c r="G142" s="29">
        <v>8.0</v>
      </c>
      <c r="H142" s="29">
        <v>50.0</v>
      </c>
      <c r="I142" s="28">
        <v>8.0</v>
      </c>
      <c r="J142" s="29">
        <v>8.0</v>
      </c>
      <c r="K142" s="49" t="s">
        <v>35</v>
      </c>
      <c r="L142" s="42"/>
      <c r="M142" s="43"/>
      <c r="N142" s="9"/>
      <c r="O142" s="9"/>
      <c r="P142" s="9"/>
      <c r="Q142" s="9"/>
      <c r="R142" s="9"/>
      <c r="S142" s="9"/>
      <c r="T142" s="14"/>
      <c r="U142" s="14"/>
    </row>
    <row r="143" ht="15.75" customHeight="1">
      <c r="A143" s="48" t="s">
        <v>101</v>
      </c>
      <c r="B143" s="26"/>
      <c r="C143" s="28">
        <v>4.0</v>
      </c>
      <c r="D143" s="28">
        <v>12.0</v>
      </c>
      <c r="E143" s="28">
        <v>18.0</v>
      </c>
      <c r="F143" s="29">
        <v>4.0</v>
      </c>
      <c r="G143" s="29">
        <v>12.0</v>
      </c>
      <c r="H143" s="29">
        <v>16.0</v>
      </c>
      <c r="I143" s="28">
        <v>10.0</v>
      </c>
      <c r="J143" s="29">
        <v>8.0</v>
      </c>
      <c r="K143" s="52" t="s">
        <v>36</v>
      </c>
      <c r="L143" s="42"/>
      <c r="M143" s="43"/>
      <c r="N143" s="9"/>
      <c r="O143" s="9"/>
      <c r="P143" s="9"/>
      <c r="Q143" s="9"/>
      <c r="R143" s="9"/>
      <c r="S143" s="9"/>
    </row>
    <row r="144" ht="15.75" customHeight="1">
      <c r="A144" s="65" t="s">
        <v>102</v>
      </c>
      <c r="B144" s="26"/>
      <c r="C144" s="28">
        <v>3.0</v>
      </c>
      <c r="D144" s="28">
        <v>20.0</v>
      </c>
      <c r="E144" s="28">
        <v>20.0</v>
      </c>
      <c r="F144" s="29">
        <v>3.0</v>
      </c>
      <c r="G144" s="29">
        <v>20.0</v>
      </c>
      <c r="H144" s="29">
        <v>20.0</v>
      </c>
      <c r="I144" s="28"/>
      <c r="J144" s="29">
        <v>10.0</v>
      </c>
      <c r="K144" s="53" t="s">
        <v>37</v>
      </c>
      <c r="L144" s="42"/>
      <c r="M144" s="43"/>
      <c r="N144" s="7"/>
      <c r="O144" s="7"/>
      <c r="P144" s="7"/>
      <c r="Q144" s="8"/>
      <c r="R144" s="8"/>
      <c r="S144" s="8"/>
    </row>
    <row r="145" ht="15.75" customHeight="1">
      <c r="A145" s="27"/>
      <c r="B145" s="26"/>
      <c r="C145" s="35"/>
      <c r="D145" s="28"/>
      <c r="E145" s="35"/>
      <c r="F145" s="36"/>
      <c r="G145" s="36"/>
      <c r="H145" s="36"/>
      <c r="I145" s="35"/>
      <c r="J145" s="36"/>
      <c r="K145" s="53" t="s">
        <v>38</v>
      </c>
      <c r="L145" s="42"/>
      <c r="M145" s="43"/>
      <c r="N145" s="7"/>
      <c r="O145" s="7"/>
      <c r="P145" s="7"/>
      <c r="Q145" s="7"/>
      <c r="R145" s="7"/>
      <c r="S145" s="7"/>
    </row>
    <row r="146" ht="15.75" customHeight="1">
      <c r="A146" s="37"/>
      <c r="B146" s="26"/>
      <c r="C146" s="35"/>
      <c r="D146" s="35"/>
      <c r="E146" s="35"/>
      <c r="F146" s="36"/>
      <c r="G146" s="36"/>
      <c r="H146" s="36"/>
      <c r="I146" s="35"/>
      <c r="J146" s="36"/>
      <c r="K146" s="54" t="s">
        <v>39</v>
      </c>
      <c r="L146" s="42"/>
      <c r="M146" s="43"/>
      <c r="N146" s="8"/>
      <c r="O146" s="8"/>
      <c r="P146" s="8"/>
      <c r="Q146" s="7"/>
      <c r="R146" s="7"/>
      <c r="S146" s="7"/>
    </row>
    <row r="147" ht="15.75" customHeight="1">
      <c r="A147" s="37"/>
      <c r="B147" s="26"/>
      <c r="C147" s="35"/>
      <c r="D147" s="35"/>
      <c r="E147" s="35"/>
      <c r="F147" s="36"/>
      <c r="G147" s="36"/>
      <c r="H147" s="36"/>
      <c r="I147" s="35"/>
      <c r="J147" s="36"/>
      <c r="K147" s="80" t="s">
        <v>40</v>
      </c>
      <c r="L147" s="74"/>
      <c r="M147" s="75"/>
      <c r="N147" s="57"/>
      <c r="O147" s="7"/>
      <c r="P147" s="7"/>
      <c r="Q147" s="7"/>
      <c r="R147" s="7"/>
      <c r="S147" s="7"/>
    </row>
    <row r="148" ht="15.75" customHeight="1">
      <c r="A148" s="37"/>
      <c r="B148" s="26"/>
      <c r="C148" s="35"/>
      <c r="D148" s="35"/>
      <c r="E148" s="35"/>
      <c r="F148" s="36"/>
      <c r="G148" s="36"/>
      <c r="H148" s="36"/>
      <c r="I148" s="35"/>
      <c r="J148" s="36"/>
      <c r="K148" s="81"/>
      <c r="L148" s="81"/>
      <c r="M148" s="81"/>
      <c r="N148" s="57"/>
      <c r="O148" s="7"/>
      <c r="P148" s="7"/>
      <c r="Q148" s="7"/>
      <c r="R148" s="7"/>
      <c r="S148" s="7"/>
    </row>
    <row r="149" ht="15.75" customHeight="1">
      <c r="A149" s="37"/>
      <c r="B149" s="26"/>
      <c r="C149" s="35"/>
      <c r="D149" s="35"/>
      <c r="E149" s="35"/>
      <c r="F149" s="36"/>
      <c r="G149" s="36"/>
      <c r="H149" s="36"/>
      <c r="I149" s="35"/>
      <c r="J149" s="36"/>
      <c r="K149" s="81"/>
      <c r="L149" s="81"/>
      <c r="M149" s="81"/>
      <c r="N149" s="57"/>
      <c r="O149" s="7"/>
      <c r="P149" s="7"/>
      <c r="Q149" s="7"/>
      <c r="R149" s="7"/>
      <c r="S149" s="7"/>
    </row>
    <row r="150" ht="15.75" customHeight="1">
      <c r="A150" s="37"/>
      <c r="B150" s="26"/>
      <c r="C150" s="35"/>
      <c r="D150" s="35"/>
      <c r="E150" s="35"/>
      <c r="F150" s="36"/>
      <c r="G150" s="36"/>
      <c r="H150" s="36"/>
      <c r="I150" s="35"/>
      <c r="J150" s="36"/>
      <c r="K150" s="81"/>
      <c r="L150" s="81"/>
      <c r="M150" s="81"/>
      <c r="N150" s="57"/>
      <c r="O150" s="7"/>
      <c r="P150" s="7"/>
      <c r="Q150" s="50"/>
      <c r="R150" s="51"/>
      <c r="S150" s="43"/>
    </row>
    <row r="151" ht="15.75" customHeight="1">
      <c r="A151" s="84"/>
      <c r="B151" s="2"/>
      <c r="C151" s="2"/>
      <c r="D151" s="2"/>
      <c r="E151" s="2"/>
      <c r="F151" s="3"/>
      <c r="G151" s="24" t="s">
        <v>41</v>
      </c>
      <c r="H151" s="66"/>
      <c r="I151" s="66"/>
      <c r="J151" s="26"/>
      <c r="K151" s="81"/>
      <c r="L151" s="81"/>
      <c r="M151" s="81"/>
      <c r="N151" s="57"/>
      <c r="O151" s="7"/>
      <c r="P151" s="7"/>
      <c r="Q151" s="9"/>
      <c r="R151" s="9"/>
      <c r="S151" s="9"/>
    </row>
    <row r="152" ht="15.75" customHeight="1">
      <c r="F152" s="34"/>
      <c r="G152" s="56">
        <v>10.0</v>
      </c>
      <c r="H152" s="3"/>
      <c r="I152" s="56">
        <v>8.0</v>
      </c>
      <c r="J152" s="3"/>
      <c r="K152" s="87"/>
      <c r="L152" s="81"/>
      <c r="M152" s="81"/>
      <c r="N152" s="88"/>
      <c r="O152" s="51"/>
      <c r="P152" s="43"/>
      <c r="Q152" s="9"/>
      <c r="R152" s="9"/>
      <c r="S152" s="9"/>
    </row>
    <row r="153" ht="15.75" customHeight="1">
      <c r="F153" s="34"/>
      <c r="G153" s="11"/>
      <c r="H153" s="13"/>
      <c r="I153" s="11"/>
      <c r="J153" s="13"/>
      <c r="K153" s="87"/>
      <c r="L153" s="81"/>
      <c r="M153" s="81"/>
      <c r="N153" s="89"/>
      <c r="O153" s="9"/>
      <c r="P153" s="9"/>
      <c r="Q153" s="9"/>
      <c r="R153" s="9"/>
      <c r="S153" s="9"/>
    </row>
    <row r="154" ht="15.7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1"/>
      <c r="K154" s="81"/>
      <c r="L154" s="81"/>
      <c r="M154" s="81"/>
      <c r="N154" s="89"/>
      <c r="O154" s="9"/>
      <c r="P154" s="9"/>
      <c r="Q154" s="9"/>
      <c r="R154" s="9"/>
      <c r="S154" s="9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92"/>
      <c r="K155" s="81"/>
      <c r="L155" s="81"/>
      <c r="M155" s="81"/>
      <c r="N155" s="89"/>
      <c r="O155" s="9"/>
      <c r="P155" s="9"/>
      <c r="Q155" s="9"/>
      <c r="R155" s="9"/>
      <c r="S155" s="9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90"/>
      <c r="L156" s="90"/>
      <c r="M156" s="90"/>
      <c r="N156" s="9"/>
      <c r="O156" s="9"/>
      <c r="P156" s="9"/>
      <c r="Q156" s="9"/>
      <c r="R156" s="9"/>
      <c r="S156" s="9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7"/>
      <c r="R158" s="7"/>
      <c r="S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7"/>
      <c r="R159" s="7"/>
      <c r="S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2">
    <mergeCell ref="A123:D124"/>
    <mergeCell ref="A126:B127"/>
    <mergeCell ref="I127:J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J136"/>
    <mergeCell ref="A137:B138"/>
    <mergeCell ref="I138:J138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G89:J89"/>
    <mergeCell ref="G90:H91"/>
    <mergeCell ref="I90:J91"/>
    <mergeCell ref="A89:F91"/>
    <mergeCell ref="A92:D93"/>
    <mergeCell ref="E92:F93"/>
    <mergeCell ref="G92:H93"/>
    <mergeCell ref="I92:J93"/>
    <mergeCell ref="A94:J94"/>
    <mergeCell ref="A95:B96"/>
    <mergeCell ref="A104:B104"/>
    <mergeCell ref="A105:J105"/>
    <mergeCell ref="I107:J107"/>
    <mergeCell ref="A97:B97"/>
    <mergeCell ref="A98:B98"/>
    <mergeCell ref="A99:B99"/>
    <mergeCell ref="A100:B100"/>
    <mergeCell ref="A101:B101"/>
    <mergeCell ref="A102:B102"/>
    <mergeCell ref="A103:B103"/>
    <mergeCell ref="A106:B107"/>
    <mergeCell ref="A108:B108"/>
    <mergeCell ref="A109:B109"/>
    <mergeCell ref="A110:B110"/>
    <mergeCell ref="A111:B111"/>
    <mergeCell ref="A112:B112"/>
    <mergeCell ref="A113:B113"/>
    <mergeCell ref="A139:B139"/>
    <mergeCell ref="A140:B140"/>
    <mergeCell ref="A141:B141"/>
    <mergeCell ref="A142:B142"/>
    <mergeCell ref="A143:B143"/>
    <mergeCell ref="A144:B144"/>
    <mergeCell ref="A145:B145"/>
    <mergeCell ref="K24:M24"/>
    <mergeCell ref="K25:M25"/>
    <mergeCell ref="K26:M26"/>
    <mergeCell ref="G27:J27"/>
    <mergeCell ref="G28:H29"/>
    <mergeCell ref="I28:J29"/>
    <mergeCell ref="N33:P34"/>
    <mergeCell ref="K33:M34"/>
    <mergeCell ref="I34:J34"/>
    <mergeCell ref="K35:M43"/>
    <mergeCell ref="N35:P43"/>
    <mergeCell ref="K45:M45"/>
    <mergeCell ref="K46:M46"/>
    <mergeCell ref="K47:M47"/>
    <mergeCell ref="K54:M54"/>
    <mergeCell ref="K55:M55"/>
    <mergeCell ref="K56:M56"/>
    <mergeCell ref="K57:M57"/>
    <mergeCell ref="K48:M48"/>
    <mergeCell ref="K49:M49"/>
    <mergeCell ref="K50:M50"/>
    <mergeCell ref="K51:M51"/>
    <mergeCell ref="R51:S51"/>
    <mergeCell ref="K52:M52"/>
    <mergeCell ref="K53:M53"/>
    <mergeCell ref="E1:F2"/>
    <mergeCell ref="G1:H2"/>
    <mergeCell ref="I1:J2"/>
    <mergeCell ref="A3:J3"/>
    <mergeCell ref="A4:J4"/>
    <mergeCell ref="N4:P5"/>
    <mergeCell ref="I6:J6"/>
    <mergeCell ref="A1:D2"/>
    <mergeCell ref="A5:B6"/>
    <mergeCell ref="A7:B7"/>
    <mergeCell ref="A8:B8"/>
    <mergeCell ref="A9:B9"/>
    <mergeCell ref="A10:B10"/>
    <mergeCell ref="A11:B11"/>
    <mergeCell ref="K4:M5"/>
    <mergeCell ref="K6:M14"/>
    <mergeCell ref="N6:P14"/>
    <mergeCell ref="I15:J15"/>
    <mergeCell ref="K15:M15"/>
    <mergeCell ref="K16:M16"/>
    <mergeCell ref="K17:M17"/>
    <mergeCell ref="A12:B12"/>
    <mergeCell ref="A13:B13"/>
    <mergeCell ref="A14:B15"/>
    <mergeCell ref="A16:B16"/>
    <mergeCell ref="A17:B17"/>
    <mergeCell ref="A18:B18"/>
    <mergeCell ref="A19:B19"/>
    <mergeCell ref="K18:M18"/>
    <mergeCell ref="K19:M19"/>
    <mergeCell ref="K20:M20"/>
    <mergeCell ref="K21:M21"/>
    <mergeCell ref="R21:S21"/>
    <mergeCell ref="K22:M22"/>
    <mergeCell ref="K23:M23"/>
    <mergeCell ref="A27:F29"/>
    <mergeCell ref="A30:D31"/>
    <mergeCell ref="E30:F31"/>
    <mergeCell ref="G30:H31"/>
    <mergeCell ref="I30:J31"/>
    <mergeCell ref="A32:J32"/>
    <mergeCell ref="A20:B20"/>
    <mergeCell ref="A21:B21"/>
    <mergeCell ref="A22:B22"/>
    <mergeCell ref="A23:B23"/>
    <mergeCell ref="A24:B24"/>
    <mergeCell ref="A25:B25"/>
    <mergeCell ref="A26:B26"/>
    <mergeCell ref="A41:B41"/>
    <mergeCell ref="A42:B42"/>
    <mergeCell ref="A43:J43"/>
    <mergeCell ref="I45:J45"/>
    <mergeCell ref="A33:B34"/>
    <mergeCell ref="A35:B35"/>
    <mergeCell ref="A36:B36"/>
    <mergeCell ref="A37:B37"/>
    <mergeCell ref="A38:B38"/>
    <mergeCell ref="A39:B39"/>
    <mergeCell ref="A40:B40"/>
    <mergeCell ref="A44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G58:J58"/>
    <mergeCell ref="A58:F60"/>
    <mergeCell ref="G59:H60"/>
    <mergeCell ref="I59:J60"/>
    <mergeCell ref="E61:F62"/>
    <mergeCell ref="G61:H62"/>
    <mergeCell ref="I61:J62"/>
    <mergeCell ref="A63:J63"/>
    <mergeCell ref="A61:D62"/>
    <mergeCell ref="A64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J74"/>
    <mergeCell ref="A75:B76"/>
    <mergeCell ref="I76:J76"/>
    <mergeCell ref="A77:B77"/>
    <mergeCell ref="A114:B114"/>
    <mergeCell ref="A115:B115"/>
    <mergeCell ref="A116:B116"/>
    <mergeCell ref="A117:B117"/>
    <mergeCell ref="A118:B118"/>
    <mergeCell ref="A119:B119"/>
    <mergeCell ref="G120:J120"/>
    <mergeCell ref="A120:F122"/>
    <mergeCell ref="G121:H122"/>
    <mergeCell ref="I121:J122"/>
    <mergeCell ref="E123:F124"/>
    <mergeCell ref="G123:H124"/>
    <mergeCell ref="I123:J124"/>
    <mergeCell ref="A125:J125"/>
    <mergeCell ref="K145:M145"/>
    <mergeCell ref="K146:M146"/>
    <mergeCell ref="K147:M147"/>
    <mergeCell ref="R150:S150"/>
    <mergeCell ref="O152:P152"/>
    <mergeCell ref="K138:M138"/>
    <mergeCell ref="K139:M139"/>
    <mergeCell ref="K140:M140"/>
    <mergeCell ref="K141:M141"/>
    <mergeCell ref="K142:M142"/>
    <mergeCell ref="K143:M143"/>
    <mergeCell ref="K144:M144"/>
    <mergeCell ref="K64:M65"/>
    <mergeCell ref="N64:P65"/>
    <mergeCell ref="I65:J65"/>
    <mergeCell ref="K66:M74"/>
    <mergeCell ref="N66:P74"/>
    <mergeCell ref="K75:M75"/>
    <mergeCell ref="K76:M76"/>
    <mergeCell ref="K77:M77"/>
    <mergeCell ref="K78:M78"/>
    <mergeCell ref="R78:S78"/>
    <mergeCell ref="K79:M79"/>
    <mergeCell ref="K80:M80"/>
    <mergeCell ref="K81:M81"/>
    <mergeCell ref="K82:M82"/>
    <mergeCell ref="K83:M83"/>
    <mergeCell ref="K84:M84"/>
    <mergeCell ref="K85:M85"/>
    <mergeCell ref="K86:M86"/>
    <mergeCell ref="K87:M87"/>
    <mergeCell ref="R92:S92"/>
    <mergeCell ref="O94:P94"/>
    <mergeCell ref="K93:M94"/>
    <mergeCell ref="K95:M96"/>
    <mergeCell ref="N95:P96"/>
    <mergeCell ref="I96:J96"/>
    <mergeCell ref="K97:M105"/>
    <mergeCell ref="N97:P105"/>
    <mergeCell ref="K107:M107"/>
    <mergeCell ref="K108:M108"/>
    <mergeCell ref="R108:S108"/>
    <mergeCell ref="K109:M109"/>
    <mergeCell ref="K110:M110"/>
    <mergeCell ref="K111:M111"/>
    <mergeCell ref="K112:M112"/>
    <mergeCell ref="K113:M113"/>
    <mergeCell ref="K114:M114"/>
    <mergeCell ref="K115:M115"/>
    <mergeCell ref="K116:M116"/>
    <mergeCell ref="K117:M117"/>
    <mergeCell ref="K118:M118"/>
    <mergeCell ref="R122:S122"/>
    <mergeCell ref="O123:P123"/>
    <mergeCell ref="K125:M126"/>
    <mergeCell ref="N125:P126"/>
    <mergeCell ref="K127:M135"/>
    <mergeCell ref="N127:P135"/>
    <mergeCell ref="K136:M136"/>
    <mergeCell ref="R136:S136"/>
    <mergeCell ref="K137:M137"/>
    <mergeCell ref="G152:H153"/>
    <mergeCell ref="I152:J153"/>
    <mergeCell ref="A146:B146"/>
    <mergeCell ref="A147:B147"/>
    <mergeCell ref="A148:B148"/>
    <mergeCell ref="A149:B149"/>
    <mergeCell ref="A150:B150"/>
    <mergeCell ref="A151:F153"/>
    <mergeCell ref="G151:J151"/>
  </mergeCells>
  <conditionalFormatting sqref="G28:I29 G59:G60 I59:I60 G88 G90:G91 I90:I91 G121:G122 I121:I122 G152:G153 I152:I153">
    <cfRule type="cellIs" dxfId="0" priority="1" operator="lessThan">
      <formula>3</formula>
    </cfRule>
  </conditionalFormatting>
  <conditionalFormatting sqref="G28:I29 G59:G60 I59:I60 G88 G90:G91 I90:I91 G121:G122 I121:I122 G152:G153 I152:I153">
    <cfRule type="cellIs" dxfId="1" priority="2" operator="lessThan">
      <formula>5</formula>
    </cfRule>
  </conditionalFormatting>
  <conditionalFormatting sqref="G28:I29 G59:G60 I59:I60 G88 G90:G91 I90:I91 G121:G122 I121:I122 G152:G153 I152:I153">
    <cfRule type="cellIs" dxfId="2" priority="3" operator="lessThan">
      <formula>6</formula>
    </cfRule>
  </conditionalFormatting>
  <conditionalFormatting sqref="G28:I29 G59:G60 I59:I60 G88 G90:G91 I90:I91 G121:G122 I121:I122 G152:G153 I152:I153">
    <cfRule type="cellIs" dxfId="3" priority="4" operator="lessThan">
      <formula>7</formula>
    </cfRule>
  </conditionalFormatting>
  <conditionalFormatting sqref="G28:I29 G59:G60 I59:I60 G88 G90:G91 I90:I91 G121:G122 I121:I122 G152:G153 I152:I153">
    <cfRule type="cellIs" dxfId="4" priority="5" operator="lessThan">
      <formula>8</formula>
    </cfRule>
  </conditionalFormatting>
  <conditionalFormatting sqref="G28:I29 G59:G60 I59:I60 G88 G90:G91 I90:I91 G121:G122 I121:I122 G152:G153 I152:I153">
    <cfRule type="cellIs" dxfId="5" priority="6" operator="lessThanOrEqual">
      <formula>10</formula>
    </cfRule>
  </conditionalFormatting>
  <dataValidations>
    <dataValidation type="list" allowBlank="1" showInputMessage="1" prompt="Ingresa un valor del rango =Ejercicios!$A$1:$a$1000" sqref="A7:A13 A16:A26 A35:A42 A46:A57 A66:A73 A77:A88 A97:A104 A108:A119 A128:A135 A139:A150">
      <formula1>Ejercicios!$A$1:$A$1000</formula1>
    </dataValidation>
    <dataValidation type="custom" allowBlank="1" showDropDown="1" showInputMessage="1" prompt="Introduce una fecha válida." sqref="G1 I1 G30 I30 G61 I61 G92 I92 G123 I123">
      <formula1>OR(NOT(ISERROR(DATEVALUE(G1))), AND(ISNUMBER(G1), LEFT(CELL("format", G1))="D"))</formula1>
    </dataValidation>
    <dataValidation type="decimal" allowBlank="1" showDropDown="1" showInputMessage="1" prompt="Introduce un número. entre 1 y 10" sqref="I7:J13 I35:I41 I66:I72 I97:I103">
      <formula1>1.0</formula1>
      <formula2>10.0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1">
      <c r="A1" s="103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104"/>
      <c r="P1" s="104"/>
      <c r="Q1" s="104"/>
      <c r="R1" s="104"/>
      <c r="S1" s="104"/>
      <c r="T1" s="104"/>
      <c r="U1" s="105"/>
      <c r="V1" s="105"/>
      <c r="W1" s="105"/>
      <c r="X1" s="105"/>
    </row>
    <row r="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  <c r="O2" s="104"/>
      <c r="P2" s="104"/>
      <c r="Q2" s="104"/>
      <c r="R2" s="104"/>
      <c r="S2" s="104"/>
      <c r="T2" s="104"/>
      <c r="U2" s="105"/>
      <c r="V2" s="105"/>
      <c r="W2" s="105"/>
      <c r="X2" s="105"/>
    </row>
    <row r="3">
      <c r="A3" s="106" t="s">
        <v>131</v>
      </c>
      <c r="B3" s="107" t="s">
        <v>4</v>
      </c>
      <c r="C3" s="66"/>
      <c r="D3" s="66"/>
      <c r="E3" s="66"/>
      <c r="F3" s="66"/>
      <c r="G3" s="26"/>
      <c r="H3" s="106" t="s">
        <v>131</v>
      </c>
      <c r="I3" s="107" t="s">
        <v>5</v>
      </c>
      <c r="J3" s="66"/>
      <c r="K3" s="66"/>
      <c r="L3" s="66"/>
      <c r="M3" s="66"/>
      <c r="N3" s="26"/>
      <c r="O3" s="104"/>
      <c r="P3" s="104"/>
      <c r="Q3" s="104"/>
      <c r="R3" s="104"/>
      <c r="S3" s="104"/>
      <c r="T3" s="104"/>
      <c r="U3" s="105"/>
      <c r="V3" s="105"/>
      <c r="W3" s="105"/>
      <c r="X3" s="105"/>
    </row>
    <row r="4">
      <c r="A4" s="108"/>
      <c r="B4" s="109" t="s">
        <v>132</v>
      </c>
      <c r="C4" s="109" t="s">
        <v>133</v>
      </c>
      <c r="D4" s="109" t="s">
        <v>134</v>
      </c>
      <c r="E4" s="109" t="s">
        <v>135</v>
      </c>
      <c r="F4" s="109" t="s">
        <v>136</v>
      </c>
      <c r="G4" s="110" t="s">
        <v>137</v>
      </c>
      <c r="H4" s="108"/>
      <c r="I4" s="109" t="s">
        <v>132</v>
      </c>
      <c r="J4" s="109" t="s">
        <v>133</v>
      </c>
      <c r="K4" s="109" t="s">
        <v>134</v>
      </c>
      <c r="L4" s="109" t="s">
        <v>135</v>
      </c>
      <c r="M4" s="109" t="s">
        <v>136</v>
      </c>
      <c r="N4" s="111" t="s">
        <v>137</v>
      </c>
      <c r="O4" s="104"/>
      <c r="P4" s="104"/>
      <c r="Q4" s="104"/>
      <c r="R4" s="104"/>
      <c r="S4" s="104"/>
      <c r="T4" s="104"/>
      <c r="U4" s="105"/>
      <c r="V4" s="105"/>
      <c r="W4" s="105"/>
      <c r="X4" s="105"/>
    </row>
    <row r="5">
      <c r="A5" s="110" t="s">
        <v>138</v>
      </c>
      <c r="B5" s="112">
        <v>5.0</v>
      </c>
      <c r="C5" s="112">
        <v>4.0</v>
      </c>
      <c r="D5" s="112">
        <v>1.0</v>
      </c>
      <c r="E5" s="112">
        <v>1.0</v>
      </c>
      <c r="F5" s="112">
        <v>5.0</v>
      </c>
      <c r="G5" s="113">
        <f t="shared" ref="G5:G9" si="1">SUM(B5:F5)</f>
        <v>16</v>
      </c>
      <c r="H5" s="110" t="s">
        <v>138</v>
      </c>
      <c r="I5" s="112">
        <v>5.0</v>
      </c>
      <c r="J5" s="112">
        <v>4.0</v>
      </c>
      <c r="K5" s="112">
        <v>5.0</v>
      </c>
      <c r="L5" s="112">
        <v>5.0</v>
      </c>
      <c r="M5" s="112">
        <v>4.0</v>
      </c>
      <c r="N5" s="114">
        <f t="shared" ref="N5:N9" si="2">SUM(I5:M5)</f>
        <v>23</v>
      </c>
      <c r="O5" s="104"/>
      <c r="P5" s="104"/>
      <c r="Q5" s="104"/>
      <c r="R5" s="104"/>
      <c r="S5" s="104"/>
      <c r="T5" s="104"/>
      <c r="U5" s="105"/>
      <c r="V5" s="105"/>
      <c r="W5" s="105"/>
      <c r="X5" s="105"/>
    </row>
    <row r="6">
      <c r="A6" s="110" t="s">
        <v>139</v>
      </c>
      <c r="B6" s="112">
        <v>5.0</v>
      </c>
      <c r="C6" s="112">
        <v>3.0</v>
      </c>
      <c r="D6" s="112">
        <v>4.0</v>
      </c>
      <c r="E6" s="112">
        <v>4.0</v>
      </c>
      <c r="F6" s="112">
        <v>3.0</v>
      </c>
      <c r="G6" s="113">
        <f t="shared" si="1"/>
        <v>19</v>
      </c>
      <c r="H6" s="110" t="s">
        <v>139</v>
      </c>
      <c r="I6" s="112">
        <v>5.0</v>
      </c>
      <c r="J6" s="112">
        <v>5.0</v>
      </c>
      <c r="K6" s="112">
        <v>5.0</v>
      </c>
      <c r="L6" s="112">
        <v>5.0</v>
      </c>
      <c r="M6" s="112">
        <v>4.0</v>
      </c>
      <c r="N6" s="114">
        <f t="shared" si="2"/>
        <v>24</v>
      </c>
      <c r="O6" s="104"/>
      <c r="P6" s="104"/>
      <c r="Q6" s="104"/>
      <c r="R6" s="104"/>
      <c r="S6" s="104"/>
      <c r="T6" s="104"/>
      <c r="U6" s="105"/>
      <c r="V6" s="105"/>
      <c r="W6" s="105"/>
      <c r="X6" s="105"/>
    </row>
    <row r="7">
      <c r="A7" s="110" t="s">
        <v>140</v>
      </c>
      <c r="B7" s="112">
        <v>5.0</v>
      </c>
      <c r="C7" s="112">
        <v>3.0</v>
      </c>
      <c r="D7" s="112">
        <v>4.0</v>
      </c>
      <c r="E7" s="112">
        <v>4.0</v>
      </c>
      <c r="F7" s="112">
        <v>2.0</v>
      </c>
      <c r="G7" s="113">
        <f t="shared" si="1"/>
        <v>18</v>
      </c>
      <c r="H7" s="110" t="s">
        <v>140</v>
      </c>
      <c r="I7" s="112">
        <v>5.0</v>
      </c>
      <c r="J7" s="112">
        <v>4.0</v>
      </c>
      <c r="K7" s="112">
        <v>5.0</v>
      </c>
      <c r="L7" s="112">
        <v>5.0</v>
      </c>
      <c r="M7" s="112">
        <v>4.0</v>
      </c>
      <c r="N7" s="114">
        <f t="shared" si="2"/>
        <v>23</v>
      </c>
      <c r="O7" s="104"/>
      <c r="P7" s="104"/>
      <c r="Q7" s="104"/>
      <c r="R7" s="104"/>
      <c r="S7" s="104"/>
      <c r="T7" s="104"/>
      <c r="U7" s="105"/>
      <c r="V7" s="105"/>
      <c r="W7" s="105"/>
      <c r="X7" s="105"/>
    </row>
    <row r="8">
      <c r="A8" s="110" t="s">
        <v>141</v>
      </c>
      <c r="B8" s="112">
        <v>5.0</v>
      </c>
      <c r="C8" s="112">
        <v>4.0</v>
      </c>
      <c r="D8" s="112">
        <v>4.0</v>
      </c>
      <c r="E8" s="112">
        <v>4.0</v>
      </c>
      <c r="F8" s="112">
        <v>4.0</v>
      </c>
      <c r="G8" s="113">
        <f t="shared" si="1"/>
        <v>21</v>
      </c>
      <c r="H8" s="110" t="s">
        <v>141</v>
      </c>
      <c r="I8" s="112">
        <v>5.0</v>
      </c>
      <c r="J8" s="112">
        <v>4.0</v>
      </c>
      <c r="K8" s="112">
        <v>5.0</v>
      </c>
      <c r="L8" s="112">
        <v>5.0</v>
      </c>
      <c r="M8" s="112">
        <v>4.0</v>
      </c>
      <c r="N8" s="114">
        <f t="shared" si="2"/>
        <v>23</v>
      </c>
      <c r="O8" s="104"/>
      <c r="P8" s="104"/>
      <c r="Q8" s="104"/>
      <c r="R8" s="104"/>
      <c r="S8" s="104"/>
      <c r="T8" s="104"/>
      <c r="U8" s="105"/>
      <c r="V8" s="105"/>
      <c r="W8" s="105"/>
      <c r="X8" s="105"/>
    </row>
    <row r="9">
      <c r="A9" s="110" t="s">
        <v>142</v>
      </c>
      <c r="B9" s="112">
        <v>5.0</v>
      </c>
      <c r="C9" s="112">
        <v>4.0</v>
      </c>
      <c r="D9" s="112">
        <v>4.0</v>
      </c>
      <c r="E9" s="112">
        <v>4.0</v>
      </c>
      <c r="F9" s="112">
        <v>4.0</v>
      </c>
      <c r="G9" s="113">
        <f t="shared" si="1"/>
        <v>21</v>
      </c>
      <c r="H9" s="110" t="s">
        <v>142</v>
      </c>
      <c r="I9" s="112">
        <v>5.0</v>
      </c>
      <c r="J9" s="112">
        <v>4.0</v>
      </c>
      <c r="K9" s="112">
        <v>5.0</v>
      </c>
      <c r="L9" s="112">
        <v>5.0</v>
      </c>
      <c r="M9" s="112">
        <v>4.0</v>
      </c>
      <c r="N9" s="114">
        <f t="shared" si="2"/>
        <v>23</v>
      </c>
      <c r="O9" s="104"/>
      <c r="P9" s="104"/>
      <c r="Q9" s="104"/>
      <c r="R9" s="104"/>
      <c r="S9" s="104"/>
      <c r="T9" s="104"/>
      <c r="U9" s="105"/>
      <c r="V9" s="105"/>
      <c r="W9" s="105"/>
      <c r="X9" s="105"/>
    </row>
    <row r="10">
      <c r="A10" s="115" t="s">
        <v>143</v>
      </c>
      <c r="B10" s="116"/>
      <c r="C10" s="117"/>
      <c r="D10" s="117"/>
      <c r="E10" s="117"/>
      <c r="F10" s="117"/>
      <c r="G10" s="118"/>
      <c r="H10" s="115" t="s">
        <v>143</v>
      </c>
      <c r="I10" s="116"/>
      <c r="J10" s="117"/>
      <c r="K10" s="117"/>
      <c r="L10" s="117"/>
      <c r="M10" s="117"/>
      <c r="N10" s="118"/>
      <c r="O10" s="104"/>
      <c r="P10" s="104"/>
      <c r="Q10" s="104"/>
      <c r="R10" s="104"/>
      <c r="S10" s="104"/>
      <c r="T10" s="104"/>
      <c r="U10" s="105"/>
      <c r="V10" s="105"/>
      <c r="W10" s="105"/>
      <c r="X10" s="105"/>
    </row>
    <row r="11">
      <c r="A11" s="106" t="s">
        <v>131</v>
      </c>
      <c r="B11" s="119" t="s">
        <v>103</v>
      </c>
      <c r="C11" s="66"/>
      <c r="D11" s="66"/>
      <c r="E11" s="66"/>
      <c r="F11" s="66"/>
      <c r="G11" s="26"/>
      <c r="H11" s="106" t="s">
        <v>131</v>
      </c>
      <c r="I11" s="107" t="s">
        <v>104</v>
      </c>
      <c r="J11" s="66"/>
      <c r="K11" s="66"/>
      <c r="L11" s="66"/>
      <c r="M11" s="66"/>
      <c r="N11" s="26"/>
      <c r="O11" s="104"/>
      <c r="P11" s="104"/>
      <c r="Q11" s="104"/>
      <c r="R11" s="104"/>
      <c r="S11" s="104"/>
      <c r="T11" s="104"/>
      <c r="U11" s="105"/>
      <c r="V11" s="105"/>
      <c r="W11" s="105"/>
      <c r="X11" s="105"/>
    </row>
    <row r="12">
      <c r="A12" s="108"/>
      <c r="B12" s="109" t="s">
        <v>132</v>
      </c>
      <c r="C12" s="109" t="s">
        <v>133</v>
      </c>
      <c r="D12" s="109" t="s">
        <v>134</v>
      </c>
      <c r="E12" s="109" t="s">
        <v>135</v>
      </c>
      <c r="F12" s="109" t="s">
        <v>136</v>
      </c>
      <c r="G12" s="110" t="s">
        <v>137</v>
      </c>
      <c r="H12" s="108"/>
      <c r="I12" s="109" t="s">
        <v>132</v>
      </c>
      <c r="J12" s="109" t="s">
        <v>133</v>
      </c>
      <c r="K12" s="109" t="s">
        <v>134</v>
      </c>
      <c r="L12" s="109" t="s">
        <v>135</v>
      </c>
      <c r="M12" s="109" t="s">
        <v>136</v>
      </c>
      <c r="N12" s="111" t="s">
        <v>137</v>
      </c>
      <c r="O12" s="104"/>
      <c r="P12" s="104"/>
      <c r="Q12" s="104"/>
      <c r="R12" s="104"/>
      <c r="S12" s="104"/>
      <c r="T12" s="104"/>
      <c r="U12" s="105"/>
      <c r="V12" s="105"/>
      <c r="W12" s="105"/>
      <c r="X12" s="105"/>
    </row>
    <row r="13">
      <c r="A13" s="110" t="s">
        <v>138</v>
      </c>
      <c r="B13" s="112">
        <v>5.0</v>
      </c>
      <c r="C13" s="112">
        <v>5.0</v>
      </c>
      <c r="D13" s="112">
        <v>5.0</v>
      </c>
      <c r="E13" s="112">
        <v>5.0</v>
      </c>
      <c r="F13" s="112">
        <v>5.0</v>
      </c>
      <c r="G13" s="120">
        <f t="shared" ref="G13:G17" si="3">SUM(B13:F13)</f>
        <v>25</v>
      </c>
      <c r="H13" s="110" t="s">
        <v>138</v>
      </c>
      <c r="I13" s="112">
        <v>3.0</v>
      </c>
      <c r="J13" s="112">
        <v>3.0</v>
      </c>
      <c r="K13" s="112">
        <v>5.0</v>
      </c>
      <c r="L13" s="112">
        <v>5.0</v>
      </c>
      <c r="M13" s="112">
        <v>4.0</v>
      </c>
      <c r="N13" s="114">
        <f t="shared" ref="N13:N17" si="4">SUM(I13:M13)</f>
        <v>20</v>
      </c>
      <c r="O13" s="104"/>
      <c r="P13" s="104"/>
      <c r="Q13" s="104"/>
      <c r="R13" s="104"/>
      <c r="S13" s="104"/>
      <c r="T13" s="104"/>
      <c r="U13" s="105"/>
      <c r="V13" s="105"/>
      <c r="W13" s="105"/>
      <c r="X13" s="105"/>
    </row>
    <row r="14">
      <c r="A14" s="110" t="s">
        <v>139</v>
      </c>
      <c r="B14" s="112">
        <v>4.0</v>
      </c>
      <c r="C14" s="112">
        <v>4.0</v>
      </c>
      <c r="D14" s="112">
        <v>5.0</v>
      </c>
      <c r="E14" s="112">
        <v>5.0</v>
      </c>
      <c r="F14" s="112">
        <v>4.0</v>
      </c>
      <c r="G14" s="120">
        <f t="shared" si="3"/>
        <v>22</v>
      </c>
      <c r="H14" s="110" t="s">
        <v>139</v>
      </c>
      <c r="I14" s="112">
        <v>3.0</v>
      </c>
      <c r="J14" s="112">
        <v>3.0</v>
      </c>
      <c r="K14" s="112">
        <v>5.0</v>
      </c>
      <c r="L14" s="112">
        <v>5.0</v>
      </c>
      <c r="M14" s="112">
        <v>3.0</v>
      </c>
      <c r="N14" s="114">
        <f t="shared" si="4"/>
        <v>19</v>
      </c>
      <c r="O14" s="104"/>
      <c r="P14" s="104"/>
      <c r="Q14" s="104"/>
      <c r="R14" s="104"/>
      <c r="S14" s="104"/>
      <c r="T14" s="104"/>
      <c r="U14" s="105"/>
      <c r="V14" s="105"/>
      <c r="W14" s="105"/>
      <c r="X14" s="105"/>
    </row>
    <row r="15">
      <c r="A15" s="110" t="s">
        <v>140</v>
      </c>
      <c r="B15" s="112">
        <v>5.0</v>
      </c>
      <c r="C15" s="112">
        <v>3.0</v>
      </c>
      <c r="D15" s="112">
        <v>3.0</v>
      </c>
      <c r="E15" s="112">
        <v>5.0</v>
      </c>
      <c r="F15" s="112">
        <v>3.0</v>
      </c>
      <c r="G15" s="120">
        <f t="shared" si="3"/>
        <v>19</v>
      </c>
      <c r="H15" s="110" t="s">
        <v>140</v>
      </c>
      <c r="I15" s="112">
        <v>3.0</v>
      </c>
      <c r="J15" s="112">
        <v>2.0</v>
      </c>
      <c r="K15" s="112">
        <v>4.0</v>
      </c>
      <c r="L15" s="112">
        <v>5.0</v>
      </c>
      <c r="M15" s="112">
        <v>3.0</v>
      </c>
      <c r="N15" s="114">
        <f t="shared" si="4"/>
        <v>17</v>
      </c>
      <c r="O15" s="104"/>
      <c r="P15" s="104"/>
      <c r="Q15" s="104"/>
      <c r="R15" s="104"/>
      <c r="S15" s="104"/>
      <c r="T15" s="104"/>
      <c r="U15" s="105"/>
      <c r="V15" s="105"/>
      <c r="W15" s="105"/>
      <c r="X15" s="105"/>
    </row>
    <row r="16">
      <c r="A16" s="110" t="s">
        <v>141</v>
      </c>
      <c r="B16" s="112">
        <v>3.0</v>
      </c>
      <c r="C16" s="112">
        <v>2.0</v>
      </c>
      <c r="D16" s="112">
        <v>2.0</v>
      </c>
      <c r="E16" s="112">
        <v>5.0</v>
      </c>
      <c r="F16" s="112">
        <v>3.0</v>
      </c>
      <c r="G16" s="120">
        <f t="shared" si="3"/>
        <v>15</v>
      </c>
      <c r="H16" s="110" t="s">
        <v>141</v>
      </c>
      <c r="I16" s="121"/>
      <c r="J16" s="121"/>
      <c r="K16" s="121"/>
      <c r="L16" s="121"/>
      <c r="M16" s="121"/>
      <c r="N16" s="114">
        <f t="shared" si="4"/>
        <v>0</v>
      </c>
      <c r="O16" s="104"/>
      <c r="P16" s="104"/>
      <c r="Q16" s="104"/>
      <c r="R16" s="104"/>
      <c r="S16" s="104"/>
      <c r="T16" s="104"/>
      <c r="U16" s="105"/>
      <c r="V16" s="105"/>
      <c r="W16" s="105"/>
      <c r="X16" s="105"/>
    </row>
    <row r="17">
      <c r="A17" s="110" t="s">
        <v>142</v>
      </c>
      <c r="B17" s="112">
        <v>2.0</v>
      </c>
      <c r="C17" s="112">
        <v>2.0</v>
      </c>
      <c r="D17" s="112">
        <v>4.0</v>
      </c>
      <c r="E17" s="112">
        <v>5.0</v>
      </c>
      <c r="F17" s="112">
        <v>3.0</v>
      </c>
      <c r="G17" s="120">
        <f t="shared" si="3"/>
        <v>16</v>
      </c>
      <c r="H17" s="110" t="s">
        <v>142</v>
      </c>
      <c r="I17" s="121"/>
      <c r="J17" s="121"/>
      <c r="K17" s="121"/>
      <c r="L17" s="121"/>
      <c r="M17" s="121"/>
      <c r="N17" s="114">
        <f t="shared" si="4"/>
        <v>0</v>
      </c>
      <c r="O17" s="104"/>
      <c r="P17" s="104"/>
      <c r="Q17" s="104"/>
      <c r="R17" s="104"/>
      <c r="S17" s="104"/>
      <c r="T17" s="104"/>
      <c r="U17" s="105"/>
      <c r="V17" s="105"/>
      <c r="W17" s="105"/>
      <c r="X17" s="105"/>
    </row>
    <row r="18">
      <c r="A18" s="115" t="s">
        <v>143</v>
      </c>
      <c r="B18" s="116"/>
      <c r="C18" s="117"/>
      <c r="D18" s="117"/>
      <c r="E18" s="117"/>
      <c r="F18" s="117"/>
      <c r="G18" s="122"/>
      <c r="H18" s="115" t="s">
        <v>143</v>
      </c>
      <c r="I18" s="116"/>
      <c r="J18" s="117"/>
      <c r="K18" s="117"/>
      <c r="L18" s="117"/>
      <c r="M18" s="117"/>
      <c r="N18" s="118"/>
      <c r="O18" s="104"/>
      <c r="P18" s="104"/>
      <c r="Q18" s="104"/>
      <c r="R18" s="104"/>
      <c r="S18" s="104"/>
      <c r="T18" s="104"/>
      <c r="U18" s="105"/>
      <c r="V18" s="105"/>
      <c r="W18" s="105"/>
      <c r="X18" s="105"/>
    </row>
    <row r="19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04"/>
      <c r="N19" s="104"/>
      <c r="O19" s="104"/>
      <c r="P19" s="104"/>
      <c r="Q19" s="104"/>
      <c r="R19" s="104"/>
      <c r="S19" s="104"/>
      <c r="T19" s="104"/>
      <c r="U19" s="105"/>
      <c r="V19" s="105"/>
      <c r="W19" s="105"/>
      <c r="X19" s="105"/>
    </row>
    <row r="20">
      <c r="A20" s="124" t="s">
        <v>144</v>
      </c>
      <c r="B20" s="124" t="s">
        <v>145</v>
      </c>
      <c r="C20" s="124">
        <v>1.0</v>
      </c>
      <c r="E20" s="124">
        <v>2.0</v>
      </c>
      <c r="G20" s="124">
        <v>3.0</v>
      </c>
      <c r="I20" s="124">
        <v>4.0</v>
      </c>
      <c r="K20" s="124">
        <v>5.0</v>
      </c>
      <c r="M20" s="104"/>
      <c r="N20" s="104"/>
      <c r="O20" s="104"/>
      <c r="P20" s="104"/>
      <c r="Q20" s="104"/>
      <c r="R20" s="104"/>
      <c r="S20" s="104"/>
      <c r="T20" s="104"/>
      <c r="U20" s="105"/>
      <c r="V20" s="105"/>
      <c r="W20" s="105"/>
      <c r="X20" s="105"/>
    </row>
    <row r="21" ht="15.75" customHeight="1">
      <c r="M21" s="104"/>
      <c r="N21" s="104"/>
      <c r="O21" s="104"/>
      <c r="P21" s="104"/>
      <c r="Q21" s="104"/>
      <c r="R21" s="104"/>
      <c r="S21" s="104"/>
      <c r="T21" s="104"/>
      <c r="U21" s="105"/>
      <c r="V21" s="105"/>
      <c r="W21" s="105"/>
      <c r="X21" s="105"/>
    </row>
    <row r="22" ht="15.75" customHeight="1">
      <c r="A22" s="125" t="s">
        <v>133</v>
      </c>
      <c r="C22" s="126" t="s">
        <v>146</v>
      </c>
      <c r="E22" s="126" t="s">
        <v>147</v>
      </c>
      <c r="G22" s="126" t="s">
        <v>148</v>
      </c>
      <c r="I22" s="126" t="s">
        <v>149</v>
      </c>
      <c r="K22" s="126" t="s">
        <v>150</v>
      </c>
      <c r="M22" s="104"/>
      <c r="N22" s="104"/>
      <c r="O22" s="104"/>
      <c r="P22" s="104"/>
      <c r="Q22" s="104"/>
      <c r="R22" s="104"/>
      <c r="S22" s="104"/>
      <c r="T22" s="104"/>
      <c r="U22" s="105"/>
      <c r="V22" s="105"/>
      <c r="W22" s="105"/>
      <c r="X22" s="105"/>
    </row>
    <row r="23" ht="15.75" customHeight="1">
      <c r="M23" s="104"/>
      <c r="N23" s="104"/>
      <c r="O23" s="104"/>
      <c r="P23" s="104"/>
      <c r="Q23" s="104"/>
      <c r="R23" s="104"/>
      <c r="S23" s="104"/>
      <c r="T23" s="104"/>
      <c r="U23" s="105"/>
      <c r="V23" s="105"/>
      <c r="W23" s="105"/>
      <c r="X23" s="105"/>
    </row>
    <row r="24" ht="15.75" customHeight="1">
      <c r="A24" s="125" t="s">
        <v>151</v>
      </c>
      <c r="C24" s="126" t="s">
        <v>152</v>
      </c>
      <c r="E24" s="126" t="s">
        <v>153</v>
      </c>
      <c r="G24" s="127" t="s">
        <v>154</v>
      </c>
      <c r="I24" s="126" t="s">
        <v>155</v>
      </c>
      <c r="K24" s="126" t="s">
        <v>156</v>
      </c>
      <c r="M24" s="104"/>
      <c r="N24" s="104"/>
      <c r="O24" s="104"/>
      <c r="P24" s="104"/>
      <c r="Q24" s="104"/>
      <c r="R24" s="104"/>
      <c r="S24" s="104"/>
      <c r="T24" s="104"/>
      <c r="U24" s="105"/>
      <c r="V24" s="105"/>
      <c r="W24" s="105"/>
      <c r="X24" s="105"/>
    </row>
    <row r="25" ht="15.75" customHeight="1">
      <c r="M25" s="104"/>
      <c r="N25" s="104"/>
      <c r="O25" s="104"/>
      <c r="P25" s="104"/>
      <c r="Q25" s="104"/>
      <c r="R25" s="104"/>
      <c r="S25" s="104"/>
      <c r="T25" s="104"/>
      <c r="U25" s="105"/>
      <c r="V25" s="105"/>
      <c r="W25" s="105"/>
      <c r="X25" s="105"/>
    </row>
    <row r="26" ht="15.75" customHeight="1">
      <c r="A26" s="125" t="s">
        <v>136</v>
      </c>
      <c r="C26" s="126" t="s">
        <v>157</v>
      </c>
      <c r="E26" s="126" t="s">
        <v>158</v>
      </c>
      <c r="G26" s="126" t="s">
        <v>148</v>
      </c>
      <c r="I26" s="126" t="s">
        <v>159</v>
      </c>
      <c r="K26" s="126" t="s">
        <v>160</v>
      </c>
      <c r="M26" s="104"/>
      <c r="N26" s="104"/>
      <c r="O26" s="104"/>
      <c r="P26" s="104"/>
      <c r="Q26" s="104"/>
      <c r="R26" s="104"/>
      <c r="S26" s="104"/>
      <c r="T26" s="104"/>
      <c r="U26" s="105"/>
      <c r="V26" s="105"/>
      <c r="W26" s="105"/>
      <c r="X26" s="105"/>
    </row>
    <row r="27" ht="15.75" customHeight="1">
      <c r="M27" s="104"/>
      <c r="N27" s="104"/>
      <c r="O27" s="104"/>
      <c r="P27" s="104"/>
      <c r="Q27" s="104"/>
      <c r="R27" s="104"/>
      <c r="S27" s="104"/>
      <c r="T27" s="104"/>
      <c r="U27" s="105"/>
      <c r="V27" s="105"/>
      <c r="W27" s="105"/>
      <c r="X27" s="105"/>
    </row>
    <row r="28" ht="15.75" customHeight="1">
      <c r="A28" s="125" t="s">
        <v>161</v>
      </c>
      <c r="C28" s="126" t="s">
        <v>162</v>
      </c>
      <c r="E28" s="126" t="s">
        <v>163</v>
      </c>
      <c r="G28" s="126" t="s">
        <v>148</v>
      </c>
      <c r="I28" s="126" t="s">
        <v>164</v>
      </c>
      <c r="K28" s="126" t="s">
        <v>165</v>
      </c>
      <c r="M28" s="104"/>
      <c r="N28" s="104"/>
      <c r="O28" s="104"/>
      <c r="P28" s="104"/>
      <c r="Q28" s="104"/>
      <c r="R28" s="104"/>
      <c r="S28" s="104"/>
      <c r="T28" s="104"/>
      <c r="U28" s="105"/>
      <c r="V28" s="105"/>
      <c r="W28" s="105"/>
      <c r="X28" s="105"/>
    </row>
    <row r="29" ht="15.75" customHeight="1">
      <c r="M29" s="104"/>
      <c r="N29" s="104"/>
      <c r="O29" s="104"/>
      <c r="P29" s="104"/>
      <c r="Q29" s="104"/>
      <c r="R29" s="104"/>
      <c r="S29" s="104"/>
      <c r="T29" s="104"/>
      <c r="U29" s="105"/>
      <c r="V29" s="105"/>
      <c r="W29" s="105"/>
      <c r="X29" s="105"/>
    </row>
    <row r="30" ht="15.75" customHeight="1">
      <c r="A30" s="125" t="s">
        <v>135</v>
      </c>
      <c r="C30" s="126" t="s">
        <v>166</v>
      </c>
      <c r="E30" s="126" t="s">
        <v>167</v>
      </c>
      <c r="G30" s="126" t="s">
        <v>168</v>
      </c>
      <c r="I30" s="126" t="s">
        <v>169</v>
      </c>
      <c r="K30" s="126" t="s">
        <v>170</v>
      </c>
      <c r="M30" s="104"/>
      <c r="N30" s="104"/>
      <c r="O30" s="104"/>
      <c r="P30" s="104"/>
      <c r="Q30" s="104"/>
      <c r="R30" s="104"/>
      <c r="S30" s="104"/>
      <c r="T30" s="104"/>
      <c r="U30" s="105"/>
      <c r="V30" s="105"/>
      <c r="W30" s="105"/>
      <c r="X30" s="105"/>
    </row>
    <row r="31" ht="15.75" customHeight="1">
      <c r="M31" s="104"/>
      <c r="N31" s="104"/>
      <c r="O31" s="104"/>
      <c r="P31" s="104"/>
      <c r="Q31" s="104"/>
      <c r="R31" s="104"/>
      <c r="S31" s="104"/>
      <c r="T31" s="104"/>
      <c r="U31" s="105"/>
      <c r="V31" s="105"/>
      <c r="W31" s="105"/>
      <c r="X31" s="105"/>
    </row>
    <row r="32" ht="15.7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04"/>
      <c r="N32" s="104"/>
      <c r="O32" s="104"/>
      <c r="P32" s="104"/>
      <c r="Q32" s="104"/>
      <c r="R32" s="104"/>
      <c r="S32" s="104"/>
      <c r="T32" s="104"/>
      <c r="U32" s="105"/>
      <c r="V32" s="105"/>
      <c r="W32" s="105"/>
      <c r="X32" s="105"/>
    </row>
    <row r="33" ht="15.75" customHeight="1">
      <c r="A33" s="129" t="s">
        <v>171</v>
      </c>
      <c r="B33" s="130" t="s">
        <v>172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ht="15.75" customHeight="1">
      <c r="B34" s="124" t="s">
        <v>138</v>
      </c>
      <c r="C34" s="131" t="s">
        <v>139</v>
      </c>
      <c r="D34" s="129" t="s">
        <v>140</v>
      </c>
      <c r="E34" s="130" t="s">
        <v>141</v>
      </c>
      <c r="F34" s="132" t="s">
        <v>142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ht="15.75" customHeight="1">
      <c r="A35" s="133">
        <v>1.0</v>
      </c>
      <c r="B35" s="134">
        <f>'Semana 1 y 2'!G28</f>
        <v>8</v>
      </c>
      <c r="C35" s="134">
        <f>'Semana 1 y 2'!G59</f>
        <v>10</v>
      </c>
      <c r="D35" s="135">
        <f>'Semana 1 y 2'!G90</f>
        <v>6</v>
      </c>
      <c r="E35" s="135">
        <f>'Semana 1 y 2'!G121</f>
        <v>9</v>
      </c>
      <c r="F35" s="135">
        <f>'Semana 1 y 2'!G152</f>
        <v>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ht="15.75" customHeight="1">
      <c r="B36" s="108"/>
      <c r="C36" s="108"/>
      <c r="D36" s="108"/>
      <c r="E36" s="108"/>
      <c r="F36" s="10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ht="15.75" customHeight="1">
      <c r="A37" s="133">
        <v>2.0</v>
      </c>
      <c r="B37" s="135">
        <f>'Semana 1 y 2'!I28</f>
        <v>6</v>
      </c>
      <c r="C37" s="135">
        <f>'Semana 1 y 2'!I59</f>
        <v>6</v>
      </c>
      <c r="D37" s="134">
        <f>'Semana 1 y 2'!I90</f>
        <v>5</v>
      </c>
      <c r="E37" s="135">
        <f>'Semana 1 y 2'!I121</f>
        <v>7</v>
      </c>
      <c r="F37" s="135">
        <f>'Semana 1 y 2'!I152</f>
        <v>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ht="15.75" customHeight="1">
      <c r="B38" s="108"/>
      <c r="C38" s="108"/>
      <c r="D38" s="108"/>
      <c r="E38" s="108"/>
      <c r="F38" s="10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ht="15.75" customHeight="1">
      <c r="A39" s="133">
        <v>3.0</v>
      </c>
      <c r="B39" s="135">
        <f>'Semana 3 y 4'!G28</f>
        <v>6</v>
      </c>
      <c r="C39" s="135">
        <f>'Semana 3 y 4'!G59</f>
        <v>7</v>
      </c>
      <c r="D39" s="135">
        <f>'Semana 3 y 4'!G90</f>
        <v>8</v>
      </c>
      <c r="E39" s="135">
        <f>'Semana 3 y 4'!G121</f>
        <v>8</v>
      </c>
      <c r="F39" s="135">
        <f>'Semana 3 y 4'!G152</f>
        <v>10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ht="15.75" customHeight="1">
      <c r="B40" s="108"/>
      <c r="C40" s="108"/>
      <c r="D40" s="108"/>
      <c r="E40" s="108"/>
      <c r="F40" s="10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ht="15.75" customHeight="1">
      <c r="A41" s="133">
        <v>4.0</v>
      </c>
      <c r="B41" s="135">
        <f>'Semana 3 y 4'!I28</f>
        <v>8</v>
      </c>
      <c r="C41" s="135">
        <f>'Semana 3 y 4'!I59</f>
        <v>7</v>
      </c>
      <c r="D41" s="135">
        <f>'Semana 3 y 4'!I90</f>
        <v>7</v>
      </c>
      <c r="E41" s="135">
        <f>'Semana 3 y 4'!I121</f>
        <v>9</v>
      </c>
      <c r="F41" s="135">
        <f>'Semana 3 y 4'!I152</f>
        <v>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ht="15.75" customHeight="1">
      <c r="B42" s="108"/>
      <c r="C42" s="108"/>
      <c r="D42" s="108"/>
      <c r="E42" s="108"/>
      <c r="F42" s="10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A33:A34"/>
    <mergeCell ref="B33:F33"/>
    <mergeCell ref="B35:B36"/>
    <mergeCell ref="C35:C36"/>
    <mergeCell ref="D35:D36"/>
    <mergeCell ref="E35:E36"/>
    <mergeCell ref="F35:F36"/>
    <mergeCell ref="A35:A36"/>
    <mergeCell ref="A37:A38"/>
    <mergeCell ref="B37:B38"/>
    <mergeCell ref="C37:C38"/>
    <mergeCell ref="D37:D38"/>
    <mergeCell ref="E37:E38"/>
    <mergeCell ref="F37:F38"/>
    <mergeCell ref="B41:B42"/>
    <mergeCell ref="C41:C42"/>
    <mergeCell ref="D41:D42"/>
    <mergeCell ref="E41:E42"/>
    <mergeCell ref="A39:A40"/>
    <mergeCell ref="B39:B40"/>
    <mergeCell ref="C39:C40"/>
    <mergeCell ref="D39:D40"/>
    <mergeCell ref="E39:E40"/>
    <mergeCell ref="F39:F40"/>
    <mergeCell ref="A41:A42"/>
    <mergeCell ref="F41:F42"/>
    <mergeCell ref="B11:G11"/>
    <mergeCell ref="I11:N11"/>
    <mergeCell ref="A1:N2"/>
    <mergeCell ref="A3:A4"/>
    <mergeCell ref="B3:G3"/>
    <mergeCell ref="H3:H4"/>
    <mergeCell ref="I3:N3"/>
    <mergeCell ref="A11:A12"/>
    <mergeCell ref="H11:H12"/>
    <mergeCell ref="A20:A21"/>
    <mergeCell ref="B20:B21"/>
    <mergeCell ref="C20:D21"/>
    <mergeCell ref="E20:F21"/>
    <mergeCell ref="G20:H21"/>
    <mergeCell ref="I20:J21"/>
    <mergeCell ref="K20:L21"/>
    <mergeCell ref="G24:H25"/>
    <mergeCell ref="I24:J25"/>
    <mergeCell ref="G26:H27"/>
    <mergeCell ref="I26:J27"/>
    <mergeCell ref="K26:L27"/>
    <mergeCell ref="G28:H29"/>
    <mergeCell ref="I28:J29"/>
    <mergeCell ref="K28:L29"/>
    <mergeCell ref="A22:B23"/>
    <mergeCell ref="C22:D23"/>
    <mergeCell ref="E22:F23"/>
    <mergeCell ref="G22:H23"/>
    <mergeCell ref="I22:J23"/>
    <mergeCell ref="K22:L23"/>
    <mergeCell ref="A24:B25"/>
    <mergeCell ref="K24:L25"/>
    <mergeCell ref="A28:B29"/>
    <mergeCell ref="A30:B31"/>
    <mergeCell ref="C30:D31"/>
    <mergeCell ref="E30:F31"/>
    <mergeCell ref="G30:H31"/>
    <mergeCell ref="I30:J31"/>
    <mergeCell ref="K30:L31"/>
    <mergeCell ref="C24:D25"/>
    <mergeCell ref="E24:F25"/>
    <mergeCell ref="A26:B27"/>
    <mergeCell ref="C26:D27"/>
    <mergeCell ref="E26:F27"/>
    <mergeCell ref="C28:D29"/>
    <mergeCell ref="E28:F29"/>
  </mergeCells>
  <conditionalFormatting sqref="B35:F42">
    <cfRule type="cellIs" dxfId="6" priority="1" operator="between">
      <formula>0</formula>
      <formula>2</formula>
    </cfRule>
  </conditionalFormatting>
  <conditionalFormatting sqref="B35:F42">
    <cfRule type="cellIs" dxfId="7" priority="2" operator="between">
      <formula>3</formula>
      <formula>4</formula>
    </cfRule>
  </conditionalFormatting>
  <conditionalFormatting sqref="B35:F42">
    <cfRule type="cellIs" dxfId="8" priority="3" operator="between">
      <formula>5</formula>
      <formula>6</formula>
    </cfRule>
  </conditionalFormatting>
  <conditionalFormatting sqref="B35:F42">
    <cfRule type="cellIs" dxfId="4" priority="4" operator="between">
      <formula>7</formula>
      <formula>8</formula>
    </cfRule>
  </conditionalFormatting>
  <conditionalFormatting sqref="B35:F42">
    <cfRule type="cellIs" dxfId="9" priority="5" operator="between">
      <formula>9</formula>
      <formula>10</formula>
    </cfRule>
  </conditionalFormatting>
  <conditionalFormatting sqref="B35:B42">
    <cfRule type="cellIs" dxfId="10" priority="6" operator="greaterThanOrEqual">
      <formula>9</formula>
    </cfRule>
  </conditionalFormatting>
  <conditionalFormatting sqref="B35:B42">
    <cfRule type="notContainsBlanks" dxfId="11" priority="7">
      <formula>LEN(TRIM(B35))&gt;0</formula>
    </cfRule>
  </conditionalFormatting>
  <drawing r:id="rId1"/>
  <extLst>
    <ext uri="{05C60535-1F16-4fd2-B633-F4F36F0B64E0}">
      <x14:sparklineGroups>
        <x14:sparklineGroup type="column" displayEmptyCellsAs="gap">
          <x14:colorSeries rgb="FF000000"/>
          <x14:sparklines>
            <x14:sparkline>
              <xm:f>'Gestión de fatiga'!B5:B9</xm:f>
              <xm:sqref>B10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fatiga'!C5:C9</xm:f>
              <xm:sqref>C10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fatiga'!D5:D9</xm:f>
              <xm:sqref>D10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fatiga'!E5:E9</xm:f>
              <xm:sqref>E10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fatiga'!F5:F9</xm:f>
              <xm:sqref>F10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fatiga'!G5:G9</xm:f>
              <xm:sqref>G10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fatiga'!I5:I9</xm:f>
              <xm:sqref>I10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fatiga'!J5:J9</xm:f>
              <xm:sqref>J10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fatiga'!K5:K9</xm:f>
              <xm:sqref>K10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fatiga'!L5:L9</xm:f>
              <xm:sqref>L10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fatiga'!M5:M9</xm:f>
              <xm:sqref>M10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fatiga'!N5:N9</xm:f>
              <xm:sqref>N10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fatiga'!B13:B17</xm:f>
              <xm:sqref>B18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fatiga'!C13:C17</xm:f>
              <xm:sqref>C18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fatiga'!D13:D17</xm:f>
              <xm:sqref>D18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fatiga'!E13:E17</xm:f>
              <xm:sqref>E18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fatiga'!F13:F17</xm:f>
              <xm:sqref>F18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fatiga'!G13:G17</xm:f>
              <xm:sqref>G18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fatiga'!I13:I17</xm:f>
              <xm:sqref>I18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fatiga'!J13:J17</xm:f>
              <xm:sqref>J18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fatiga'!K13:K17</xm:f>
              <xm:sqref>K18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fatiga'!L13:L17</xm:f>
              <xm:sqref>L18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fatiga'!M13:M17</xm:f>
              <xm:sqref>M18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fatiga'!N13:N17</xm:f>
              <xm:sqref>N18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sheetData>
    <row r="1">
      <c r="A1" s="136" t="s">
        <v>173</v>
      </c>
      <c r="B1" s="2"/>
      <c r="C1" s="2"/>
      <c r="D1" s="3"/>
      <c r="E1" s="137" t="s">
        <v>174</v>
      </c>
      <c r="F1" s="138"/>
      <c r="G1" s="138"/>
      <c r="H1" s="138"/>
      <c r="I1" s="138"/>
      <c r="J1" s="138"/>
      <c r="K1" s="138"/>
      <c r="L1" s="138"/>
      <c r="M1" s="138"/>
      <c r="N1" s="138"/>
    </row>
    <row r="2">
      <c r="A2" s="11"/>
      <c r="B2" s="12"/>
      <c r="C2" s="12"/>
      <c r="D2" s="13"/>
      <c r="F2" s="138"/>
      <c r="G2" s="138"/>
      <c r="H2" s="138"/>
      <c r="I2" s="138"/>
      <c r="J2" s="138"/>
      <c r="K2" s="138"/>
      <c r="L2" s="138"/>
      <c r="M2" s="138"/>
      <c r="N2" s="138"/>
    </row>
    <row r="3">
      <c r="A3" s="139" t="s">
        <v>175</v>
      </c>
      <c r="B3" s="66"/>
      <c r="C3" s="66"/>
      <c r="D3" s="26"/>
      <c r="E3" s="137" t="s">
        <v>176</v>
      </c>
      <c r="F3" s="138"/>
      <c r="G3" s="138"/>
      <c r="H3" s="138"/>
      <c r="I3" s="138"/>
      <c r="J3" s="138"/>
      <c r="K3" s="138"/>
      <c r="L3" s="138"/>
      <c r="M3" s="138"/>
      <c r="N3" s="138"/>
    </row>
    <row r="4">
      <c r="A4" s="140" t="s">
        <v>177</v>
      </c>
      <c r="B4" s="66"/>
      <c r="C4" s="66"/>
      <c r="D4" s="26"/>
      <c r="E4" s="138"/>
      <c r="F4" s="138"/>
      <c r="G4" s="138"/>
      <c r="H4" s="138"/>
      <c r="I4" s="138"/>
      <c r="J4" s="138"/>
      <c r="K4" s="138"/>
      <c r="L4" s="138"/>
      <c r="M4" s="138"/>
      <c r="N4" s="138"/>
    </row>
    <row r="5">
      <c r="A5" s="140" t="s">
        <v>178</v>
      </c>
      <c r="B5" s="66"/>
      <c r="C5" s="66"/>
      <c r="D5" s="26"/>
      <c r="E5" s="138"/>
      <c r="F5" s="138"/>
      <c r="G5" s="138"/>
      <c r="H5" s="138"/>
      <c r="I5" s="138"/>
      <c r="J5" s="138"/>
      <c r="K5" s="138"/>
      <c r="L5" s="138"/>
      <c r="M5" s="138"/>
      <c r="N5" s="138"/>
    </row>
    <row r="6">
      <c r="A6" s="140" t="s">
        <v>179</v>
      </c>
      <c r="B6" s="66"/>
      <c r="C6" s="66"/>
      <c r="D6" s="26"/>
      <c r="E6" s="138"/>
      <c r="F6" s="138"/>
      <c r="G6" s="138"/>
      <c r="H6" s="138"/>
      <c r="I6" s="138"/>
      <c r="J6" s="138"/>
      <c r="K6" s="138"/>
      <c r="L6" s="138"/>
      <c r="M6" s="138"/>
      <c r="N6" s="138"/>
    </row>
    <row r="7">
      <c r="A7" s="141" t="s">
        <v>180</v>
      </c>
      <c r="B7" s="66"/>
      <c r="C7" s="66"/>
      <c r="D7" s="26"/>
      <c r="E7" s="137" t="s">
        <v>176</v>
      </c>
      <c r="F7" s="138"/>
      <c r="G7" s="138"/>
      <c r="H7" s="138"/>
      <c r="I7" s="138"/>
      <c r="J7" s="138"/>
      <c r="K7" s="138"/>
      <c r="L7" s="138"/>
      <c r="M7" s="138"/>
      <c r="N7" s="138"/>
    </row>
    <row r="8">
      <c r="A8" s="142" t="str">
        <f>HYPERLINK("https://youtube.com/shorts/J92MUCbgcnA?feature=share", "Mov. Bisagra de cadera")</f>
        <v>Mov. Bisagra de cadera</v>
      </c>
      <c r="B8" s="66"/>
      <c r="C8" s="66"/>
      <c r="D8" s="26"/>
      <c r="E8" s="137" t="s">
        <v>176</v>
      </c>
      <c r="F8" s="138"/>
      <c r="G8" s="138"/>
      <c r="H8" s="138"/>
      <c r="I8" s="138"/>
      <c r="J8" s="138"/>
      <c r="K8" s="138"/>
      <c r="L8" s="138"/>
      <c r="M8" s="138"/>
      <c r="N8" s="138"/>
    </row>
    <row r="9">
      <c r="A9" s="143" t="s">
        <v>181</v>
      </c>
      <c r="B9" s="66"/>
      <c r="C9" s="66"/>
      <c r="D9" s="26"/>
      <c r="E9" s="137" t="s">
        <v>182</v>
      </c>
      <c r="F9" s="138"/>
      <c r="G9" s="138"/>
      <c r="H9" s="138"/>
      <c r="I9" s="138"/>
      <c r="J9" s="138"/>
      <c r="K9" s="138"/>
      <c r="L9" s="138"/>
      <c r="M9" s="138"/>
      <c r="N9" s="138"/>
    </row>
    <row r="10">
      <c r="A10" s="140" t="s">
        <v>183</v>
      </c>
      <c r="B10" s="66"/>
      <c r="C10" s="66"/>
      <c r="D10" s="26"/>
      <c r="E10" s="138"/>
      <c r="F10" s="138"/>
      <c r="G10" s="138"/>
      <c r="H10" s="138"/>
      <c r="I10" s="138"/>
      <c r="J10" s="138"/>
      <c r="K10" s="138"/>
      <c r="L10" s="138"/>
      <c r="M10" s="138"/>
      <c r="N10" s="138"/>
    </row>
    <row r="11">
      <c r="A11" s="140" t="s">
        <v>184</v>
      </c>
      <c r="B11" s="66"/>
      <c r="C11" s="66"/>
      <c r="D11" s="26"/>
      <c r="E11" s="138"/>
      <c r="F11" s="138"/>
      <c r="G11" s="138"/>
      <c r="H11" s="138"/>
      <c r="I11" s="138"/>
      <c r="J11" s="138"/>
      <c r="K11" s="138"/>
      <c r="L11" s="138"/>
      <c r="M11" s="138"/>
      <c r="N11" s="138"/>
    </row>
    <row r="12">
      <c r="A12" s="140" t="s">
        <v>185</v>
      </c>
      <c r="B12" s="66"/>
      <c r="C12" s="66"/>
      <c r="D12" s="26"/>
      <c r="E12" s="138"/>
      <c r="F12" s="138"/>
      <c r="G12" s="138"/>
      <c r="H12" s="138"/>
      <c r="I12" s="138"/>
      <c r="J12" s="138"/>
      <c r="K12" s="138"/>
      <c r="L12" s="138"/>
      <c r="M12" s="138"/>
      <c r="N12" s="138"/>
    </row>
    <row r="13">
      <c r="A13" s="140" t="s">
        <v>186</v>
      </c>
      <c r="B13" s="66"/>
      <c r="C13" s="66"/>
      <c r="D13" s="26"/>
      <c r="E13" s="138"/>
      <c r="F13" s="138"/>
      <c r="G13" s="138"/>
      <c r="H13" s="138"/>
      <c r="I13" s="138"/>
      <c r="J13" s="138"/>
      <c r="K13" s="138"/>
      <c r="L13" s="138"/>
      <c r="M13" s="138"/>
      <c r="N13" s="138"/>
    </row>
    <row r="14">
      <c r="A14" s="140" t="s">
        <v>187</v>
      </c>
      <c r="B14" s="66"/>
      <c r="C14" s="66"/>
      <c r="D14" s="26"/>
      <c r="E14" s="138"/>
      <c r="F14" s="138"/>
      <c r="G14" s="138"/>
      <c r="H14" s="138"/>
      <c r="I14" s="138"/>
      <c r="J14" s="138"/>
      <c r="K14" s="138"/>
      <c r="L14" s="138"/>
      <c r="M14" s="138"/>
      <c r="N14" s="138"/>
    </row>
    <row r="15">
      <c r="A15" s="142" t="str">
        <f>HYPERLINK("https://youtube.com/shorts/J2IjwSLaK-4?feature=share ", "Mov. Dorsal lateral C/ bastón")</f>
        <v>Mov. Dorsal lateral C/ bastón</v>
      </c>
      <c r="B15" s="66"/>
      <c r="C15" s="66"/>
      <c r="D15" s="26"/>
      <c r="E15" s="137" t="s">
        <v>176</v>
      </c>
      <c r="F15" s="138"/>
      <c r="G15" s="138"/>
      <c r="H15" s="138"/>
      <c r="I15" s="138"/>
      <c r="J15" s="138"/>
      <c r="K15" s="138"/>
      <c r="L15" s="138"/>
      <c r="M15" s="138"/>
      <c r="N15" s="138"/>
    </row>
    <row r="16">
      <c r="A16" s="140" t="s">
        <v>188</v>
      </c>
      <c r="B16" s="66"/>
      <c r="C16" s="66"/>
      <c r="D16" s="26"/>
      <c r="E16" s="138"/>
      <c r="F16" s="138"/>
      <c r="G16" s="138"/>
      <c r="H16" s="138"/>
      <c r="I16" s="138"/>
      <c r="J16" s="138"/>
      <c r="K16" s="138"/>
      <c r="L16" s="138"/>
      <c r="M16" s="138"/>
      <c r="N16" s="138"/>
    </row>
    <row r="17">
      <c r="A17" s="140" t="s">
        <v>189</v>
      </c>
      <c r="B17" s="66"/>
      <c r="C17" s="66"/>
      <c r="D17" s="26"/>
      <c r="E17" s="138"/>
      <c r="F17" s="138"/>
      <c r="G17" s="138"/>
      <c r="H17" s="138"/>
      <c r="I17" s="138"/>
      <c r="J17" s="138"/>
      <c r="K17" s="138"/>
      <c r="L17" s="138"/>
      <c r="M17" s="138"/>
      <c r="N17" s="138"/>
    </row>
    <row r="18">
      <c r="A18" s="140" t="s">
        <v>190</v>
      </c>
      <c r="B18" s="66"/>
      <c r="C18" s="66"/>
      <c r="D18" s="26"/>
      <c r="E18" s="138"/>
      <c r="F18" s="138"/>
      <c r="G18" s="138"/>
      <c r="H18" s="138"/>
      <c r="I18" s="138"/>
      <c r="J18" s="138"/>
      <c r="K18" s="138"/>
      <c r="L18" s="138"/>
      <c r="M18" s="138"/>
      <c r="N18" s="138"/>
    </row>
    <row r="19">
      <c r="A19" s="140" t="s">
        <v>191</v>
      </c>
      <c r="B19" s="66"/>
      <c r="C19" s="66"/>
      <c r="D19" s="26"/>
      <c r="E19" s="138"/>
      <c r="F19" s="138"/>
      <c r="G19" s="138"/>
      <c r="H19" s="138"/>
      <c r="I19" s="138"/>
      <c r="J19" s="138"/>
      <c r="K19" s="138"/>
      <c r="L19" s="138"/>
      <c r="M19" s="138"/>
      <c r="N19" s="138"/>
    </row>
    <row r="20">
      <c r="A20" s="142" t="str">
        <f>HYPERLINK("https://youtube.com/shorts/uvOlhkPoxPw?feature=share", "Mov. Hombros c/baston")</f>
        <v>Mov. Hombros c/baston</v>
      </c>
      <c r="B20" s="66"/>
      <c r="C20" s="66"/>
      <c r="D20" s="26"/>
      <c r="E20" s="137" t="s">
        <v>176</v>
      </c>
      <c r="F20" s="138"/>
      <c r="G20" s="138"/>
      <c r="H20" s="138"/>
      <c r="I20" s="138"/>
      <c r="J20" s="138"/>
      <c r="K20" s="138"/>
      <c r="L20" s="138"/>
      <c r="M20" s="138"/>
      <c r="N20" s="138"/>
    </row>
    <row r="21" ht="15.75" customHeight="1">
      <c r="A21" s="142" t="str">
        <f>HYPERLINK("https://youtube.com/shorts/ooq8dzJXatA?feature=share", "Mov. Hombros cuádrupedia")</f>
        <v>Mov. Hombros cuádrupedia</v>
      </c>
      <c r="B21" s="66"/>
      <c r="C21" s="66"/>
      <c r="D21" s="26"/>
      <c r="E21" s="137" t="s">
        <v>176</v>
      </c>
      <c r="F21" s="138"/>
      <c r="G21" s="138"/>
      <c r="H21" s="138"/>
      <c r="I21" s="138"/>
      <c r="J21" s="138"/>
      <c r="K21" s="138"/>
      <c r="L21" s="138"/>
      <c r="M21" s="138"/>
      <c r="N21" s="138"/>
    </row>
    <row r="22" ht="15.75" customHeight="1">
      <c r="A22" s="140" t="s">
        <v>192</v>
      </c>
      <c r="B22" s="66"/>
      <c r="C22" s="66"/>
      <c r="D22" s="26"/>
      <c r="E22" s="138"/>
      <c r="F22" s="138"/>
      <c r="G22" s="138"/>
      <c r="H22" s="138"/>
      <c r="I22" s="138"/>
      <c r="J22" s="138"/>
      <c r="K22" s="138"/>
      <c r="L22" s="138"/>
      <c r="M22" s="138"/>
      <c r="N22" s="138"/>
    </row>
    <row r="23" ht="15.75" customHeight="1">
      <c r="A23" s="142" t="str">
        <f>HYPERLINK("https://youtube.com/shorts/oLAuEp3zKO8?feature=share", "Mov. en sentadilla")</f>
        <v>Mov. en sentadilla</v>
      </c>
      <c r="B23" s="66"/>
      <c r="C23" s="66"/>
      <c r="D23" s="26"/>
      <c r="E23" s="137" t="s">
        <v>176</v>
      </c>
      <c r="F23" s="138"/>
      <c r="G23" s="138"/>
      <c r="H23" s="138"/>
      <c r="I23" s="138"/>
      <c r="J23" s="138"/>
      <c r="K23" s="138"/>
      <c r="L23" s="138"/>
      <c r="M23" s="138"/>
      <c r="N23" s="138"/>
    </row>
    <row r="24" ht="15.75" customHeight="1">
      <c r="A24" s="140" t="s">
        <v>193</v>
      </c>
      <c r="B24" s="66"/>
      <c r="C24" s="66"/>
      <c r="D24" s="26"/>
      <c r="E24" s="138"/>
      <c r="F24" s="138"/>
      <c r="G24" s="138"/>
      <c r="H24" s="138"/>
      <c r="I24" s="138"/>
      <c r="J24" s="138"/>
      <c r="K24" s="138"/>
      <c r="L24" s="138"/>
      <c r="M24" s="138"/>
      <c r="N24" s="138"/>
    </row>
    <row r="25" ht="15.75" customHeight="1">
      <c r="A25" s="140" t="s">
        <v>194</v>
      </c>
      <c r="B25" s="66"/>
      <c r="C25" s="66"/>
      <c r="D25" s="26"/>
      <c r="E25" s="138"/>
      <c r="F25" s="138"/>
      <c r="G25" s="138"/>
      <c r="H25" s="138"/>
      <c r="I25" s="138"/>
      <c r="J25" s="138"/>
      <c r="K25" s="138"/>
      <c r="L25" s="138"/>
      <c r="M25" s="138"/>
      <c r="N25" s="138"/>
    </row>
    <row r="26" ht="15.75" customHeight="1">
      <c r="A26" s="140" t="s">
        <v>100</v>
      </c>
      <c r="B26" s="66"/>
      <c r="C26" s="66"/>
      <c r="D26" s="26"/>
      <c r="E26" s="138"/>
      <c r="F26" s="138"/>
      <c r="G26" s="138"/>
      <c r="H26" s="138"/>
      <c r="I26" s="138"/>
      <c r="J26" s="138"/>
      <c r="K26" s="138"/>
      <c r="L26" s="138"/>
      <c r="M26" s="138"/>
      <c r="N26" s="138"/>
    </row>
    <row r="27" ht="15.75" customHeight="1">
      <c r="A27" s="140" t="s">
        <v>195</v>
      </c>
      <c r="B27" s="66"/>
      <c r="C27" s="66"/>
      <c r="D27" s="26"/>
      <c r="E27" s="138"/>
      <c r="F27" s="138"/>
      <c r="G27" s="138"/>
      <c r="H27" s="138"/>
      <c r="I27" s="138"/>
      <c r="J27" s="138"/>
      <c r="K27" s="138"/>
      <c r="L27" s="138"/>
      <c r="M27" s="138"/>
      <c r="N27" s="138"/>
    </row>
    <row r="28" ht="15.75" customHeight="1">
      <c r="A28" s="140" t="s">
        <v>196</v>
      </c>
      <c r="B28" s="66"/>
      <c r="C28" s="66"/>
      <c r="D28" s="26"/>
      <c r="E28" s="138"/>
      <c r="F28" s="138"/>
      <c r="G28" s="138"/>
      <c r="H28" s="138"/>
      <c r="I28" s="138"/>
      <c r="J28" s="138"/>
      <c r="K28" s="138"/>
      <c r="L28" s="138"/>
      <c r="M28" s="138"/>
      <c r="N28" s="138"/>
    </row>
    <row r="29" ht="15.75" customHeight="1">
      <c r="A29" s="140" t="s">
        <v>67</v>
      </c>
      <c r="B29" s="66"/>
      <c r="C29" s="66"/>
      <c r="D29" s="26"/>
      <c r="E29" s="138"/>
      <c r="F29" s="138"/>
      <c r="G29" s="138"/>
      <c r="H29" s="138"/>
      <c r="I29" s="138"/>
      <c r="J29" s="138"/>
      <c r="K29" s="138"/>
      <c r="L29" s="138"/>
      <c r="M29" s="138"/>
      <c r="N29" s="138"/>
    </row>
    <row r="30" ht="15.75" customHeight="1">
      <c r="A30" s="140" t="s">
        <v>197</v>
      </c>
      <c r="B30" s="66"/>
      <c r="C30" s="66"/>
      <c r="D30" s="26"/>
      <c r="E30" s="138"/>
      <c r="F30" s="138"/>
      <c r="G30" s="138"/>
      <c r="H30" s="138"/>
      <c r="I30" s="138"/>
      <c r="J30" s="138"/>
      <c r="K30" s="138"/>
      <c r="L30" s="138"/>
      <c r="M30" s="138"/>
      <c r="N30" s="138"/>
    </row>
    <row r="31" ht="15.75" customHeight="1">
      <c r="A31" s="140" t="s">
        <v>198</v>
      </c>
      <c r="B31" s="66"/>
      <c r="C31" s="66"/>
      <c r="D31" s="26"/>
      <c r="E31" s="138"/>
      <c r="F31" s="138"/>
      <c r="G31" s="138"/>
      <c r="H31" s="138"/>
      <c r="I31" s="138"/>
      <c r="J31" s="138"/>
      <c r="K31" s="138"/>
      <c r="L31" s="138"/>
      <c r="M31" s="138"/>
      <c r="N31" s="138"/>
    </row>
    <row r="32" ht="15.75" customHeight="1">
      <c r="A32" s="140" t="s">
        <v>199</v>
      </c>
      <c r="B32" s="66"/>
      <c r="C32" s="66"/>
      <c r="D32" s="26"/>
      <c r="E32" s="138"/>
      <c r="F32" s="138"/>
      <c r="G32" s="138"/>
      <c r="H32" s="138"/>
      <c r="I32" s="138"/>
      <c r="J32" s="138"/>
      <c r="K32" s="138"/>
      <c r="L32" s="138"/>
      <c r="M32" s="138"/>
      <c r="N32" s="138"/>
    </row>
    <row r="33" ht="15.75" customHeight="1">
      <c r="A33" s="140" t="s">
        <v>200</v>
      </c>
      <c r="B33" s="66"/>
      <c r="C33" s="66"/>
      <c r="D33" s="26"/>
      <c r="E33" s="138"/>
      <c r="F33" s="138"/>
      <c r="G33" s="138"/>
      <c r="H33" s="138"/>
      <c r="I33" s="138"/>
      <c r="J33" s="138"/>
      <c r="K33" s="138"/>
      <c r="L33" s="138"/>
      <c r="M33" s="138"/>
      <c r="N33" s="138"/>
    </row>
    <row r="34" ht="15.75" customHeight="1">
      <c r="A34" s="140" t="s">
        <v>201</v>
      </c>
      <c r="B34" s="66"/>
      <c r="C34" s="66"/>
      <c r="D34" s="26"/>
      <c r="E34" s="138"/>
      <c r="F34" s="138"/>
      <c r="G34" s="138"/>
      <c r="H34" s="138"/>
      <c r="I34" s="138"/>
      <c r="J34" s="138"/>
      <c r="K34" s="138"/>
      <c r="L34" s="138"/>
      <c r="M34" s="138"/>
      <c r="N34" s="138"/>
    </row>
    <row r="35" ht="15.75" customHeight="1">
      <c r="A35" s="142" t="str">
        <f>HYPERLINK("https://youtu.be/lp0pjkTuwPs", "Flexiones de brazo")</f>
        <v>Flexiones de brazo</v>
      </c>
      <c r="B35" s="66"/>
      <c r="C35" s="66"/>
      <c r="D35" s="26"/>
      <c r="E35" s="137" t="s">
        <v>176</v>
      </c>
      <c r="F35" s="138"/>
      <c r="G35" s="138"/>
      <c r="H35" s="138"/>
      <c r="I35" s="138"/>
      <c r="J35" s="138"/>
      <c r="K35" s="138"/>
      <c r="L35" s="138"/>
      <c r="M35" s="138"/>
      <c r="N35" s="138"/>
    </row>
    <row r="36" ht="15.75" customHeight="1">
      <c r="A36" s="140" t="s">
        <v>202</v>
      </c>
      <c r="B36" s="66"/>
      <c r="C36" s="66"/>
      <c r="D36" s="26"/>
      <c r="E36" s="138"/>
      <c r="F36" s="138"/>
      <c r="G36" s="138"/>
      <c r="H36" s="138"/>
      <c r="I36" s="138"/>
      <c r="J36" s="138"/>
      <c r="K36" s="138"/>
      <c r="L36" s="138"/>
      <c r="M36" s="138"/>
      <c r="N36" s="138"/>
    </row>
    <row r="37" ht="15.75" customHeight="1">
      <c r="A37" s="142" t="str">
        <f>HYPERLINK("https://youtu.be/95oLyPJnGgo", "Flexiones arrodillado")</f>
        <v>Flexiones arrodillado</v>
      </c>
      <c r="B37" s="66"/>
      <c r="C37" s="66"/>
      <c r="D37" s="26"/>
      <c r="E37" s="137" t="s">
        <v>176</v>
      </c>
      <c r="F37" s="138"/>
      <c r="G37" s="138"/>
      <c r="H37" s="138"/>
      <c r="I37" s="138"/>
      <c r="J37" s="138"/>
      <c r="K37" s="138"/>
      <c r="L37" s="138"/>
      <c r="M37" s="138"/>
      <c r="N37" s="138"/>
    </row>
    <row r="38" ht="15.75" customHeight="1">
      <c r="A38" s="140" t="s">
        <v>203</v>
      </c>
      <c r="B38" s="66"/>
      <c r="C38" s="66"/>
      <c r="D38" s="26"/>
      <c r="E38" s="138"/>
      <c r="F38" s="138"/>
      <c r="G38" s="138"/>
      <c r="H38" s="138"/>
      <c r="I38" s="138"/>
      <c r="J38" s="138"/>
      <c r="K38" s="138"/>
      <c r="L38" s="138"/>
      <c r="M38" s="138"/>
      <c r="N38" s="138"/>
    </row>
    <row r="39" ht="15.75" customHeight="1">
      <c r="A39" s="140" t="s">
        <v>204</v>
      </c>
      <c r="B39" s="66"/>
      <c r="C39" s="66"/>
      <c r="D39" s="26"/>
      <c r="E39" s="138"/>
      <c r="F39" s="138"/>
      <c r="G39" s="138"/>
      <c r="H39" s="138"/>
      <c r="I39" s="138"/>
      <c r="J39" s="138"/>
      <c r="K39" s="138"/>
      <c r="L39" s="138"/>
      <c r="M39" s="138"/>
      <c r="N39" s="138"/>
    </row>
    <row r="40" ht="15.75" customHeight="1">
      <c r="A40" s="140" t="s">
        <v>205</v>
      </c>
      <c r="B40" s="66"/>
      <c r="C40" s="66"/>
      <c r="D40" s="26"/>
      <c r="E40" s="138"/>
      <c r="F40" s="138"/>
      <c r="G40" s="138"/>
      <c r="H40" s="138"/>
      <c r="I40" s="138"/>
      <c r="J40" s="138"/>
      <c r="K40" s="138"/>
      <c r="L40" s="138"/>
      <c r="M40" s="138"/>
      <c r="N40" s="138"/>
    </row>
    <row r="41" ht="15.75" customHeight="1">
      <c r="A41" s="140" t="s">
        <v>206</v>
      </c>
      <c r="B41" s="66"/>
      <c r="C41" s="66"/>
      <c r="D41" s="26"/>
      <c r="E41" s="138"/>
      <c r="F41" s="138"/>
      <c r="G41" s="138"/>
      <c r="H41" s="138"/>
      <c r="I41" s="138"/>
      <c r="J41" s="138"/>
      <c r="K41" s="138"/>
      <c r="L41" s="138"/>
      <c r="M41" s="138"/>
      <c r="N41" s="138"/>
    </row>
    <row r="42" ht="15.75" customHeight="1">
      <c r="A42" s="140" t="s">
        <v>207</v>
      </c>
      <c r="B42" s="66"/>
      <c r="C42" s="66"/>
      <c r="D42" s="26"/>
      <c r="E42" s="138"/>
      <c r="F42" s="138"/>
      <c r="G42" s="138"/>
      <c r="H42" s="138"/>
      <c r="I42" s="138"/>
      <c r="J42" s="138"/>
      <c r="K42" s="138"/>
      <c r="L42" s="138"/>
      <c r="M42" s="138"/>
      <c r="N42" s="138"/>
    </row>
    <row r="43" ht="15.75" customHeight="1">
      <c r="A43" s="140" t="s">
        <v>208</v>
      </c>
      <c r="B43" s="66"/>
      <c r="C43" s="66"/>
      <c r="D43" s="26"/>
      <c r="E43" s="138"/>
      <c r="F43" s="138"/>
      <c r="G43" s="138"/>
      <c r="H43" s="138"/>
      <c r="I43" s="138"/>
      <c r="J43" s="138"/>
      <c r="K43" s="138"/>
      <c r="L43" s="138"/>
      <c r="M43" s="138"/>
      <c r="N43" s="138"/>
    </row>
    <row r="44" ht="15.75" customHeight="1">
      <c r="A44" s="140" t="s">
        <v>209</v>
      </c>
      <c r="B44" s="66"/>
      <c r="C44" s="66"/>
      <c r="D44" s="26"/>
      <c r="E44" s="138"/>
      <c r="F44" s="138"/>
      <c r="G44" s="138"/>
      <c r="H44" s="138"/>
      <c r="I44" s="138"/>
      <c r="J44" s="138"/>
      <c r="K44" s="138"/>
      <c r="L44" s="138"/>
      <c r="M44" s="138"/>
      <c r="N44" s="138"/>
    </row>
    <row r="45" ht="15.75" customHeight="1">
      <c r="A45" s="142" t="str">
        <f>HYPERLINK("https://youtube.com/shorts/8anJjZxwcjI?feature=share", "Dominadas")</f>
        <v>Dominadas</v>
      </c>
      <c r="B45" s="66"/>
      <c r="C45" s="66"/>
      <c r="D45" s="26"/>
      <c r="E45" s="137" t="s">
        <v>176</v>
      </c>
      <c r="F45" s="138"/>
      <c r="G45" s="138"/>
      <c r="H45" s="138"/>
      <c r="I45" s="138"/>
      <c r="J45" s="138"/>
      <c r="K45" s="138"/>
      <c r="L45" s="138"/>
      <c r="M45" s="138"/>
      <c r="N45" s="138"/>
    </row>
    <row r="46" ht="15.75" customHeight="1">
      <c r="A46" s="140" t="s">
        <v>210</v>
      </c>
      <c r="B46" s="66"/>
      <c r="C46" s="66"/>
      <c r="D46" s="26"/>
      <c r="E46" s="138"/>
      <c r="F46" s="138"/>
      <c r="G46" s="138"/>
      <c r="H46" s="138"/>
      <c r="I46" s="138"/>
      <c r="J46" s="138"/>
      <c r="K46" s="138"/>
      <c r="L46" s="138"/>
      <c r="M46" s="138"/>
      <c r="N46" s="138"/>
    </row>
    <row r="47" ht="15.75" customHeight="1">
      <c r="A47" s="142" t="str">
        <f>HYPERLINK("https://youtube.com/shorts/rIjcAN3bmgM?feature=share", "Dominadas (Supino)")</f>
        <v>Dominadas (Supino)</v>
      </c>
      <c r="B47" s="66"/>
      <c r="C47" s="66"/>
      <c r="D47" s="26"/>
      <c r="E47" s="137" t="s">
        <v>176</v>
      </c>
      <c r="F47" s="138"/>
      <c r="G47" s="138"/>
      <c r="H47" s="138"/>
      <c r="I47" s="138"/>
      <c r="J47" s="138"/>
      <c r="K47" s="138"/>
      <c r="L47" s="138"/>
      <c r="M47" s="138"/>
      <c r="N47" s="138"/>
    </row>
    <row r="48" ht="15.75" customHeight="1">
      <c r="A48" s="140" t="s">
        <v>211</v>
      </c>
      <c r="B48" s="66"/>
      <c r="C48" s="66"/>
      <c r="D48" s="26"/>
      <c r="E48" s="138"/>
      <c r="F48" s="138"/>
      <c r="G48" s="138"/>
      <c r="H48" s="138"/>
      <c r="I48" s="138"/>
      <c r="J48" s="138"/>
      <c r="K48" s="138"/>
      <c r="L48" s="138"/>
      <c r="M48" s="138"/>
      <c r="N48" s="138"/>
    </row>
    <row r="49" ht="15.75" customHeight="1">
      <c r="A49" s="140" t="s">
        <v>212</v>
      </c>
      <c r="B49" s="66"/>
      <c r="C49" s="66"/>
      <c r="D49" s="26"/>
      <c r="E49" s="138"/>
      <c r="F49" s="138"/>
      <c r="G49" s="138"/>
      <c r="H49" s="138"/>
      <c r="I49" s="138"/>
      <c r="J49" s="138"/>
      <c r="K49" s="138"/>
      <c r="L49" s="138"/>
      <c r="M49" s="138"/>
      <c r="N49" s="138"/>
    </row>
    <row r="50" ht="15.75" customHeight="1">
      <c r="A50" s="140" t="s">
        <v>62</v>
      </c>
      <c r="B50" s="66"/>
      <c r="C50" s="66"/>
      <c r="D50" s="26"/>
      <c r="E50" s="138"/>
      <c r="F50" s="138"/>
      <c r="G50" s="138"/>
      <c r="H50" s="138"/>
      <c r="I50" s="138"/>
      <c r="J50" s="138"/>
      <c r="K50" s="138"/>
      <c r="L50" s="138"/>
      <c r="M50" s="138"/>
      <c r="N50" s="138"/>
    </row>
    <row r="51" ht="15.75" customHeight="1">
      <c r="A51" s="140" t="s">
        <v>213</v>
      </c>
      <c r="B51" s="66"/>
      <c r="C51" s="66"/>
      <c r="D51" s="26"/>
      <c r="E51" s="138"/>
      <c r="F51" s="138"/>
      <c r="G51" s="138"/>
      <c r="H51" s="138"/>
      <c r="I51" s="138"/>
      <c r="J51" s="138"/>
      <c r="K51" s="138"/>
      <c r="L51" s="138"/>
      <c r="M51" s="138"/>
      <c r="N51" s="138"/>
    </row>
    <row r="52" ht="15.75" customHeight="1">
      <c r="A52" s="140" t="s">
        <v>214</v>
      </c>
      <c r="B52" s="66"/>
      <c r="C52" s="66"/>
      <c r="D52" s="26"/>
      <c r="E52" s="138"/>
      <c r="F52" s="138"/>
      <c r="G52" s="138"/>
      <c r="H52" s="138"/>
      <c r="I52" s="138"/>
      <c r="J52" s="138"/>
      <c r="K52" s="138"/>
      <c r="L52" s="138"/>
      <c r="M52" s="138"/>
      <c r="N52" s="138"/>
    </row>
    <row r="53" ht="15.75" customHeight="1">
      <c r="A53" s="140" t="s">
        <v>215</v>
      </c>
      <c r="B53" s="66"/>
      <c r="C53" s="66"/>
      <c r="D53" s="26"/>
      <c r="E53" s="138"/>
      <c r="F53" s="138"/>
      <c r="G53" s="138"/>
      <c r="H53" s="138"/>
      <c r="I53" s="138"/>
      <c r="J53" s="138"/>
      <c r="K53" s="138"/>
      <c r="L53" s="138"/>
      <c r="M53" s="138"/>
      <c r="N53" s="138"/>
    </row>
    <row r="54" ht="15.75" customHeight="1">
      <c r="A54" s="140" t="s">
        <v>216</v>
      </c>
      <c r="B54" s="66"/>
      <c r="C54" s="66"/>
      <c r="D54" s="26"/>
      <c r="E54" s="138"/>
      <c r="F54" s="138"/>
      <c r="G54" s="138"/>
      <c r="H54" s="138"/>
      <c r="I54" s="138"/>
      <c r="J54" s="138"/>
      <c r="K54" s="138"/>
      <c r="L54" s="138"/>
      <c r="M54" s="138"/>
      <c r="N54" s="138"/>
    </row>
    <row r="55" ht="15.75" customHeight="1">
      <c r="A55" s="142" t="str">
        <f>HYPERLINK("https://youtu.be/W9WWv-ogkeY", "Remo C/barra")</f>
        <v>Remo C/barra</v>
      </c>
      <c r="B55" s="66"/>
      <c r="C55" s="66"/>
      <c r="D55" s="26"/>
      <c r="E55" s="138"/>
      <c r="F55" s="138"/>
      <c r="G55" s="138"/>
      <c r="H55" s="138"/>
      <c r="I55" s="138"/>
      <c r="J55" s="138"/>
      <c r="K55" s="138"/>
      <c r="L55" s="138"/>
      <c r="M55" s="138"/>
      <c r="N55" s="138"/>
    </row>
    <row r="56" ht="15.75" customHeight="1">
      <c r="A56" s="140" t="s">
        <v>217</v>
      </c>
      <c r="B56" s="66"/>
      <c r="C56" s="66"/>
      <c r="D56" s="26"/>
      <c r="E56" s="138"/>
      <c r="F56" s="138"/>
      <c r="G56" s="138"/>
      <c r="H56" s="138"/>
      <c r="I56" s="138"/>
      <c r="J56" s="138"/>
      <c r="K56" s="138"/>
      <c r="L56" s="138"/>
      <c r="M56" s="138"/>
      <c r="N56" s="138"/>
    </row>
    <row r="57" ht="15.75" customHeight="1">
      <c r="A57" s="142" t="str">
        <f>HYPERLINK("https://youtube.com/shorts/Ln69JgskkLg?feature=share", "Serrucho")</f>
        <v>Serrucho</v>
      </c>
      <c r="B57" s="66"/>
      <c r="C57" s="66"/>
      <c r="D57" s="26"/>
      <c r="E57" s="137" t="s">
        <v>176</v>
      </c>
      <c r="F57" s="138"/>
      <c r="G57" s="138"/>
      <c r="H57" s="138"/>
      <c r="I57" s="138"/>
      <c r="J57" s="138"/>
      <c r="K57" s="138"/>
      <c r="L57" s="138"/>
      <c r="M57" s="138"/>
      <c r="N57" s="138"/>
    </row>
    <row r="58" ht="15.75" customHeight="1">
      <c r="A58" s="140" t="s">
        <v>218</v>
      </c>
      <c r="B58" s="66"/>
      <c r="C58" s="66"/>
      <c r="D58" s="26"/>
      <c r="E58" s="138"/>
      <c r="F58" s="138"/>
      <c r="G58" s="138"/>
      <c r="H58" s="138"/>
      <c r="I58" s="138"/>
      <c r="J58" s="138"/>
      <c r="K58" s="138"/>
      <c r="L58" s="138"/>
      <c r="M58" s="138"/>
      <c r="N58" s="138"/>
    </row>
    <row r="59" ht="15.75" customHeight="1">
      <c r="A59" s="140" t="s">
        <v>219</v>
      </c>
      <c r="B59" s="66"/>
      <c r="C59" s="66"/>
      <c r="D59" s="26"/>
      <c r="E59" s="138"/>
      <c r="F59" s="138"/>
      <c r="G59" s="138"/>
      <c r="H59" s="138"/>
      <c r="I59" s="138"/>
      <c r="J59" s="138"/>
      <c r="K59" s="138"/>
      <c r="L59" s="138"/>
      <c r="M59" s="138"/>
      <c r="N59" s="138"/>
    </row>
    <row r="60" ht="15.75" customHeight="1">
      <c r="A60" s="140" t="s">
        <v>220</v>
      </c>
      <c r="B60" s="66"/>
      <c r="C60" s="66"/>
      <c r="D60" s="26"/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ht="15.75" customHeight="1">
      <c r="A61" s="140" t="s">
        <v>221</v>
      </c>
      <c r="B61" s="66"/>
      <c r="C61" s="66"/>
      <c r="D61" s="26"/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ht="15.75" customHeight="1">
      <c r="A62" s="140" t="s">
        <v>222</v>
      </c>
      <c r="B62" s="66"/>
      <c r="C62" s="66"/>
      <c r="D62" s="26"/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ht="15.75" customHeight="1">
      <c r="A63" s="140" t="s">
        <v>223</v>
      </c>
      <c r="B63" s="66"/>
      <c r="C63" s="66"/>
      <c r="D63" s="26"/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ht="15.75" customHeight="1">
      <c r="A64" s="140" t="s">
        <v>224</v>
      </c>
      <c r="B64" s="66"/>
      <c r="C64" s="66"/>
      <c r="D64" s="26"/>
      <c r="E64" s="138"/>
      <c r="F64" s="138"/>
      <c r="G64" s="138"/>
      <c r="H64" s="138"/>
      <c r="I64" s="138"/>
      <c r="J64" s="138"/>
      <c r="K64" s="138"/>
      <c r="L64" s="138"/>
      <c r="M64" s="138"/>
      <c r="N64" s="138"/>
    </row>
    <row r="65" ht="15.75" customHeight="1">
      <c r="A65" s="142" t="str">
        <f>HYPERLINK("https://youtu.be/AdXmi6KbBOE", "Press militar")</f>
        <v>Press militar</v>
      </c>
      <c r="B65" s="66"/>
      <c r="C65" s="66"/>
      <c r="D65" s="26"/>
      <c r="E65" s="138"/>
      <c r="F65" s="138"/>
      <c r="G65" s="138"/>
      <c r="H65" s="138"/>
      <c r="I65" s="138"/>
      <c r="J65" s="138"/>
      <c r="K65" s="138"/>
      <c r="L65" s="138"/>
      <c r="M65" s="138"/>
      <c r="N65" s="138"/>
    </row>
    <row r="66" ht="15.75" customHeight="1">
      <c r="A66" s="140" t="s">
        <v>225</v>
      </c>
      <c r="B66" s="66"/>
      <c r="C66" s="66"/>
      <c r="D66" s="26"/>
      <c r="E66" s="138"/>
      <c r="F66" s="138"/>
      <c r="G66" s="138"/>
      <c r="H66" s="138"/>
      <c r="I66" s="138"/>
      <c r="J66" s="138"/>
      <c r="K66" s="138"/>
      <c r="L66" s="138"/>
      <c r="M66" s="138"/>
      <c r="N66" s="138"/>
    </row>
    <row r="67" ht="15.75" customHeight="1">
      <c r="A67" s="140" t="s">
        <v>226</v>
      </c>
      <c r="B67" s="66"/>
      <c r="C67" s="66"/>
      <c r="D67" s="26"/>
      <c r="E67" s="138"/>
      <c r="F67" s="138"/>
      <c r="G67" s="138"/>
      <c r="H67" s="138"/>
      <c r="I67" s="138"/>
      <c r="J67" s="138"/>
      <c r="K67" s="138"/>
      <c r="L67" s="138"/>
      <c r="M67" s="138"/>
      <c r="N67" s="138"/>
    </row>
    <row r="68" ht="15.75" customHeight="1">
      <c r="A68" s="140" t="s">
        <v>227</v>
      </c>
      <c r="B68" s="66"/>
      <c r="C68" s="66"/>
      <c r="D68" s="26"/>
      <c r="E68" s="138"/>
      <c r="F68" s="138"/>
      <c r="G68" s="138"/>
      <c r="H68" s="138"/>
      <c r="I68" s="138"/>
      <c r="J68" s="138"/>
      <c r="K68" s="138"/>
      <c r="L68" s="138"/>
      <c r="M68" s="138"/>
      <c r="N68" s="138"/>
    </row>
    <row r="69" ht="15.75" customHeight="1">
      <c r="A69" s="140" t="s">
        <v>66</v>
      </c>
      <c r="B69" s="66"/>
      <c r="C69" s="66"/>
      <c r="D69" s="26"/>
      <c r="E69" s="138"/>
      <c r="F69" s="138"/>
      <c r="G69" s="138"/>
      <c r="H69" s="138"/>
      <c r="I69" s="138"/>
      <c r="J69" s="138"/>
      <c r="K69" s="138"/>
      <c r="L69" s="138"/>
      <c r="M69" s="138"/>
      <c r="N69" s="138"/>
    </row>
    <row r="70" ht="15.75" customHeight="1">
      <c r="A70" s="140" t="s">
        <v>228</v>
      </c>
      <c r="B70" s="66"/>
      <c r="C70" s="66"/>
      <c r="D70" s="26"/>
      <c r="E70" s="138"/>
      <c r="F70" s="138"/>
      <c r="G70" s="138"/>
      <c r="H70" s="138"/>
      <c r="I70" s="138"/>
      <c r="J70" s="138"/>
      <c r="K70" s="138"/>
      <c r="L70" s="138"/>
      <c r="M70" s="138"/>
      <c r="N70" s="138"/>
    </row>
    <row r="71" ht="15.75" customHeight="1">
      <c r="A71" s="140" t="s">
        <v>229</v>
      </c>
      <c r="B71" s="66"/>
      <c r="C71" s="66"/>
      <c r="D71" s="26"/>
      <c r="E71" s="138"/>
      <c r="F71" s="138"/>
      <c r="G71" s="138"/>
      <c r="H71" s="138"/>
      <c r="I71" s="138"/>
      <c r="J71" s="138"/>
      <c r="K71" s="138"/>
      <c r="L71" s="138"/>
      <c r="M71" s="138"/>
      <c r="N71" s="138"/>
    </row>
    <row r="72" ht="15.75" customHeight="1">
      <c r="A72" s="140" t="s">
        <v>230</v>
      </c>
      <c r="B72" s="66"/>
      <c r="C72" s="66"/>
      <c r="D72" s="26"/>
      <c r="E72" s="138"/>
      <c r="F72" s="138"/>
      <c r="G72" s="138"/>
      <c r="H72" s="138"/>
      <c r="I72" s="138"/>
      <c r="J72" s="138"/>
      <c r="K72" s="138"/>
      <c r="L72" s="138"/>
      <c r="M72" s="138"/>
      <c r="N72" s="138"/>
    </row>
    <row r="73" ht="15.75" customHeight="1">
      <c r="A73" s="140" t="s">
        <v>231</v>
      </c>
      <c r="B73" s="66"/>
      <c r="C73" s="66"/>
      <c r="D73" s="26"/>
      <c r="E73" s="138"/>
      <c r="F73" s="138"/>
      <c r="G73" s="138"/>
      <c r="H73" s="138"/>
      <c r="I73" s="138"/>
      <c r="J73" s="138"/>
      <c r="K73" s="138"/>
      <c r="L73" s="138"/>
      <c r="M73" s="138"/>
      <c r="N73" s="138"/>
    </row>
    <row r="74" ht="15.75" customHeight="1">
      <c r="A74" s="140" t="s">
        <v>232</v>
      </c>
      <c r="B74" s="66"/>
      <c r="C74" s="66"/>
      <c r="D74" s="26"/>
      <c r="E74" s="138"/>
      <c r="F74" s="138"/>
      <c r="G74" s="138"/>
      <c r="H74" s="138"/>
      <c r="I74" s="138"/>
      <c r="J74" s="138"/>
      <c r="K74" s="138"/>
      <c r="L74" s="138"/>
      <c r="M74" s="138"/>
      <c r="N74" s="138"/>
    </row>
    <row r="75" ht="15.75" customHeight="1">
      <c r="A75" s="142" t="str">
        <f>HYPERLINK("https://youtu.be/A8sUphIH74Y", "Sentadilla ")</f>
        <v>Sentadilla </v>
      </c>
      <c r="B75" s="66"/>
      <c r="C75" s="66"/>
      <c r="D75" s="26"/>
      <c r="E75" s="137" t="s">
        <v>176</v>
      </c>
      <c r="F75" s="138"/>
      <c r="G75" s="138"/>
      <c r="H75" s="138"/>
      <c r="I75" s="138"/>
      <c r="J75" s="138"/>
      <c r="K75" s="138"/>
      <c r="L75" s="138"/>
      <c r="M75" s="138"/>
      <c r="N75" s="138"/>
    </row>
    <row r="76" ht="15.75" customHeight="1">
      <c r="A76" s="140" t="s">
        <v>233</v>
      </c>
      <c r="B76" s="66"/>
      <c r="C76" s="66"/>
      <c r="D76" s="26"/>
      <c r="E76" s="138"/>
      <c r="F76" s="138"/>
      <c r="G76" s="138"/>
      <c r="H76" s="138"/>
      <c r="I76" s="138"/>
      <c r="J76" s="138"/>
      <c r="K76" s="138"/>
      <c r="L76" s="138"/>
      <c r="M76" s="138"/>
      <c r="N76" s="138"/>
    </row>
    <row r="77" ht="15.75" customHeight="1">
      <c r="A77" s="140" t="s">
        <v>234</v>
      </c>
      <c r="B77" s="66"/>
      <c r="C77" s="66"/>
      <c r="D77" s="26"/>
      <c r="E77" s="138"/>
      <c r="F77" s="138"/>
      <c r="G77" s="138"/>
      <c r="H77" s="138"/>
      <c r="I77" s="138"/>
      <c r="J77" s="138"/>
      <c r="K77" s="138"/>
      <c r="L77" s="138"/>
      <c r="M77" s="138"/>
      <c r="N77" s="138"/>
    </row>
    <row r="78" ht="15.75" customHeight="1">
      <c r="A78" s="140" t="s">
        <v>235</v>
      </c>
      <c r="B78" s="66"/>
      <c r="C78" s="66"/>
      <c r="D78" s="26"/>
      <c r="E78" s="138"/>
      <c r="F78" s="138"/>
      <c r="G78" s="138"/>
      <c r="H78" s="138"/>
      <c r="I78" s="138"/>
      <c r="J78" s="138"/>
      <c r="K78" s="138"/>
      <c r="L78" s="138"/>
      <c r="M78" s="138"/>
      <c r="N78" s="138"/>
    </row>
    <row r="79" ht="15.75" customHeight="1">
      <c r="A79" s="140" t="s">
        <v>236</v>
      </c>
      <c r="B79" s="66"/>
      <c r="C79" s="66"/>
      <c r="D79" s="26"/>
      <c r="E79" s="138"/>
      <c r="F79" s="138"/>
      <c r="G79" s="138"/>
      <c r="H79" s="138"/>
      <c r="I79" s="138"/>
      <c r="J79" s="138"/>
      <c r="K79" s="138"/>
      <c r="L79" s="138"/>
      <c r="M79" s="138"/>
      <c r="N79" s="138"/>
    </row>
    <row r="80" ht="15.75" customHeight="1">
      <c r="A80" s="140" t="s">
        <v>237</v>
      </c>
      <c r="B80" s="66"/>
      <c r="C80" s="66"/>
      <c r="D80" s="26"/>
      <c r="E80" s="138"/>
      <c r="F80" s="138"/>
      <c r="G80" s="138"/>
      <c r="H80" s="138"/>
      <c r="I80" s="138"/>
      <c r="J80" s="138"/>
      <c r="K80" s="138"/>
      <c r="L80" s="138"/>
      <c r="M80" s="138"/>
      <c r="N80" s="138"/>
    </row>
    <row r="81" ht="15.75" customHeight="1">
      <c r="A81" s="140" t="s">
        <v>238</v>
      </c>
      <c r="B81" s="66"/>
      <c r="C81" s="66"/>
      <c r="D81" s="26"/>
      <c r="E81" s="138"/>
      <c r="F81" s="138"/>
      <c r="G81" s="138"/>
      <c r="H81" s="138"/>
      <c r="I81" s="138"/>
      <c r="J81" s="138"/>
      <c r="K81" s="138"/>
      <c r="L81" s="138"/>
      <c r="M81" s="138"/>
      <c r="N81" s="138"/>
    </row>
    <row r="82" ht="15.75" customHeight="1">
      <c r="A82" s="140" t="s">
        <v>239</v>
      </c>
      <c r="B82" s="66"/>
      <c r="C82" s="66"/>
      <c r="D82" s="26"/>
      <c r="E82" s="138"/>
      <c r="F82" s="138"/>
      <c r="G82" s="138"/>
      <c r="H82" s="138"/>
      <c r="I82" s="138"/>
      <c r="J82" s="138"/>
      <c r="K82" s="138"/>
      <c r="L82" s="138"/>
      <c r="M82" s="138"/>
      <c r="N82" s="138"/>
    </row>
    <row r="83" ht="15.75" customHeight="1">
      <c r="A83" s="140" t="s">
        <v>240</v>
      </c>
      <c r="B83" s="66"/>
      <c r="C83" s="66"/>
      <c r="D83" s="26"/>
      <c r="E83" s="138"/>
      <c r="F83" s="138"/>
      <c r="G83" s="138"/>
      <c r="H83" s="138"/>
      <c r="I83" s="138"/>
      <c r="J83" s="138"/>
      <c r="K83" s="138"/>
      <c r="L83" s="138"/>
      <c r="M83" s="138"/>
      <c r="N83" s="138"/>
    </row>
    <row r="84" ht="15.75" customHeight="1">
      <c r="A84" s="140" t="s">
        <v>241</v>
      </c>
      <c r="B84" s="66"/>
      <c r="C84" s="66"/>
      <c r="D84" s="26"/>
      <c r="E84" s="138"/>
      <c r="F84" s="138"/>
      <c r="G84" s="138"/>
      <c r="H84" s="138"/>
      <c r="I84" s="138"/>
      <c r="J84" s="138"/>
      <c r="K84" s="138"/>
      <c r="L84" s="138"/>
      <c r="M84" s="138"/>
      <c r="N84" s="138"/>
    </row>
    <row r="85" ht="15.75" customHeight="1">
      <c r="A85" s="140" t="s">
        <v>242</v>
      </c>
      <c r="B85" s="66"/>
      <c r="C85" s="66"/>
      <c r="D85" s="26"/>
      <c r="E85" s="138"/>
      <c r="F85" s="138"/>
      <c r="G85" s="138"/>
      <c r="H85" s="138"/>
      <c r="I85" s="138"/>
      <c r="J85" s="138"/>
      <c r="K85" s="138"/>
      <c r="L85" s="138"/>
      <c r="M85" s="138"/>
      <c r="N85" s="138"/>
    </row>
    <row r="86" ht="15.75" customHeight="1">
      <c r="A86" s="140" t="s">
        <v>243</v>
      </c>
      <c r="B86" s="66"/>
      <c r="C86" s="66"/>
      <c r="D86" s="26"/>
      <c r="E86" s="138"/>
      <c r="F86" s="138"/>
      <c r="G86" s="138"/>
      <c r="H86" s="138"/>
      <c r="I86" s="138"/>
      <c r="J86" s="138"/>
      <c r="K86" s="138"/>
      <c r="L86" s="138"/>
      <c r="M86" s="138"/>
      <c r="N86" s="138"/>
    </row>
    <row r="87" ht="15.75" customHeight="1">
      <c r="A87" s="140" t="s">
        <v>244</v>
      </c>
      <c r="B87" s="66"/>
      <c r="C87" s="66"/>
      <c r="D87" s="26"/>
      <c r="E87" s="138"/>
      <c r="F87" s="138"/>
      <c r="G87" s="138"/>
      <c r="H87" s="138"/>
      <c r="I87" s="138"/>
      <c r="J87" s="138"/>
      <c r="K87" s="138"/>
      <c r="L87" s="138"/>
      <c r="M87" s="138"/>
      <c r="N87" s="138"/>
    </row>
    <row r="88" ht="15.75" customHeight="1">
      <c r="A88" s="140" t="s">
        <v>245</v>
      </c>
      <c r="B88" s="66"/>
      <c r="C88" s="66"/>
      <c r="D88" s="26"/>
      <c r="E88" s="138"/>
      <c r="F88" s="138"/>
      <c r="G88" s="138"/>
      <c r="H88" s="138"/>
      <c r="I88" s="138"/>
      <c r="J88" s="138"/>
      <c r="K88" s="138"/>
      <c r="L88" s="138"/>
      <c r="M88" s="138"/>
      <c r="N88" s="138"/>
    </row>
    <row r="89" ht="15.75" customHeight="1">
      <c r="A89" s="140" t="s">
        <v>246</v>
      </c>
      <c r="B89" s="66"/>
      <c r="C89" s="66"/>
      <c r="D89" s="26"/>
      <c r="E89" s="138"/>
      <c r="F89" s="138"/>
      <c r="G89" s="138"/>
      <c r="H89" s="138"/>
      <c r="I89" s="138"/>
      <c r="J89" s="138"/>
      <c r="K89" s="138"/>
      <c r="L89" s="138"/>
      <c r="M89" s="138"/>
      <c r="N89" s="138"/>
    </row>
    <row r="90" ht="15.75" customHeight="1">
      <c r="A90" s="140" t="s">
        <v>24</v>
      </c>
      <c r="B90" s="66"/>
      <c r="C90" s="66"/>
      <c r="D90" s="26"/>
      <c r="E90" s="138"/>
      <c r="F90" s="138"/>
      <c r="G90" s="138"/>
      <c r="H90" s="138"/>
      <c r="I90" s="138"/>
      <c r="J90" s="138"/>
      <c r="K90" s="138"/>
      <c r="L90" s="138"/>
      <c r="M90" s="138"/>
      <c r="N90" s="138"/>
    </row>
    <row r="91" ht="15.75" customHeight="1">
      <c r="A91" s="140" t="s">
        <v>247</v>
      </c>
      <c r="B91" s="66"/>
      <c r="C91" s="66"/>
      <c r="D91" s="26"/>
      <c r="E91" s="138"/>
      <c r="F91" s="138"/>
      <c r="G91" s="138"/>
      <c r="H91" s="138"/>
      <c r="I91" s="138"/>
      <c r="J91" s="138"/>
      <c r="K91" s="138"/>
      <c r="L91" s="138"/>
      <c r="M91" s="138"/>
      <c r="N91" s="138"/>
    </row>
    <row r="92" ht="15.75" customHeight="1">
      <c r="A92" s="140" t="s">
        <v>248</v>
      </c>
      <c r="B92" s="66"/>
      <c r="C92" s="66"/>
      <c r="D92" s="26"/>
      <c r="E92" s="138"/>
      <c r="F92" s="138"/>
      <c r="G92" s="138"/>
      <c r="H92" s="138"/>
      <c r="I92" s="138"/>
      <c r="J92" s="138"/>
      <c r="K92" s="138"/>
      <c r="L92" s="138"/>
      <c r="M92" s="138"/>
      <c r="N92" s="138"/>
    </row>
    <row r="93" ht="15.75" customHeight="1">
      <c r="A93" s="140" t="s">
        <v>249</v>
      </c>
      <c r="B93" s="66"/>
      <c r="C93" s="66"/>
      <c r="D93" s="26"/>
      <c r="E93" s="138"/>
      <c r="F93" s="138"/>
      <c r="G93" s="138"/>
      <c r="H93" s="138"/>
      <c r="I93" s="138"/>
      <c r="J93" s="138"/>
      <c r="K93" s="138"/>
      <c r="L93" s="138"/>
      <c r="M93" s="138"/>
      <c r="N93" s="138"/>
    </row>
    <row r="94" ht="15.75" customHeight="1">
      <c r="A94" s="140" t="s">
        <v>250</v>
      </c>
      <c r="B94" s="66"/>
      <c r="C94" s="66"/>
      <c r="D94" s="26"/>
      <c r="E94" s="138"/>
      <c r="F94" s="138"/>
      <c r="G94" s="138"/>
      <c r="H94" s="138"/>
      <c r="I94" s="138"/>
      <c r="J94" s="138"/>
      <c r="K94" s="138"/>
      <c r="L94" s="138"/>
      <c r="M94" s="138"/>
      <c r="N94" s="138"/>
    </row>
    <row r="95" ht="15.75" customHeight="1">
      <c r="A95" s="140" t="s">
        <v>251</v>
      </c>
      <c r="B95" s="66"/>
      <c r="C95" s="66"/>
      <c r="D95" s="26"/>
      <c r="E95" s="138"/>
      <c r="F95" s="138"/>
      <c r="G95" s="138"/>
      <c r="H95" s="138"/>
      <c r="I95" s="138"/>
      <c r="J95" s="138"/>
      <c r="K95" s="138"/>
      <c r="L95" s="138"/>
      <c r="M95" s="138"/>
      <c r="N95" s="138"/>
    </row>
    <row r="96" ht="15.75" customHeight="1">
      <c r="A96" s="142" t="str">
        <f>HYPERLINK("https://youtu.be/uz4K5Bo8k_w", "Peso muerto")</f>
        <v>Peso muerto</v>
      </c>
      <c r="B96" s="66"/>
      <c r="C96" s="66"/>
      <c r="D96" s="26"/>
      <c r="E96" s="138"/>
      <c r="F96" s="138"/>
      <c r="G96" s="138"/>
      <c r="H96" s="138"/>
      <c r="I96" s="138"/>
      <c r="J96" s="138"/>
      <c r="K96" s="138"/>
      <c r="L96" s="138"/>
      <c r="M96" s="138"/>
      <c r="N96" s="138"/>
    </row>
    <row r="97" ht="15.75" customHeight="1">
      <c r="A97" s="142" t="str">
        <f>HYPERLINK("https://youtu.be/hwKE3GgLtmk", "Peso muerto sumo")</f>
        <v>Peso muerto sumo</v>
      </c>
      <c r="B97" s="66"/>
      <c r="C97" s="66"/>
      <c r="D97" s="26"/>
      <c r="E97" s="138"/>
      <c r="F97" s="138"/>
      <c r="G97" s="138"/>
      <c r="H97" s="138"/>
      <c r="I97" s="138"/>
      <c r="J97" s="138"/>
      <c r="K97" s="138"/>
      <c r="L97" s="138"/>
      <c r="M97" s="138"/>
      <c r="N97" s="138"/>
    </row>
    <row r="98" ht="15.75" customHeight="1">
      <c r="A98" s="140" t="s">
        <v>252</v>
      </c>
      <c r="B98" s="66"/>
      <c r="C98" s="66"/>
      <c r="D98" s="26"/>
      <c r="E98" s="126"/>
      <c r="F98" s="144"/>
      <c r="G98" s="144"/>
      <c r="H98" s="144"/>
      <c r="I98" s="144"/>
      <c r="J98" s="144"/>
      <c r="K98" s="144"/>
      <c r="L98" s="144"/>
      <c r="M98" s="144"/>
      <c r="N98" s="144"/>
    </row>
    <row r="99" ht="15.75" customHeight="1">
      <c r="A99" s="140" t="s">
        <v>253</v>
      </c>
      <c r="B99" s="66"/>
      <c r="C99" s="66"/>
      <c r="D99" s="26"/>
      <c r="E99" s="126"/>
      <c r="F99" s="144"/>
      <c r="G99" s="144"/>
      <c r="H99" s="144"/>
      <c r="I99" s="144"/>
      <c r="J99" s="144"/>
      <c r="K99" s="144"/>
      <c r="L99" s="144"/>
      <c r="M99" s="144"/>
      <c r="N99" s="144"/>
    </row>
    <row r="100" ht="15.75" customHeight="1">
      <c r="A100" s="140" t="s">
        <v>254</v>
      </c>
      <c r="B100" s="66"/>
      <c r="C100" s="66"/>
      <c r="D100" s="26"/>
      <c r="E100" s="126"/>
      <c r="F100" s="144"/>
      <c r="G100" s="144"/>
      <c r="H100" s="144"/>
      <c r="I100" s="144"/>
      <c r="J100" s="144"/>
      <c r="K100" s="144"/>
      <c r="L100" s="144"/>
      <c r="M100" s="144"/>
      <c r="N100" s="144"/>
    </row>
    <row r="101" ht="15.75" customHeight="1">
      <c r="A101" s="140" t="s">
        <v>255</v>
      </c>
      <c r="B101" s="66"/>
      <c r="C101" s="66"/>
      <c r="D101" s="26"/>
      <c r="E101" s="126"/>
      <c r="F101" s="144"/>
      <c r="G101" s="144"/>
      <c r="H101" s="144"/>
      <c r="I101" s="144"/>
      <c r="J101" s="144"/>
      <c r="K101" s="144"/>
      <c r="L101" s="144"/>
      <c r="M101" s="144"/>
      <c r="N101" s="144"/>
    </row>
    <row r="102" ht="15.75" customHeight="1">
      <c r="A102" s="140" t="s">
        <v>256</v>
      </c>
      <c r="B102" s="66"/>
      <c r="C102" s="66"/>
      <c r="D102" s="26"/>
      <c r="E102" s="126"/>
      <c r="F102" s="144"/>
      <c r="G102" s="144"/>
      <c r="H102" s="144"/>
      <c r="I102" s="144"/>
      <c r="J102" s="144"/>
      <c r="K102" s="144"/>
      <c r="L102" s="144"/>
      <c r="M102" s="144"/>
      <c r="N102" s="144"/>
    </row>
    <row r="103" ht="15.75" customHeight="1">
      <c r="A103" s="140" t="s">
        <v>257</v>
      </c>
      <c r="B103" s="66"/>
      <c r="C103" s="66"/>
      <c r="D103" s="26"/>
      <c r="E103" s="126"/>
      <c r="F103" s="144"/>
      <c r="G103" s="144"/>
      <c r="H103" s="144"/>
      <c r="I103" s="144"/>
      <c r="J103" s="144"/>
      <c r="K103" s="144"/>
      <c r="L103" s="144"/>
      <c r="M103" s="144"/>
      <c r="N103" s="144"/>
    </row>
    <row r="104" ht="15.75" customHeight="1">
      <c r="A104" s="140" t="s">
        <v>91</v>
      </c>
      <c r="B104" s="66"/>
      <c r="C104" s="66"/>
      <c r="D104" s="26"/>
      <c r="E104" s="126"/>
      <c r="F104" s="144"/>
      <c r="G104" s="144"/>
      <c r="H104" s="144"/>
      <c r="I104" s="144"/>
      <c r="J104" s="144"/>
      <c r="K104" s="144"/>
      <c r="L104" s="144"/>
      <c r="M104" s="144"/>
      <c r="N104" s="144"/>
    </row>
    <row r="105" ht="15.75" customHeight="1">
      <c r="A105" s="140" t="s">
        <v>258</v>
      </c>
      <c r="B105" s="66"/>
      <c r="C105" s="66"/>
      <c r="D105" s="26"/>
      <c r="E105" s="126"/>
      <c r="F105" s="144"/>
      <c r="G105" s="144"/>
      <c r="H105" s="144"/>
      <c r="I105" s="144"/>
      <c r="J105" s="144"/>
      <c r="K105" s="144"/>
      <c r="L105" s="144"/>
      <c r="M105" s="144"/>
      <c r="N105" s="144"/>
    </row>
    <row r="106" ht="15.75" customHeight="1">
      <c r="A106" s="142" t="str">
        <f>HYPERLINK("https://youtu.be/jX8pw5p2IVU", "Subidas al cajon")</f>
        <v>Subidas al cajon</v>
      </c>
      <c r="B106" s="66"/>
      <c r="C106" s="66"/>
      <c r="D106" s="26"/>
      <c r="E106" s="145" t="s">
        <v>176</v>
      </c>
      <c r="F106" s="144"/>
      <c r="G106" s="144"/>
      <c r="H106" s="144"/>
      <c r="I106" s="144"/>
      <c r="J106" s="144"/>
      <c r="K106" s="144"/>
      <c r="L106" s="144"/>
      <c r="M106" s="144"/>
      <c r="N106" s="144"/>
    </row>
    <row r="107" ht="15.75" customHeight="1">
      <c r="A107" s="140" t="s">
        <v>259</v>
      </c>
      <c r="B107" s="66"/>
      <c r="C107" s="66"/>
      <c r="D107" s="26"/>
      <c r="E107" s="126"/>
      <c r="F107" s="144"/>
      <c r="G107" s="144"/>
      <c r="H107" s="144"/>
      <c r="I107" s="144"/>
      <c r="J107" s="144"/>
      <c r="K107" s="144"/>
      <c r="L107" s="144"/>
      <c r="M107" s="144"/>
      <c r="N107" s="144"/>
    </row>
    <row r="108" ht="15.75" customHeight="1">
      <c r="A108" s="142" t="str">
        <f>HYPERLINK("https://youtu.be/4jGVExjHADE", "Hip thrust")</f>
        <v>Hip thrust</v>
      </c>
      <c r="B108" s="66"/>
      <c r="C108" s="66"/>
      <c r="D108" s="26"/>
      <c r="E108" s="126"/>
      <c r="F108" s="144"/>
      <c r="G108" s="144"/>
      <c r="H108" s="144"/>
      <c r="I108" s="144"/>
      <c r="J108" s="144"/>
      <c r="K108" s="144"/>
      <c r="L108" s="144"/>
      <c r="M108" s="144"/>
      <c r="N108" s="144"/>
    </row>
    <row r="109" ht="15.75" customHeight="1">
      <c r="A109" s="140" t="s">
        <v>260</v>
      </c>
      <c r="B109" s="66"/>
      <c r="C109" s="66"/>
      <c r="D109" s="26"/>
      <c r="E109" s="126"/>
      <c r="F109" s="144"/>
      <c r="G109" s="144"/>
      <c r="H109" s="144"/>
      <c r="I109" s="144"/>
      <c r="J109" s="144"/>
      <c r="K109" s="144"/>
      <c r="L109" s="144"/>
      <c r="M109" s="144"/>
      <c r="N109" s="144"/>
    </row>
    <row r="110" ht="15.75" customHeight="1">
      <c r="A110" s="140" t="s">
        <v>261</v>
      </c>
      <c r="B110" s="66"/>
      <c r="C110" s="66"/>
      <c r="D110" s="26"/>
      <c r="E110" s="126"/>
      <c r="F110" s="144"/>
      <c r="G110" s="144"/>
      <c r="H110" s="144"/>
      <c r="I110" s="144"/>
      <c r="J110" s="144"/>
      <c r="K110" s="144"/>
      <c r="L110" s="144"/>
      <c r="M110" s="144"/>
      <c r="N110" s="144"/>
    </row>
    <row r="111" ht="15.75" customHeight="1">
      <c r="A111" s="140" t="s">
        <v>262</v>
      </c>
      <c r="B111" s="66"/>
      <c r="C111" s="66"/>
      <c r="D111" s="26"/>
      <c r="E111" s="126"/>
      <c r="F111" s="144"/>
      <c r="G111" s="144"/>
      <c r="H111" s="144"/>
      <c r="I111" s="144"/>
      <c r="J111" s="144"/>
      <c r="K111" s="144"/>
      <c r="L111" s="144"/>
      <c r="M111" s="144"/>
      <c r="N111" s="144"/>
    </row>
    <row r="112" ht="15.75" customHeight="1">
      <c r="A112" s="142" t="str">
        <f>HYPERLINK("https://youtu.be/VLfeAtMUKi0", "Puente a 1 pierna ")</f>
        <v>Puente a 1 pierna </v>
      </c>
      <c r="B112" s="66"/>
      <c r="C112" s="66"/>
      <c r="D112" s="26"/>
      <c r="E112" s="145" t="s">
        <v>176</v>
      </c>
      <c r="F112" s="144"/>
      <c r="G112" s="144"/>
      <c r="H112" s="144"/>
      <c r="I112" s="144"/>
      <c r="J112" s="144"/>
      <c r="K112" s="144"/>
      <c r="L112" s="144"/>
      <c r="M112" s="144"/>
      <c r="N112" s="144"/>
    </row>
    <row r="113" ht="15.75" customHeight="1">
      <c r="A113" s="140" t="s">
        <v>263</v>
      </c>
      <c r="B113" s="66"/>
      <c r="C113" s="66"/>
      <c r="D113" s="26"/>
      <c r="E113" s="126"/>
      <c r="F113" s="144"/>
      <c r="G113" s="144"/>
      <c r="H113" s="144"/>
      <c r="I113" s="144"/>
      <c r="J113" s="144"/>
      <c r="K113" s="144"/>
      <c r="L113" s="144"/>
      <c r="M113" s="144"/>
      <c r="N113" s="144"/>
    </row>
    <row r="114" ht="15.75" customHeight="1">
      <c r="A114" s="140" t="s">
        <v>264</v>
      </c>
      <c r="B114" s="66"/>
      <c r="C114" s="66"/>
      <c r="D114" s="26"/>
      <c r="E114" s="126"/>
      <c r="F114" s="144"/>
      <c r="G114" s="144"/>
      <c r="H114" s="144"/>
      <c r="I114" s="144"/>
      <c r="J114" s="144"/>
      <c r="K114" s="144"/>
      <c r="L114" s="144"/>
      <c r="M114" s="144"/>
      <c r="N114" s="144"/>
    </row>
    <row r="115" ht="15.75" customHeight="1">
      <c r="A115" s="140" t="s">
        <v>265</v>
      </c>
      <c r="B115" s="66"/>
      <c r="C115" s="66"/>
      <c r="D115" s="26"/>
      <c r="E115" s="126"/>
      <c r="F115" s="144"/>
      <c r="G115" s="144"/>
      <c r="H115" s="144"/>
      <c r="I115" s="144"/>
      <c r="J115" s="144"/>
      <c r="K115" s="144"/>
      <c r="L115" s="144"/>
      <c r="M115" s="144"/>
      <c r="N115" s="144"/>
    </row>
    <row r="116" ht="15.75" customHeight="1">
      <c r="A116" s="142" t="str">
        <f>HYPERLINK("https://youtube.com/shorts/ALO-YL0Ssnc?feature=share", "Peso muerto c/soga")</f>
        <v>Peso muerto c/soga</v>
      </c>
      <c r="B116" s="66"/>
      <c r="C116" s="66"/>
      <c r="D116" s="26"/>
      <c r="E116" s="145" t="s">
        <v>176</v>
      </c>
      <c r="F116" s="144"/>
      <c r="G116" s="144"/>
      <c r="H116" s="144"/>
      <c r="I116" s="144"/>
      <c r="J116" s="144"/>
      <c r="K116" s="144"/>
      <c r="L116" s="144"/>
      <c r="M116" s="144"/>
      <c r="N116" s="144"/>
    </row>
    <row r="117" ht="15.75" customHeight="1">
      <c r="A117" s="140" t="s">
        <v>266</v>
      </c>
      <c r="B117" s="66"/>
      <c r="C117" s="66"/>
      <c r="D117" s="26"/>
      <c r="E117" s="126"/>
      <c r="F117" s="144"/>
      <c r="G117" s="144"/>
      <c r="H117" s="144"/>
      <c r="I117" s="144"/>
      <c r="J117" s="144"/>
      <c r="K117" s="144"/>
      <c r="L117" s="144"/>
      <c r="M117" s="144"/>
      <c r="N117" s="144"/>
    </row>
    <row r="118" ht="15.75" customHeight="1">
      <c r="A118" s="140" t="s">
        <v>267</v>
      </c>
      <c r="B118" s="66"/>
      <c r="C118" s="66"/>
      <c r="D118" s="26"/>
      <c r="E118" s="126"/>
      <c r="F118" s="144"/>
      <c r="G118" s="144"/>
      <c r="H118" s="144"/>
      <c r="I118" s="144"/>
      <c r="J118" s="144"/>
      <c r="K118" s="144"/>
      <c r="L118" s="144"/>
      <c r="M118" s="144"/>
      <c r="N118" s="144"/>
    </row>
    <row r="119" ht="15.75" customHeight="1">
      <c r="A119" s="140" t="s">
        <v>268</v>
      </c>
      <c r="B119" s="66"/>
      <c r="C119" s="66"/>
      <c r="D119" s="26"/>
      <c r="E119" s="126"/>
      <c r="F119" s="144"/>
      <c r="G119" s="144"/>
      <c r="H119" s="144"/>
      <c r="I119" s="144"/>
      <c r="J119" s="144"/>
      <c r="K119" s="144"/>
      <c r="L119" s="144"/>
      <c r="M119" s="144"/>
      <c r="N119" s="144"/>
    </row>
    <row r="120" ht="15.75" customHeight="1">
      <c r="A120" s="140" t="s">
        <v>269</v>
      </c>
      <c r="B120" s="66"/>
      <c r="C120" s="66"/>
      <c r="D120" s="26"/>
      <c r="E120" s="126"/>
      <c r="F120" s="144"/>
      <c r="G120" s="144"/>
      <c r="H120" s="144"/>
      <c r="I120" s="144"/>
      <c r="J120" s="144"/>
      <c r="K120" s="144"/>
      <c r="L120" s="144"/>
      <c r="M120" s="144"/>
      <c r="N120" s="144"/>
    </row>
    <row r="121" ht="15.75" customHeight="1">
      <c r="A121" s="140" t="s">
        <v>270</v>
      </c>
      <c r="B121" s="66"/>
      <c r="C121" s="66"/>
      <c r="D121" s="26"/>
      <c r="E121" s="126"/>
      <c r="F121" s="144"/>
      <c r="G121" s="144"/>
      <c r="H121" s="144"/>
      <c r="I121" s="144"/>
      <c r="J121" s="144"/>
      <c r="K121" s="144"/>
      <c r="L121" s="144"/>
      <c r="M121" s="144"/>
      <c r="N121" s="144"/>
    </row>
    <row r="122" ht="15.75" customHeight="1">
      <c r="A122" s="140" t="s">
        <v>271</v>
      </c>
      <c r="B122" s="66"/>
      <c r="C122" s="66"/>
      <c r="D122" s="26"/>
      <c r="E122" s="126"/>
      <c r="F122" s="144"/>
      <c r="G122" s="144"/>
      <c r="H122" s="144"/>
      <c r="I122" s="144"/>
      <c r="J122" s="144"/>
      <c r="K122" s="144"/>
      <c r="L122" s="144"/>
      <c r="M122" s="144"/>
      <c r="N122" s="144"/>
    </row>
    <row r="123" ht="15.75" customHeight="1">
      <c r="A123" s="140" t="s">
        <v>272</v>
      </c>
      <c r="B123" s="66"/>
      <c r="C123" s="66"/>
      <c r="D123" s="26"/>
      <c r="E123" s="126"/>
      <c r="F123" s="144"/>
      <c r="G123" s="144"/>
      <c r="H123" s="144"/>
      <c r="I123" s="144"/>
      <c r="J123" s="144"/>
      <c r="K123" s="144"/>
      <c r="L123" s="144"/>
      <c r="M123" s="144"/>
      <c r="N123" s="144"/>
    </row>
    <row r="124" ht="15.75" customHeight="1">
      <c r="A124" s="140" t="s">
        <v>273</v>
      </c>
      <c r="B124" s="66"/>
      <c r="C124" s="66"/>
      <c r="D124" s="26"/>
      <c r="E124" s="126"/>
      <c r="F124" s="144"/>
      <c r="G124" s="144"/>
      <c r="H124" s="144"/>
      <c r="I124" s="144"/>
      <c r="J124" s="144"/>
      <c r="K124" s="144"/>
      <c r="L124" s="144"/>
      <c r="M124" s="144"/>
      <c r="N124" s="144"/>
    </row>
    <row r="125" ht="15.75" customHeight="1">
      <c r="A125" s="140" t="s">
        <v>274</v>
      </c>
      <c r="B125" s="66"/>
      <c r="C125" s="66"/>
      <c r="D125" s="26"/>
      <c r="E125" s="126"/>
      <c r="F125" s="144"/>
      <c r="G125" s="144"/>
      <c r="H125" s="144"/>
      <c r="I125" s="144"/>
      <c r="J125" s="144"/>
      <c r="K125" s="144"/>
      <c r="L125" s="144"/>
      <c r="M125" s="144"/>
      <c r="N125" s="144"/>
    </row>
    <row r="126" ht="15.75" customHeight="1">
      <c r="A126" s="140" t="s">
        <v>275</v>
      </c>
      <c r="B126" s="66"/>
      <c r="C126" s="66"/>
      <c r="D126" s="26"/>
      <c r="E126" s="126"/>
      <c r="F126" s="144"/>
      <c r="G126" s="144"/>
      <c r="H126" s="144"/>
      <c r="I126" s="144"/>
      <c r="J126" s="144"/>
      <c r="K126" s="144"/>
      <c r="L126" s="144"/>
      <c r="M126" s="144"/>
      <c r="N126" s="144"/>
    </row>
    <row r="127" ht="15.75" customHeight="1">
      <c r="A127" s="140" t="s">
        <v>276</v>
      </c>
      <c r="B127" s="66"/>
      <c r="C127" s="66"/>
      <c r="D127" s="26"/>
      <c r="E127" s="126"/>
      <c r="F127" s="144"/>
      <c r="G127" s="144"/>
      <c r="H127" s="144"/>
      <c r="I127" s="144"/>
      <c r="J127" s="144"/>
      <c r="K127" s="144"/>
      <c r="L127" s="144"/>
      <c r="M127" s="144"/>
      <c r="N127" s="144"/>
    </row>
    <row r="128" ht="15.75" customHeight="1">
      <c r="A128" s="140" t="s">
        <v>277</v>
      </c>
      <c r="B128" s="66"/>
      <c r="C128" s="66"/>
      <c r="D128" s="26"/>
      <c r="E128" s="126"/>
      <c r="F128" s="144"/>
      <c r="G128" s="144"/>
      <c r="H128" s="144"/>
      <c r="I128" s="144"/>
      <c r="J128" s="144"/>
      <c r="K128" s="144"/>
      <c r="L128" s="144"/>
      <c r="M128" s="144"/>
      <c r="N128" s="144"/>
    </row>
    <row r="129" ht="15.75" customHeight="1">
      <c r="A129" s="140" t="s">
        <v>278</v>
      </c>
      <c r="B129" s="66"/>
      <c r="C129" s="66"/>
      <c r="D129" s="26"/>
      <c r="E129" s="126"/>
      <c r="F129" s="144"/>
      <c r="G129" s="144"/>
      <c r="H129" s="144"/>
      <c r="I129" s="144"/>
      <c r="J129" s="144"/>
      <c r="K129" s="144"/>
      <c r="L129" s="144"/>
      <c r="M129" s="144"/>
      <c r="N129" s="144"/>
    </row>
    <row r="130" ht="15.75" customHeight="1">
      <c r="A130" s="140" t="s">
        <v>279</v>
      </c>
      <c r="B130" s="66"/>
      <c r="C130" s="66"/>
      <c r="D130" s="26"/>
      <c r="E130" s="126"/>
      <c r="F130" s="144"/>
      <c r="G130" s="144"/>
      <c r="H130" s="144"/>
      <c r="I130" s="144"/>
      <c r="J130" s="144"/>
      <c r="K130" s="144"/>
      <c r="L130" s="144"/>
      <c r="M130" s="144"/>
      <c r="N130" s="144"/>
    </row>
    <row r="131" ht="15.75" customHeight="1">
      <c r="A131" s="140" t="s">
        <v>280</v>
      </c>
      <c r="B131" s="66"/>
      <c r="C131" s="66"/>
      <c r="D131" s="26"/>
      <c r="E131" s="126"/>
      <c r="F131" s="144"/>
      <c r="G131" s="144"/>
      <c r="H131" s="144"/>
      <c r="I131" s="144"/>
      <c r="J131" s="144"/>
      <c r="K131" s="144"/>
      <c r="L131" s="144"/>
      <c r="M131" s="144"/>
      <c r="N131" s="144"/>
    </row>
    <row r="132" ht="15.75" customHeight="1">
      <c r="A132" s="140" t="s">
        <v>281</v>
      </c>
      <c r="B132" s="66"/>
      <c r="C132" s="66"/>
      <c r="D132" s="26"/>
      <c r="E132" s="126"/>
      <c r="F132" s="144"/>
      <c r="G132" s="144"/>
      <c r="H132" s="144"/>
      <c r="I132" s="144"/>
      <c r="J132" s="144"/>
      <c r="K132" s="144"/>
      <c r="L132" s="144"/>
      <c r="M132" s="144"/>
      <c r="N132" s="144"/>
    </row>
    <row r="133" ht="15.75" customHeight="1">
      <c r="A133" s="140" t="s">
        <v>99</v>
      </c>
      <c r="B133" s="66"/>
      <c r="C133" s="66"/>
      <c r="D133" s="26"/>
      <c r="E133" s="126"/>
      <c r="F133" s="144"/>
      <c r="G133" s="144"/>
      <c r="H133" s="144"/>
      <c r="I133" s="144"/>
      <c r="J133" s="144"/>
      <c r="K133" s="144"/>
      <c r="L133" s="144"/>
      <c r="M133" s="144"/>
      <c r="N133" s="144"/>
    </row>
    <row r="134" ht="15.75" customHeight="1">
      <c r="A134" s="140" t="s">
        <v>282</v>
      </c>
      <c r="B134" s="66"/>
      <c r="C134" s="66"/>
      <c r="D134" s="26"/>
      <c r="E134" s="126"/>
      <c r="F134" s="144"/>
      <c r="G134" s="144"/>
      <c r="H134" s="144"/>
      <c r="I134" s="144"/>
      <c r="J134" s="144"/>
      <c r="K134" s="144"/>
      <c r="L134" s="144"/>
      <c r="M134" s="144"/>
      <c r="N134" s="144"/>
    </row>
    <row r="135" ht="15.75" customHeight="1">
      <c r="A135" s="140" t="s">
        <v>283</v>
      </c>
      <c r="B135" s="66"/>
      <c r="C135" s="66"/>
      <c r="D135" s="26"/>
      <c r="E135" s="126"/>
      <c r="F135" s="144"/>
      <c r="G135" s="144"/>
      <c r="H135" s="144"/>
      <c r="I135" s="144"/>
      <c r="J135" s="144"/>
      <c r="K135" s="144"/>
      <c r="L135" s="144"/>
      <c r="M135" s="144"/>
      <c r="N135" s="144"/>
    </row>
    <row r="136" ht="15.75" customHeight="1">
      <c r="A136" s="140" t="s">
        <v>284</v>
      </c>
      <c r="B136" s="66"/>
      <c r="C136" s="66"/>
      <c r="D136" s="26"/>
      <c r="E136" s="126"/>
      <c r="F136" s="144"/>
      <c r="G136" s="144"/>
      <c r="H136" s="144"/>
      <c r="I136" s="144"/>
      <c r="J136" s="144"/>
      <c r="K136" s="144"/>
      <c r="L136" s="144"/>
      <c r="M136" s="144"/>
      <c r="N136" s="144"/>
    </row>
    <row r="137" ht="15.75" customHeight="1">
      <c r="A137" s="140" t="s">
        <v>285</v>
      </c>
      <c r="B137" s="66"/>
      <c r="C137" s="66"/>
      <c r="D137" s="26"/>
      <c r="E137" s="126"/>
      <c r="F137" s="144"/>
      <c r="G137" s="144"/>
      <c r="H137" s="144"/>
      <c r="I137" s="144"/>
      <c r="J137" s="144"/>
      <c r="K137" s="144"/>
      <c r="L137" s="144"/>
      <c r="M137" s="144"/>
      <c r="N137" s="144"/>
    </row>
    <row r="138" ht="15.75" customHeight="1">
      <c r="A138" s="140" t="s">
        <v>286</v>
      </c>
      <c r="B138" s="66"/>
      <c r="C138" s="66"/>
      <c r="D138" s="26"/>
      <c r="E138" s="126"/>
      <c r="F138" s="144"/>
      <c r="G138" s="144"/>
      <c r="H138" s="144"/>
      <c r="I138" s="144"/>
      <c r="J138" s="144"/>
      <c r="K138" s="144"/>
      <c r="L138" s="144"/>
      <c r="M138" s="144"/>
      <c r="N138" s="144"/>
    </row>
    <row r="139" ht="15.75" customHeight="1">
      <c r="A139" s="140" t="s">
        <v>287</v>
      </c>
      <c r="B139" s="66"/>
      <c r="C139" s="66"/>
      <c r="D139" s="26"/>
      <c r="E139" s="126"/>
      <c r="F139" s="144"/>
      <c r="G139" s="144"/>
      <c r="H139" s="144"/>
      <c r="I139" s="144"/>
      <c r="J139" s="144"/>
      <c r="K139" s="144"/>
      <c r="L139" s="144"/>
      <c r="M139" s="144"/>
      <c r="N139" s="144"/>
    </row>
    <row r="140" ht="15.75" customHeight="1">
      <c r="A140" s="140" t="s">
        <v>288</v>
      </c>
      <c r="B140" s="66"/>
      <c r="C140" s="66"/>
      <c r="D140" s="26"/>
      <c r="E140" s="126"/>
      <c r="F140" s="144"/>
      <c r="G140" s="144"/>
      <c r="H140" s="144"/>
      <c r="I140" s="144"/>
      <c r="J140" s="144"/>
      <c r="K140" s="144"/>
      <c r="L140" s="144"/>
      <c r="M140" s="144"/>
      <c r="N140" s="144"/>
    </row>
    <row r="141" ht="15.75" customHeight="1">
      <c r="A141" s="140" t="s">
        <v>289</v>
      </c>
      <c r="B141" s="66"/>
      <c r="C141" s="66"/>
      <c r="D141" s="26"/>
      <c r="E141" s="126"/>
      <c r="F141" s="144"/>
      <c r="G141" s="144"/>
      <c r="H141" s="144"/>
      <c r="I141" s="144"/>
      <c r="J141" s="144"/>
      <c r="K141" s="144"/>
      <c r="L141" s="144"/>
      <c r="M141" s="144"/>
      <c r="N141" s="144"/>
    </row>
    <row r="142" ht="15.75" customHeight="1">
      <c r="A142" s="142" t="str">
        <f>HYPERLINK("https://youtube.com/shorts/t7MTJtS4Tr0?feature=share", "Fondo en Banco")</f>
        <v>Fondo en Banco</v>
      </c>
      <c r="B142" s="66"/>
      <c r="C142" s="66"/>
      <c r="D142" s="26"/>
      <c r="E142" s="145" t="s">
        <v>176</v>
      </c>
      <c r="F142" s="144"/>
      <c r="G142" s="144"/>
      <c r="H142" s="144"/>
      <c r="I142" s="144"/>
      <c r="J142" s="144"/>
      <c r="K142" s="144"/>
      <c r="L142" s="144"/>
      <c r="M142" s="144"/>
      <c r="N142" s="144"/>
    </row>
    <row r="143" ht="15.75" customHeight="1">
      <c r="A143" s="140" t="s">
        <v>46</v>
      </c>
      <c r="B143" s="66"/>
      <c r="C143" s="66"/>
      <c r="D143" s="26"/>
      <c r="E143" s="126"/>
      <c r="F143" s="144"/>
      <c r="G143" s="144"/>
      <c r="H143" s="144"/>
      <c r="I143" s="144"/>
      <c r="J143" s="144"/>
      <c r="K143" s="144"/>
      <c r="L143" s="144"/>
      <c r="M143" s="144"/>
      <c r="N143" s="144"/>
    </row>
    <row r="144" ht="15.75" customHeight="1">
      <c r="A144" s="140" t="s">
        <v>290</v>
      </c>
      <c r="B144" s="66"/>
      <c r="C144" s="66"/>
      <c r="D144" s="26"/>
      <c r="E144" s="126"/>
      <c r="F144" s="144"/>
      <c r="G144" s="144"/>
      <c r="H144" s="144"/>
      <c r="I144" s="144"/>
      <c r="J144" s="144"/>
      <c r="K144" s="144"/>
      <c r="L144" s="144"/>
      <c r="M144" s="144"/>
      <c r="N144" s="144"/>
    </row>
    <row r="145" ht="15.75" customHeight="1">
      <c r="A145" s="140" t="s">
        <v>68</v>
      </c>
      <c r="B145" s="66"/>
      <c r="C145" s="66"/>
      <c r="D145" s="26"/>
      <c r="E145" s="126"/>
      <c r="F145" s="144"/>
      <c r="G145" s="144"/>
      <c r="H145" s="144"/>
      <c r="I145" s="144"/>
      <c r="J145" s="144"/>
      <c r="K145" s="144"/>
      <c r="L145" s="144"/>
      <c r="M145" s="144"/>
      <c r="N145" s="144"/>
    </row>
    <row r="146" ht="15.75" customHeight="1">
      <c r="A146" s="140" t="s">
        <v>291</v>
      </c>
      <c r="B146" s="66"/>
      <c r="C146" s="66"/>
      <c r="D146" s="26"/>
      <c r="E146" s="126"/>
      <c r="F146" s="144"/>
      <c r="G146" s="144"/>
      <c r="H146" s="144"/>
      <c r="I146" s="144"/>
      <c r="J146" s="144"/>
      <c r="K146" s="144"/>
      <c r="L146" s="144"/>
      <c r="M146" s="144"/>
      <c r="N146" s="144"/>
    </row>
    <row r="147" ht="15.75" customHeight="1">
      <c r="A147" s="140" t="s">
        <v>292</v>
      </c>
      <c r="B147" s="66"/>
      <c r="C147" s="66"/>
      <c r="D147" s="26"/>
      <c r="E147" s="126"/>
      <c r="F147" s="144"/>
      <c r="G147" s="144"/>
      <c r="H147" s="144"/>
      <c r="I147" s="144"/>
      <c r="J147" s="144"/>
      <c r="K147" s="144"/>
      <c r="L147" s="144"/>
      <c r="M147" s="144"/>
      <c r="N147" s="144"/>
    </row>
    <row r="148" ht="15.75" customHeight="1">
      <c r="A148" s="140" t="s">
        <v>293</v>
      </c>
      <c r="B148" s="66"/>
      <c r="C148" s="66"/>
      <c r="D148" s="26"/>
      <c r="E148" s="126"/>
      <c r="F148" s="144"/>
      <c r="G148" s="144"/>
      <c r="H148" s="144"/>
      <c r="I148" s="144"/>
      <c r="J148" s="144"/>
      <c r="K148" s="144"/>
      <c r="L148" s="144"/>
      <c r="M148" s="144"/>
      <c r="N148" s="144"/>
    </row>
    <row r="149" ht="15.75" customHeight="1">
      <c r="A149" s="140" t="s">
        <v>90</v>
      </c>
      <c r="B149" s="66"/>
      <c r="C149" s="66"/>
      <c r="D149" s="26"/>
      <c r="E149" s="126"/>
      <c r="F149" s="144"/>
      <c r="G149" s="144"/>
      <c r="H149" s="144"/>
      <c r="I149" s="144"/>
      <c r="J149" s="144"/>
      <c r="K149" s="144"/>
      <c r="L149" s="144"/>
      <c r="M149" s="144"/>
      <c r="N149" s="144"/>
    </row>
    <row r="150" ht="15.75" customHeight="1">
      <c r="A150" s="140" t="s">
        <v>294</v>
      </c>
      <c r="B150" s="66"/>
      <c r="C150" s="66"/>
      <c r="D150" s="26"/>
      <c r="E150" s="126"/>
      <c r="F150" s="144"/>
      <c r="G150" s="144"/>
      <c r="H150" s="144"/>
      <c r="I150" s="144"/>
      <c r="J150" s="144"/>
      <c r="K150" s="144"/>
      <c r="L150" s="144"/>
      <c r="M150" s="144"/>
      <c r="N150" s="144"/>
    </row>
    <row r="151" ht="15.75" customHeight="1">
      <c r="A151" s="140" t="s">
        <v>295</v>
      </c>
      <c r="B151" s="66"/>
      <c r="C151" s="66"/>
      <c r="D151" s="26"/>
      <c r="E151" s="126"/>
      <c r="F151" s="144"/>
      <c r="G151" s="144"/>
      <c r="H151" s="144"/>
      <c r="I151" s="144"/>
      <c r="J151" s="144"/>
      <c r="K151" s="144"/>
      <c r="L151" s="144"/>
      <c r="M151" s="144"/>
      <c r="N151" s="144"/>
    </row>
    <row r="152" ht="15.75" customHeight="1">
      <c r="A152" s="140" t="s">
        <v>296</v>
      </c>
      <c r="B152" s="66"/>
      <c r="C152" s="66"/>
      <c r="D152" s="26"/>
      <c r="E152" s="126"/>
      <c r="F152" s="144"/>
      <c r="G152" s="144"/>
      <c r="H152" s="144"/>
      <c r="I152" s="144"/>
      <c r="J152" s="144"/>
      <c r="K152" s="144"/>
      <c r="L152" s="144"/>
      <c r="M152" s="144"/>
      <c r="N152" s="144"/>
    </row>
    <row r="153" ht="15.75" customHeight="1">
      <c r="A153" s="140" t="s">
        <v>297</v>
      </c>
      <c r="B153" s="66"/>
      <c r="C153" s="66"/>
      <c r="D153" s="26"/>
      <c r="E153" s="126"/>
      <c r="F153" s="144"/>
      <c r="G153" s="144"/>
      <c r="H153" s="144"/>
      <c r="I153" s="144"/>
      <c r="J153" s="144"/>
      <c r="K153" s="144"/>
      <c r="L153" s="144"/>
      <c r="M153" s="144"/>
      <c r="N153" s="144"/>
    </row>
    <row r="154" ht="15.75" customHeight="1">
      <c r="A154" s="140" t="s">
        <v>298</v>
      </c>
      <c r="B154" s="66"/>
      <c r="C154" s="66"/>
      <c r="D154" s="26"/>
      <c r="E154" s="126"/>
      <c r="F154" s="144"/>
      <c r="G154" s="144"/>
      <c r="H154" s="144"/>
      <c r="I154" s="144"/>
      <c r="J154" s="144"/>
      <c r="K154" s="144"/>
      <c r="L154" s="144"/>
      <c r="M154" s="144"/>
      <c r="N154" s="144"/>
    </row>
    <row r="155" ht="15.75" customHeight="1">
      <c r="A155" s="140" t="s">
        <v>299</v>
      </c>
      <c r="B155" s="66"/>
      <c r="C155" s="66"/>
      <c r="D155" s="26"/>
      <c r="E155" s="126"/>
      <c r="F155" s="144"/>
      <c r="G155" s="144"/>
      <c r="H155" s="144"/>
      <c r="I155" s="144"/>
      <c r="J155" s="144"/>
      <c r="K155" s="144"/>
      <c r="L155" s="144"/>
      <c r="M155" s="144"/>
      <c r="N155" s="144"/>
    </row>
    <row r="156" ht="15.75" customHeight="1">
      <c r="A156" s="140" t="s">
        <v>300</v>
      </c>
      <c r="B156" s="66"/>
      <c r="C156" s="66"/>
      <c r="D156" s="26"/>
      <c r="E156" s="126"/>
      <c r="F156" s="144"/>
      <c r="G156" s="144"/>
      <c r="H156" s="144"/>
      <c r="I156" s="144"/>
      <c r="J156" s="144"/>
      <c r="K156" s="144"/>
      <c r="L156" s="144"/>
      <c r="M156" s="144"/>
      <c r="N156" s="144"/>
    </row>
    <row r="157" ht="15.75" customHeight="1">
      <c r="A157" s="140" t="s">
        <v>301</v>
      </c>
      <c r="B157" s="66"/>
      <c r="C157" s="66"/>
      <c r="D157" s="26"/>
      <c r="E157" s="126"/>
      <c r="F157" s="144"/>
      <c r="G157" s="144"/>
      <c r="H157" s="144"/>
      <c r="I157" s="144"/>
      <c r="J157" s="144"/>
      <c r="K157" s="144"/>
      <c r="L157" s="144"/>
      <c r="M157" s="144"/>
      <c r="N157" s="144"/>
    </row>
    <row r="158" ht="15.75" customHeight="1">
      <c r="A158" s="142" t="str">
        <f>HYPERLINK("https://youtu.be/WWTx_ZIa0Jg", "Puente de gluteo")</f>
        <v>Puente de gluteo</v>
      </c>
      <c r="B158" s="66"/>
      <c r="C158" s="66"/>
      <c r="D158" s="26"/>
      <c r="E158" s="145" t="s">
        <v>176</v>
      </c>
      <c r="F158" s="144"/>
      <c r="G158" s="144"/>
      <c r="H158" s="144"/>
      <c r="I158" s="144"/>
      <c r="J158" s="144"/>
      <c r="K158" s="144"/>
      <c r="L158" s="144"/>
      <c r="M158" s="144"/>
      <c r="N158" s="144"/>
    </row>
    <row r="159" ht="15.75" customHeight="1">
      <c r="A159" s="140" t="s">
        <v>302</v>
      </c>
      <c r="B159" s="66"/>
      <c r="C159" s="66"/>
      <c r="D159" s="26"/>
      <c r="E159" s="126"/>
      <c r="F159" s="144"/>
      <c r="G159" s="144"/>
      <c r="H159" s="144"/>
      <c r="I159" s="144"/>
      <c r="J159" s="144"/>
      <c r="K159" s="144"/>
      <c r="L159" s="144"/>
      <c r="M159" s="144"/>
      <c r="N159" s="144"/>
    </row>
    <row r="160" ht="15.75" customHeight="1">
      <c r="A160" s="140" t="s">
        <v>303</v>
      </c>
      <c r="B160" s="66"/>
      <c r="C160" s="66"/>
      <c r="D160" s="26"/>
      <c r="E160" s="126"/>
      <c r="F160" s="144"/>
      <c r="G160" s="144"/>
      <c r="H160" s="144"/>
      <c r="I160" s="144"/>
      <c r="J160" s="144"/>
      <c r="K160" s="144"/>
      <c r="L160" s="144"/>
      <c r="M160" s="144"/>
      <c r="N160" s="144"/>
    </row>
    <row r="161" ht="15.75" customHeight="1">
      <c r="A161" s="140" t="s">
        <v>304</v>
      </c>
      <c r="B161" s="66"/>
      <c r="C161" s="66"/>
      <c r="D161" s="26"/>
      <c r="E161" s="126"/>
      <c r="F161" s="144"/>
      <c r="G161" s="144"/>
      <c r="H161" s="144"/>
      <c r="I161" s="144"/>
      <c r="J161" s="144"/>
      <c r="K161" s="144"/>
      <c r="L161" s="144"/>
      <c r="M161" s="144"/>
      <c r="N161" s="144"/>
    </row>
    <row r="162" ht="15.75" customHeight="1">
      <c r="A162" s="140" t="s">
        <v>305</v>
      </c>
      <c r="B162" s="66"/>
      <c r="C162" s="66"/>
      <c r="D162" s="26"/>
      <c r="E162" s="126"/>
      <c r="F162" s="144"/>
      <c r="G162" s="144"/>
      <c r="H162" s="144"/>
      <c r="I162" s="144"/>
      <c r="J162" s="144"/>
      <c r="K162" s="144"/>
      <c r="L162" s="144"/>
      <c r="M162" s="144"/>
      <c r="N162" s="144"/>
    </row>
    <row r="163" ht="15.75" customHeight="1">
      <c r="A163" s="140" t="s">
        <v>306</v>
      </c>
      <c r="B163" s="66"/>
      <c r="C163" s="66"/>
      <c r="D163" s="26"/>
      <c r="E163" s="126"/>
      <c r="F163" s="144"/>
      <c r="G163" s="144"/>
      <c r="H163" s="144"/>
      <c r="I163" s="144"/>
      <c r="J163" s="144"/>
      <c r="K163" s="144"/>
      <c r="L163" s="144"/>
      <c r="M163" s="144"/>
      <c r="N163" s="144"/>
    </row>
    <row r="164" ht="15.75" customHeight="1">
      <c r="A164" s="140" t="s">
        <v>307</v>
      </c>
      <c r="B164" s="66"/>
      <c r="C164" s="66"/>
      <c r="D164" s="26"/>
      <c r="E164" s="126"/>
      <c r="F164" s="144"/>
      <c r="G164" s="144"/>
      <c r="H164" s="144"/>
      <c r="I164" s="144"/>
      <c r="J164" s="144"/>
      <c r="K164" s="144"/>
      <c r="L164" s="144"/>
      <c r="M164" s="144"/>
      <c r="N164" s="144"/>
    </row>
    <row r="165" ht="15.75" customHeight="1">
      <c r="A165" s="140" t="s">
        <v>308</v>
      </c>
      <c r="B165" s="66"/>
      <c r="C165" s="66"/>
      <c r="D165" s="26"/>
      <c r="E165" s="126"/>
      <c r="F165" s="144"/>
      <c r="G165" s="144"/>
      <c r="H165" s="144"/>
      <c r="I165" s="144"/>
      <c r="J165" s="144"/>
      <c r="K165" s="144"/>
      <c r="L165" s="144"/>
      <c r="M165" s="144"/>
      <c r="N165" s="144"/>
    </row>
    <row r="166" ht="15.75" customHeight="1">
      <c r="A166" s="142" t="str">
        <f>HYPERLINK("https://youtu.be/8H7etO9eNLo", "Cargada")</f>
        <v>Cargada</v>
      </c>
      <c r="B166" s="66"/>
      <c r="C166" s="66"/>
      <c r="D166" s="26"/>
      <c r="E166" s="126"/>
      <c r="F166" s="144"/>
      <c r="G166" s="144"/>
      <c r="H166" s="144"/>
      <c r="I166" s="144"/>
      <c r="J166" s="144"/>
      <c r="K166" s="144"/>
      <c r="L166" s="144"/>
      <c r="M166" s="144"/>
      <c r="N166" s="144"/>
    </row>
    <row r="167" ht="15.75" customHeight="1">
      <c r="A167" s="142" t="str">
        <f>HYPERLINK("https://youtu.be/ygNoCIHUZj8", "Cargada de colgado")</f>
        <v>Cargada de colgado</v>
      </c>
      <c r="B167" s="66"/>
      <c r="C167" s="66"/>
      <c r="D167" s="26"/>
      <c r="E167" s="126"/>
      <c r="F167" s="144"/>
      <c r="G167" s="144"/>
      <c r="H167" s="144"/>
      <c r="I167" s="144"/>
      <c r="J167" s="144"/>
      <c r="K167" s="144"/>
      <c r="L167" s="144"/>
      <c r="M167" s="144"/>
      <c r="N167" s="144"/>
    </row>
    <row r="168" ht="15.75" customHeight="1">
      <c r="A168" s="140" t="s">
        <v>309</v>
      </c>
      <c r="B168" s="66"/>
      <c r="C168" s="66"/>
      <c r="D168" s="26"/>
      <c r="E168" s="126"/>
      <c r="F168" s="144"/>
      <c r="G168" s="144"/>
      <c r="H168" s="144"/>
      <c r="I168" s="144"/>
      <c r="J168" s="144"/>
      <c r="K168" s="144"/>
      <c r="L168" s="144"/>
      <c r="M168" s="144"/>
      <c r="N168" s="144"/>
    </row>
    <row r="169" ht="15.75" customHeight="1">
      <c r="A169" s="146" t="str">
        <f>HYPERLINK("https://youtu.be/tYn-AfpjgK0", "Cargada desde abajo/ Low clean")</f>
        <v>Cargada desde abajo/ Low clean</v>
      </c>
      <c r="B169" s="66"/>
      <c r="C169" s="66"/>
      <c r="D169" s="26"/>
      <c r="E169" s="126"/>
      <c r="F169" s="144"/>
      <c r="G169" s="144"/>
      <c r="H169" s="144"/>
      <c r="I169" s="144"/>
      <c r="J169" s="144"/>
      <c r="K169" s="144"/>
      <c r="L169" s="144"/>
      <c r="M169" s="144"/>
      <c r="N169" s="144"/>
    </row>
    <row r="170" ht="15.75" customHeight="1">
      <c r="A170" s="142" t="str">
        <f>HYPERLINK("https://youtu.be/wykQgXhXt4E", "Cargada de potencia")</f>
        <v>Cargada de potencia</v>
      </c>
      <c r="B170" s="66"/>
      <c r="C170" s="66"/>
      <c r="D170" s="26"/>
      <c r="E170" s="126"/>
      <c r="F170" s="144"/>
      <c r="G170" s="144"/>
      <c r="H170" s="144"/>
      <c r="I170" s="144"/>
      <c r="J170" s="144"/>
      <c r="K170" s="144"/>
      <c r="L170" s="144"/>
      <c r="M170" s="144"/>
      <c r="N170" s="144"/>
    </row>
    <row r="171" ht="15.75" customHeight="1">
      <c r="A171" s="142" t="str">
        <f>HYPERLINK("https://youtu.be/b5AEDoqLnE0", "Cargada de potencia colgado")</f>
        <v>Cargada de potencia colgado</v>
      </c>
      <c r="B171" s="66"/>
      <c r="C171" s="66"/>
      <c r="D171" s="26"/>
      <c r="E171" s="126"/>
      <c r="F171" s="144"/>
      <c r="G171" s="144"/>
      <c r="H171" s="144"/>
      <c r="I171" s="144"/>
      <c r="J171" s="144"/>
      <c r="K171" s="144"/>
      <c r="L171" s="144"/>
      <c r="M171" s="144"/>
      <c r="N171" s="144"/>
    </row>
    <row r="172" ht="15.75" customHeight="1">
      <c r="A172" s="140" t="s">
        <v>310</v>
      </c>
      <c r="B172" s="66"/>
      <c r="C172" s="66"/>
      <c r="D172" s="26"/>
      <c r="E172" s="126"/>
      <c r="F172" s="144"/>
      <c r="G172" s="144"/>
      <c r="H172" s="144"/>
      <c r="I172" s="144"/>
      <c r="J172" s="144"/>
      <c r="K172" s="144"/>
      <c r="L172" s="144"/>
      <c r="M172" s="144"/>
      <c r="N172" s="144"/>
    </row>
    <row r="173" ht="15.75" customHeight="1">
      <c r="A173" s="140" t="s">
        <v>311</v>
      </c>
      <c r="B173" s="66"/>
      <c r="C173" s="66"/>
      <c r="D173" s="26"/>
      <c r="E173" s="126"/>
      <c r="F173" s="144"/>
      <c r="G173" s="144"/>
      <c r="H173" s="144"/>
      <c r="I173" s="144"/>
      <c r="J173" s="144"/>
      <c r="K173" s="144"/>
      <c r="L173" s="144"/>
      <c r="M173" s="144"/>
      <c r="N173" s="144"/>
    </row>
    <row r="174" ht="15.75" customHeight="1">
      <c r="A174" s="142" t="str">
        <f>HYPERLINK("https://youtu.be/y3s41va4ufo", "Cargada de fuerza")</f>
        <v>Cargada de fuerza</v>
      </c>
      <c r="B174" s="66"/>
      <c r="C174" s="66"/>
      <c r="D174" s="26"/>
      <c r="E174" s="126"/>
      <c r="F174" s="144"/>
      <c r="G174" s="144"/>
      <c r="H174" s="144"/>
      <c r="I174" s="144"/>
      <c r="J174" s="144"/>
      <c r="K174" s="144"/>
      <c r="L174" s="144"/>
      <c r="M174" s="144"/>
      <c r="N174" s="144"/>
    </row>
    <row r="175" ht="15.75" customHeight="1">
      <c r="A175" s="142" t="str">
        <f>HYPERLINK("https://youtu.be/i4VRtkY3h3o", "Arranque ")</f>
        <v>Arranque </v>
      </c>
      <c r="B175" s="66"/>
      <c r="C175" s="66"/>
      <c r="D175" s="26"/>
      <c r="E175" s="126"/>
      <c r="F175" s="144"/>
      <c r="G175" s="144"/>
      <c r="H175" s="144"/>
      <c r="I175" s="144"/>
      <c r="J175" s="144"/>
      <c r="K175" s="144"/>
      <c r="L175" s="144"/>
      <c r="M175" s="144"/>
      <c r="N175" s="144"/>
    </row>
    <row r="176" ht="15.75" customHeight="1">
      <c r="A176" s="140" t="s">
        <v>312</v>
      </c>
      <c r="B176" s="66"/>
      <c r="C176" s="66"/>
      <c r="D176" s="26"/>
      <c r="E176" s="126"/>
      <c r="F176" s="144"/>
      <c r="G176" s="144"/>
      <c r="H176" s="144"/>
      <c r="I176" s="144"/>
      <c r="J176" s="144"/>
      <c r="K176" s="144"/>
      <c r="L176" s="144"/>
      <c r="M176" s="144"/>
      <c r="N176" s="144"/>
    </row>
    <row r="177" ht="15.75" customHeight="1">
      <c r="A177" s="140" t="s">
        <v>313</v>
      </c>
      <c r="B177" s="66"/>
      <c r="C177" s="66"/>
      <c r="D177" s="26"/>
      <c r="E177" s="126"/>
      <c r="F177" s="144"/>
      <c r="G177" s="144"/>
      <c r="H177" s="144"/>
      <c r="I177" s="144"/>
      <c r="J177" s="144"/>
      <c r="K177" s="144"/>
      <c r="L177" s="144"/>
      <c r="M177" s="144"/>
      <c r="N177" s="144"/>
    </row>
    <row r="178" ht="15.75" customHeight="1">
      <c r="A178" s="140" t="s">
        <v>314</v>
      </c>
      <c r="B178" s="66"/>
      <c r="C178" s="66"/>
      <c r="D178" s="26"/>
      <c r="E178" s="126"/>
      <c r="F178" s="144"/>
      <c r="G178" s="144"/>
      <c r="H178" s="144"/>
      <c r="I178" s="144"/>
      <c r="J178" s="144"/>
      <c r="K178" s="144"/>
      <c r="L178" s="144"/>
      <c r="M178" s="144"/>
      <c r="N178" s="144"/>
    </row>
    <row r="179" ht="15.75" customHeight="1">
      <c r="A179" s="142" t="str">
        <f>HYPERLINK("https://youtu.be/gt3iFCgpBNQ", "Arranque de potencia")</f>
        <v>Arranque de potencia</v>
      </c>
      <c r="B179" s="66"/>
      <c r="C179" s="66"/>
      <c r="D179" s="26"/>
      <c r="E179" s="126"/>
      <c r="F179" s="144"/>
      <c r="G179" s="144"/>
      <c r="H179" s="144"/>
      <c r="I179" s="144"/>
      <c r="J179" s="144"/>
      <c r="K179" s="144"/>
      <c r="L179" s="144"/>
      <c r="M179" s="144"/>
      <c r="N179" s="144"/>
    </row>
    <row r="180" ht="15.75" customHeight="1">
      <c r="A180" s="142" t="str">
        <f>HYPERLINK("https://youtu.be/gt3iFCgpBNQ", "Arranque de pontencia colgado")</f>
        <v>Arranque de pontencia colgado</v>
      </c>
      <c r="B180" s="66"/>
      <c r="C180" s="66"/>
      <c r="D180" s="26"/>
      <c r="E180" s="126"/>
      <c r="F180" s="144"/>
      <c r="G180" s="144"/>
      <c r="H180" s="144"/>
      <c r="I180" s="144"/>
      <c r="J180" s="144"/>
      <c r="K180" s="144"/>
      <c r="L180" s="144"/>
      <c r="M180" s="144"/>
      <c r="N180" s="144"/>
    </row>
    <row r="181" ht="15.75" customHeight="1">
      <c r="A181" s="140" t="s">
        <v>315</v>
      </c>
      <c r="B181" s="66"/>
      <c r="C181" s="66"/>
      <c r="D181" s="26"/>
      <c r="E181" s="126"/>
      <c r="F181" s="144"/>
      <c r="G181" s="144"/>
      <c r="H181" s="144"/>
      <c r="I181" s="144"/>
      <c r="J181" s="144"/>
      <c r="K181" s="144"/>
      <c r="L181" s="144"/>
      <c r="M181" s="144"/>
      <c r="N181" s="144"/>
    </row>
    <row r="182" ht="15.75" customHeight="1">
      <c r="A182" s="140" t="s">
        <v>316</v>
      </c>
      <c r="B182" s="66"/>
      <c r="C182" s="66"/>
      <c r="D182" s="26"/>
      <c r="E182" s="126"/>
      <c r="F182" s="144"/>
      <c r="G182" s="144"/>
      <c r="H182" s="144"/>
      <c r="I182" s="144"/>
      <c r="J182" s="144"/>
      <c r="K182" s="144"/>
      <c r="L182" s="144"/>
      <c r="M182" s="144"/>
      <c r="N182" s="144"/>
    </row>
    <row r="183" ht="15.75" customHeight="1">
      <c r="A183" s="140" t="s">
        <v>317</v>
      </c>
      <c r="B183" s="66"/>
      <c r="C183" s="66"/>
      <c r="D183" s="26"/>
      <c r="E183" s="126"/>
      <c r="F183" s="144"/>
      <c r="G183" s="144"/>
      <c r="H183" s="144"/>
      <c r="I183" s="144"/>
      <c r="J183" s="144"/>
      <c r="K183" s="144"/>
      <c r="L183" s="144"/>
      <c r="M183" s="144"/>
      <c r="N183" s="144"/>
    </row>
    <row r="184" ht="15.75" customHeight="1">
      <c r="A184" s="140" t="s">
        <v>318</v>
      </c>
      <c r="B184" s="66"/>
      <c r="C184" s="66"/>
      <c r="D184" s="26"/>
      <c r="E184" s="126"/>
      <c r="F184" s="144"/>
      <c r="G184" s="144"/>
      <c r="H184" s="144"/>
      <c r="I184" s="144"/>
      <c r="J184" s="144"/>
      <c r="K184" s="144"/>
      <c r="L184" s="144"/>
      <c r="M184" s="144"/>
      <c r="N184" s="144"/>
    </row>
    <row r="185" ht="15.75" customHeight="1">
      <c r="A185" s="140" t="s">
        <v>319</v>
      </c>
      <c r="B185" s="66"/>
      <c r="C185" s="66"/>
      <c r="D185" s="26"/>
      <c r="E185" s="126"/>
      <c r="F185" s="144"/>
      <c r="G185" s="144"/>
      <c r="H185" s="144"/>
      <c r="I185" s="144"/>
      <c r="J185" s="144"/>
      <c r="K185" s="144"/>
      <c r="L185" s="144"/>
      <c r="M185" s="144"/>
      <c r="N185" s="144"/>
    </row>
    <row r="186" ht="15.75" customHeight="1">
      <c r="A186" s="140" t="s">
        <v>320</v>
      </c>
      <c r="B186" s="66"/>
      <c r="C186" s="66"/>
      <c r="D186" s="26"/>
      <c r="E186" s="126"/>
      <c r="F186" s="144"/>
      <c r="G186" s="144"/>
      <c r="H186" s="144"/>
      <c r="I186" s="144"/>
      <c r="J186" s="144"/>
      <c r="K186" s="144"/>
      <c r="L186" s="144"/>
      <c r="M186" s="144"/>
      <c r="N186" s="144"/>
    </row>
    <row r="187" ht="15.75" customHeight="1">
      <c r="A187" s="140" t="s">
        <v>321</v>
      </c>
      <c r="B187" s="66"/>
      <c r="C187" s="66"/>
      <c r="D187" s="26"/>
      <c r="E187" s="126"/>
      <c r="F187" s="144"/>
      <c r="G187" s="144"/>
      <c r="H187" s="144"/>
      <c r="I187" s="144"/>
      <c r="J187" s="144"/>
      <c r="K187" s="144"/>
      <c r="L187" s="144"/>
      <c r="M187" s="144"/>
      <c r="N187" s="144"/>
    </row>
    <row r="188" ht="15.75" customHeight="1">
      <c r="A188" s="140" t="s">
        <v>322</v>
      </c>
      <c r="B188" s="66"/>
      <c r="C188" s="66"/>
      <c r="D188" s="26"/>
      <c r="E188" s="126"/>
      <c r="F188" s="144"/>
      <c r="G188" s="144"/>
      <c r="H188" s="144"/>
      <c r="I188" s="144"/>
      <c r="J188" s="144"/>
      <c r="K188" s="144"/>
      <c r="L188" s="144"/>
      <c r="M188" s="144"/>
      <c r="N188" s="144"/>
    </row>
    <row r="189" ht="15.75" customHeight="1">
      <c r="A189" s="140" t="s">
        <v>323</v>
      </c>
      <c r="B189" s="66"/>
      <c r="C189" s="66"/>
      <c r="D189" s="26"/>
      <c r="E189" s="126"/>
      <c r="F189" s="144"/>
      <c r="G189" s="144"/>
      <c r="H189" s="144"/>
      <c r="I189" s="144"/>
      <c r="J189" s="144"/>
      <c r="K189" s="144"/>
      <c r="L189" s="144"/>
      <c r="M189" s="144"/>
      <c r="N189" s="144"/>
    </row>
    <row r="190" ht="15.75" customHeight="1">
      <c r="A190" s="140" t="s">
        <v>324</v>
      </c>
      <c r="B190" s="66"/>
      <c r="C190" s="66"/>
      <c r="D190" s="26"/>
      <c r="E190" s="126"/>
      <c r="F190" s="144"/>
      <c r="G190" s="144"/>
      <c r="H190" s="144"/>
      <c r="I190" s="144"/>
      <c r="J190" s="144"/>
      <c r="K190" s="144"/>
      <c r="L190" s="144"/>
      <c r="M190" s="144"/>
      <c r="N190" s="144"/>
    </row>
    <row r="191" ht="15.75" customHeight="1">
      <c r="A191" s="140" t="s">
        <v>325</v>
      </c>
      <c r="B191" s="66"/>
      <c r="C191" s="66"/>
      <c r="D191" s="26"/>
      <c r="E191" s="126"/>
      <c r="F191" s="144"/>
      <c r="G191" s="144"/>
      <c r="H191" s="144"/>
      <c r="I191" s="144"/>
      <c r="J191" s="144"/>
      <c r="K191" s="144"/>
      <c r="L191" s="144"/>
      <c r="M191" s="144"/>
      <c r="N191" s="144"/>
    </row>
    <row r="192" ht="15.75" customHeight="1">
      <c r="A192" s="142" t="str">
        <f>HYPERLINK("https://youtu.be/n83m7NTpXZk", "Thruster")</f>
        <v>Thruster</v>
      </c>
      <c r="B192" s="66"/>
      <c r="C192" s="66"/>
      <c r="D192" s="26"/>
      <c r="E192" s="126"/>
      <c r="F192" s="144"/>
      <c r="G192" s="144"/>
      <c r="H192" s="144"/>
      <c r="I192" s="144"/>
      <c r="J192" s="144"/>
      <c r="K192" s="144"/>
      <c r="L192" s="144"/>
      <c r="M192" s="144"/>
      <c r="N192" s="144"/>
    </row>
    <row r="193" ht="15.75" customHeight="1">
      <c r="A193" s="140" t="s">
        <v>326</v>
      </c>
      <c r="B193" s="66"/>
      <c r="C193" s="66"/>
      <c r="D193" s="26"/>
      <c r="E193" s="126"/>
      <c r="F193" s="144"/>
      <c r="G193" s="144"/>
      <c r="H193" s="144"/>
      <c r="I193" s="144"/>
      <c r="J193" s="144"/>
      <c r="K193" s="144"/>
      <c r="L193" s="144"/>
      <c r="M193" s="144"/>
      <c r="N193" s="144"/>
    </row>
    <row r="194" ht="15.75" customHeight="1">
      <c r="A194" s="140" t="s">
        <v>327</v>
      </c>
      <c r="B194" s="66"/>
      <c r="C194" s="66"/>
      <c r="D194" s="26"/>
      <c r="E194" s="126"/>
      <c r="F194" s="144"/>
      <c r="G194" s="144"/>
      <c r="H194" s="144"/>
      <c r="I194" s="144"/>
      <c r="J194" s="144"/>
      <c r="K194" s="144"/>
      <c r="L194" s="144"/>
      <c r="M194" s="144"/>
      <c r="N194" s="144"/>
    </row>
    <row r="195" ht="15.75" customHeight="1">
      <c r="A195" s="140" t="s">
        <v>328</v>
      </c>
      <c r="B195" s="66"/>
      <c r="C195" s="66"/>
      <c r="D195" s="26"/>
      <c r="E195" s="126"/>
      <c r="F195" s="144"/>
      <c r="G195" s="144"/>
      <c r="H195" s="144"/>
      <c r="I195" s="144"/>
      <c r="J195" s="144"/>
      <c r="K195" s="144"/>
      <c r="L195" s="144"/>
      <c r="M195" s="144"/>
      <c r="N195" s="144"/>
    </row>
    <row r="196" ht="15.75" customHeight="1">
      <c r="A196" s="140" t="s">
        <v>329</v>
      </c>
      <c r="B196" s="66"/>
      <c r="C196" s="66"/>
      <c r="D196" s="26"/>
      <c r="E196" s="126"/>
      <c r="F196" s="144"/>
      <c r="G196" s="144"/>
      <c r="H196" s="144"/>
      <c r="I196" s="144"/>
      <c r="J196" s="144"/>
      <c r="K196" s="144"/>
      <c r="L196" s="144"/>
      <c r="M196" s="144"/>
      <c r="N196" s="144"/>
    </row>
    <row r="197" ht="15.75" customHeight="1">
      <c r="A197" s="143" t="s">
        <v>330</v>
      </c>
      <c r="B197" s="66"/>
      <c r="C197" s="66"/>
      <c r="D197" s="26"/>
      <c r="E197" s="145" t="s">
        <v>176</v>
      </c>
      <c r="F197" s="144"/>
      <c r="G197" s="144"/>
      <c r="H197" s="144"/>
      <c r="I197" s="144"/>
      <c r="J197" s="144"/>
      <c r="K197" s="144"/>
      <c r="L197" s="144"/>
      <c r="M197" s="144"/>
      <c r="N197" s="144"/>
    </row>
    <row r="198" ht="15.75" customHeight="1">
      <c r="A198" s="142" t="str">
        <f>HYPERLINK("https://youtu.be/On59jNLuxZg", "Plancha lateral")</f>
        <v>Plancha lateral</v>
      </c>
      <c r="B198" s="66"/>
      <c r="C198" s="66"/>
      <c r="D198" s="26"/>
      <c r="E198" s="145" t="s">
        <v>182</v>
      </c>
      <c r="F198" s="144"/>
      <c r="G198" s="144"/>
      <c r="H198" s="144"/>
      <c r="I198" s="144"/>
      <c r="J198" s="144"/>
      <c r="K198" s="144"/>
      <c r="L198" s="144"/>
      <c r="M198" s="144"/>
      <c r="N198" s="144"/>
    </row>
    <row r="199" ht="15.75" customHeight="1">
      <c r="A199" s="140" t="s">
        <v>331</v>
      </c>
      <c r="B199" s="66"/>
      <c r="C199" s="66"/>
      <c r="D199" s="26"/>
      <c r="E199" s="126"/>
      <c r="F199" s="144"/>
      <c r="G199" s="144"/>
      <c r="H199" s="144"/>
      <c r="I199" s="144"/>
      <c r="J199" s="144"/>
      <c r="K199" s="144"/>
      <c r="L199" s="144"/>
      <c r="M199" s="144"/>
      <c r="N199" s="144"/>
    </row>
    <row r="200" ht="15.75" customHeight="1">
      <c r="A200" s="142" t="str">
        <f>HYPERLINK("https://youtu.be/TmZ1hjfkftM", "Plancha c/ palanca")</f>
        <v>Plancha c/ palanca</v>
      </c>
      <c r="B200" s="66"/>
      <c r="C200" s="66"/>
      <c r="D200" s="26"/>
      <c r="E200" s="145" t="s">
        <v>182</v>
      </c>
      <c r="F200" s="144"/>
      <c r="G200" s="144"/>
      <c r="H200" s="144"/>
      <c r="I200" s="144"/>
      <c r="J200" s="144"/>
      <c r="K200" s="144"/>
      <c r="L200" s="144"/>
      <c r="M200" s="144"/>
      <c r="N200" s="144"/>
    </row>
    <row r="201" ht="15.75" customHeight="1">
      <c r="A201" s="142" t="str">
        <f>HYPERLINK("https://youtu.be/jRgAsIlGC08", "Plancha estrella")</f>
        <v>Plancha estrella</v>
      </c>
      <c r="B201" s="66"/>
      <c r="C201" s="66"/>
      <c r="D201" s="26"/>
      <c r="E201" s="145" t="s">
        <v>182</v>
      </c>
      <c r="F201" s="144"/>
    </row>
    <row r="202" ht="15.75" customHeight="1">
      <c r="A202" s="142" t="str">
        <f>HYPERLINK("https://youtu.be/L7dsPiJt1Yw", "Plancha C/alcance")</f>
        <v>Plancha C/alcance</v>
      </c>
      <c r="B202" s="66"/>
      <c r="C202" s="66"/>
      <c r="D202" s="26"/>
      <c r="E202" s="145" t="s">
        <v>182</v>
      </c>
      <c r="F202" s="144"/>
    </row>
    <row r="203" ht="15.75" customHeight="1">
      <c r="A203" s="140" t="s">
        <v>332</v>
      </c>
      <c r="B203" s="66"/>
      <c r="C203" s="66"/>
      <c r="D203" s="26"/>
      <c r="E203" s="126"/>
      <c r="F203" s="144"/>
    </row>
    <row r="204" ht="15.75" customHeight="1">
      <c r="A204" s="140" t="s">
        <v>65</v>
      </c>
      <c r="B204" s="66"/>
      <c r="C204" s="66"/>
      <c r="D204" s="26"/>
      <c r="E204" s="126"/>
      <c r="F204" s="144"/>
    </row>
    <row r="205" ht="15.75" customHeight="1">
      <c r="A205" s="140" t="s">
        <v>333</v>
      </c>
      <c r="B205" s="66"/>
      <c r="C205" s="66"/>
      <c r="D205" s="26"/>
      <c r="E205" s="126"/>
      <c r="F205" s="144"/>
    </row>
    <row r="206" ht="15.75" customHeight="1">
      <c r="A206" s="140" t="s">
        <v>334</v>
      </c>
      <c r="B206" s="66"/>
      <c r="C206" s="66"/>
      <c r="D206" s="26"/>
      <c r="E206" s="126"/>
      <c r="F206" s="144"/>
    </row>
    <row r="207" ht="15.75" customHeight="1">
      <c r="A207" s="140" t="s">
        <v>335</v>
      </c>
      <c r="B207" s="66"/>
      <c r="C207" s="66"/>
      <c r="D207" s="26"/>
      <c r="E207" s="126"/>
      <c r="F207" s="144"/>
    </row>
    <row r="208" ht="15.75" customHeight="1">
      <c r="A208" s="140" t="s">
        <v>336</v>
      </c>
      <c r="B208" s="66"/>
      <c r="C208" s="66"/>
      <c r="D208" s="26"/>
      <c r="E208" s="126"/>
      <c r="F208" s="144"/>
    </row>
    <row r="209" ht="15.75" customHeight="1">
      <c r="A209" s="140" t="s">
        <v>337</v>
      </c>
      <c r="B209" s="66"/>
      <c r="C209" s="66"/>
      <c r="D209" s="26"/>
      <c r="E209" s="126"/>
      <c r="F209" s="144"/>
    </row>
    <row r="210" ht="15.75" customHeight="1">
      <c r="A210" s="140" t="s">
        <v>338</v>
      </c>
      <c r="B210" s="66"/>
      <c r="C210" s="66"/>
      <c r="D210" s="26"/>
      <c r="E210" s="126"/>
      <c r="F210" s="144"/>
    </row>
    <row r="211" ht="15.75" customHeight="1">
      <c r="A211" s="140" t="s">
        <v>339</v>
      </c>
      <c r="B211" s="66"/>
      <c r="C211" s="66"/>
      <c r="D211" s="26"/>
      <c r="E211" s="126"/>
      <c r="F211" s="144"/>
    </row>
    <row r="212" ht="15.75" customHeight="1">
      <c r="A212" s="140" t="s">
        <v>340</v>
      </c>
      <c r="B212" s="66"/>
      <c r="C212" s="66"/>
      <c r="D212" s="26"/>
      <c r="E212" s="126"/>
      <c r="F212" s="144"/>
    </row>
    <row r="213" ht="15.75" customHeight="1">
      <c r="A213" s="140" t="s">
        <v>341</v>
      </c>
      <c r="B213" s="66"/>
      <c r="C213" s="66"/>
      <c r="D213" s="26"/>
      <c r="E213" s="126"/>
      <c r="F213" s="144"/>
    </row>
    <row r="214" ht="15.75" customHeight="1">
      <c r="A214" s="146" t="str">
        <f>HYPERLINK("https://youtube.com/shorts/UFzgQ0qYFJw?feature=share", "Push press")</f>
        <v>Push press</v>
      </c>
      <c r="B214" s="66"/>
      <c r="C214" s="66"/>
      <c r="D214" s="26"/>
      <c r="E214" s="145" t="s">
        <v>182</v>
      </c>
      <c r="F214" s="144"/>
    </row>
    <row r="215" ht="15.75" customHeight="1">
      <c r="A215" s="140" t="s">
        <v>342</v>
      </c>
      <c r="B215" s="66"/>
      <c r="C215" s="66"/>
      <c r="D215" s="26"/>
      <c r="E215" s="126"/>
      <c r="F215" s="144"/>
    </row>
    <row r="216" ht="15.75" customHeight="1">
      <c r="A216" s="142" t="str">
        <f>HYPERLINK("https://youtu.be/9t-cwPgXybU", "Bicho muerto")</f>
        <v>Bicho muerto</v>
      </c>
      <c r="B216" s="66"/>
      <c r="C216" s="66"/>
      <c r="D216" s="26"/>
      <c r="E216" s="145" t="s">
        <v>182</v>
      </c>
      <c r="F216" s="144"/>
    </row>
    <row r="217" ht="15.75" customHeight="1">
      <c r="A217" s="142" t="str">
        <f>HYPERLINK("https://youtu.be/e5oVO7aqhKM", "Bicho muerto alternado")</f>
        <v>Bicho muerto alternado</v>
      </c>
      <c r="B217" s="66"/>
      <c r="C217" s="66"/>
      <c r="D217" s="26"/>
      <c r="E217" s="145" t="s">
        <v>182</v>
      </c>
      <c r="F217" s="144"/>
    </row>
    <row r="218" ht="15.75" customHeight="1">
      <c r="A218" s="142" t="str">
        <f>HYPERLINK("https://youtube.com/shorts/_Vm681iKFlk?feature=share", "Plancha spiderman ")</f>
        <v>Plancha spiderman </v>
      </c>
      <c r="B218" s="66"/>
      <c r="C218" s="66"/>
      <c r="D218" s="26"/>
      <c r="E218" s="145" t="s">
        <v>182</v>
      </c>
      <c r="F218" s="144"/>
    </row>
    <row r="219" ht="15.75" customHeight="1">
      <c r="A219" s="140" t="s">
        <v>343</v>
      </c>
      <c r="B219" s="66"/>
      <c r="C219" s="66"/>
      <c r="D219" s="26"/>
      <c r="E219" s="126"/>
      <c r="F219" s="144"/>
    </row>
    <row r="220" ht="15.75" customHeight="1">
      <c r="A220" s="140" t="s">
        <v>119</v>
      </c>
      <c r="B220" s="66"/>
      <c r="C220" s="66"/>
      <c r="D220" s="26"/>
      <c r="E220" s="126"/>
      <c r="F220" s="144"/>
    </row>
    <row r="221" ht="15.75" customHeight="1">
      <c r="A221" s="140" t="s">
        <v>344</v>
      </c>
      <c r="B221" s="66"/>
      <c r="C221" s="66"/>
      <c r="D221" s="26"/>
      <c r="E221" s="126"/>
      <c r="F221" s="144"/>
    </row>
    <row r="222" ht="15.75" customHeight="1">
      <c r="A222" s="142" t="str">
        <f>HYPERLINK("https://youtu.be/JHBOM9lUKr8", "Plancha 2 apoyos")</f>
        <v>Plancha 2 apoyos</v>
      </c>
      <c r="B222" s="66"/>
      <c r="C222" s="66"/>
      <c r="D222" s="26"/>
      <c r="E222" s="145" t="s">
        <v>182</v>
      </c>
      <c r="F222" s="144"/>
    </row>
    <row r="223" ht="15.75" customHeight="1">
      <c r="A223" s="142" t="str">
        <f>HYPERLINK("https://youtu.be/EAXeSkkUk3Y", "Visagra ")</f>
        <v>Visagra </v>
      </c>
      <c r="B223" s="66"/>
      <c r="C223" s="66"/>
      <c r="D223" s="26"/>
      <c r="E223" s="145" t="s">
        <v>182</v>
      </c>
      <c r="F223" s="144"/>
    </row>
    <row r="224" ht="15.75" customHeight="1">
      <c r="A224" s="142" t="str">
        <f>HYPERLINK("https://youtu.be/rqG3EXPLO18", "Visagra cruzada")</f>
        <v>Visagra cruzada</v>
      </c>
      <c r="B224" s="66"/>
      <c r="C224" s="66"/>
      <c r="D224" s="26"/>
      <c r="E224" s="145" t="s">
        <v>182</v>
      </c>
      <c r="F224" s="144"/>
    </row>
    <row r="225" ht="15.75" customHeight="1">
      <c r="A225" s="140" t="s">
        <v>345</v>
      </c>
      <c r="B225" s="66"/>
      <c r="C225" s="66"/>
      <c r="D225" s="26"/>
      <c r="E225" s="126"/>
      <c r="F225" s="144"/>
    </row>
    <row r="226" ht="15.75" customHeight="1">
      <c r="A226" s="140" t="s">
        <v>346</v>
      </c>
      <c r="B226" s="66"/>
      <c r="C226" s="66"/>
      <c r="D226" s="26"/>
      <c r="E226" s="126"/>
      <c r="F226" s="144"/>
    </row>
    <row r="227" ht="15.75" customHeight="1">
      <c r="A227" s="140" t="s">
        <v>347</v>
      </c>
      <c r="B227" s="66"/>
      <c r="C227" s="66"/>
      <c r="D227" s="26"/>
      <c r="E227" s="126"/>
      <c r="F227" s="144"/>
    </row>
    <row r="228" ht="15.75" customHeight="1">
      <c r="A228" s="140" t="s">
        <v>348</v>
      </c>
      <c r="B228" s="66"/>
      <c r="C228" s="66"/>
      <c r="D228" s="26"/>
      <c r="E228" s="126"/>
      <c r="F228" s="144"/>
    </row>
    <row r="229" ht="15.75" customHeight="1">
      <c r="A229" s="140" t="s">
        <v>349</v>
      </c>
      <c r="B229" s="66"/>
      <c r="C229" s="66"/>
      <c r="D229" s="26"/>
      <c r="E229" s="126"/>
      <c r="F229" s="144"/>
    </row>
    <row r="230" ht="15.75" customHeight="1">
      <c r="A230" s="140" t="s">
        <v>350</v>
      </c>
      <c r="B230" s="66"/>
      <c r="C230" s="66"/>
      <c r="D230" s="26"/>
      <c r="E230" s="126"/>
      <c r="F230" s="144"/>
    </row>
    <row r="231" ht="15.75" customHeight="1">
      <c r="A231" s="140" t="s">
        <v>351</v>
      </c>
      <c r="B231" s="66"/>
      <c r="C231" s="66"/>
      <c r="D231" s="26"/>
      <c r="E231" s="126"/>
      <c r="F231" s="144"/>
    </row>
    <row r="232" ht="15.75" customHeight="1">
      <c r="A232" s="140" t="s">
        <v>352</v>
      </c>
      <c r="B232" s="66"/>
      <c r="C232" s="66"/>
      <c r="D232" s="26"/>
      <c r="E232" s="126"/>
      <c r="F232" s="144"/>
    </row>
    <row r="233" ht="15.75" customHeight="1">
      <c r="A233" s="140" t="s">
        <v>353</v>
      </c>
      <c r="B233" s="66"/>
      <c r="C233" s="66"/>
      <c r="D233" s="26"/>
      <c r="E233" s="126"/>
      <c r="F233" s="144"/>
    </row>
    <row r="234" ht="15.75" customHeight="1">
      <c r="A234" s="142" t="str">
        <f>HYPERLINK("https://youtube.com/shorts/S7W7kAsOz4s?feature=share", "Delfin ")</f>
        <v>Delfin </v>
      </c>
      <c r="B234" s="66"/>
      <c r="C234" s="66"/>
      <c r="D234" s="26"/>
      <c r="E234" s="145" t="s">
        <v>182</v>
      </c>
      <c r="F234" s="144"/>
    </row>
    <row r="235" ht="15.75" customHeight="1">
      <c r="A235" s="140" t="s">
        <v>14</v>
      </c>
      <c r="B235" s="66"/>
      <c r="C235" s="66"/>
      <c r="D235" s="26"/>
      <c r="E235" s="126"/>
      <c r="F235" s="144"/>
    </row>
    <row r="236" ht="15.75" customHeight="1">
      <c r="A236" s="140" t="s">
        <v>83</v>
      </c>
      <c r="B236" s="66"/>
      <c r="C236" s="66"/>
      <c r="D236" s="26"/>
      <c r="E236" s="145"/>
      <c r="F236" s="144"/>
    </row>
    <row r="237" ht="15.75" customHeight="1">
      <c r="A237" s="142" t="str">
        <f>HYPERLINK("https://youtube.com/shorts/CBR1iROnSME?feature=share", "Superman dinamico")</f>
        <v>Superman dinamico</v>
      </c>
      <c r="B237" s="66"/>
      <c r="C237" s="66"/>
      <c r="D237" s="26"/>
      <c r="E237" s="145" t="s">
        <v>182</v>
      </c>
      <c r="F237" s="144"/>
    </row>
    <row r="238" ht="15.75" customHeight="1">
      <c r="A238" s="146" t="str">
        <f>HYPERLINK("https://youtu.be/PqFWaXztzRE", "Plancha 2 apoyo dinámica")</f>
        <v>Plancha 2 apoyo dinámica</v>
      </c>
      <c r="B238" s="66"/>
      <c r="C238" s="66"/>
      <c r="D238" s="26"/>
      <c r="E238" s="145" t="s">
        <v>182</v>
      </c>
      <c r="F238" s="144"/>
    </row>
    <row r="239" ht="15.75" customHeight="1">
      <c r="A239" s="147" t="str">
        <f>HYPERLINK("https://youtu.be/wLjUwWMGrzo", "Plancha alta ")</f>
        <v>Plancha alta </v>
      </c>
      <c r="B239" s="66"/>
      <c r="C239" s="66"/>
      <c r="D239" s="26"/>
      <c r="E239" s="148" t="s">
        <v>182</v>
      </c>
    </row>
    <row r="240" ht="15.75" customHeight="1">
      <c r="A240" s="147" t="str">
        <f>HYPERLINK("https://youtu.be/xJYVcVoUjE8", "Caminata de granjero")</f>
        <v>Caminata de granjero</v>
      </c>
      <c r="B240" s="66"/>
      <c r="C240" s="66"/>
      <c r="D240" s="26"/>
      <c r="E240" s="148" t="s">
        <v>182</v>
      </c>
    </row>
    <row r="241" ht="15.75" customHeight="1">
      <c r="A241" s="147" t="str">
        <f>HYPERLINK("https://youtu.be/Qx0x8t5ADbE", "Caminata de granjero a 1 brazo")</f>
        <v>Caminata de granjero a 1 brazo</v>
      </c>
      <c r="B241" s="66"/>
      <c r="C241" s="66"/>
      <c r="D241" s="26"/>
      <c r="E241" s="148" t="s">
        <v>182</v>
      </c>
    </row>
    <row r="242" ht="15.75" customHeight="1">
      <c r="A242" s="147" t="str">
        <f>HYPERLINK("https://youtu.be/luKisubg7FA", "Bicho muerto alternado coordinado")</f>
        <v>Bicho muerto alternado coordinado</v>
      </c>
      <c r="B242" s="66"/>
      <c r="C242" s="66"/>
      <c r="D242" s="26"/>
      <c r="E242" s="148" t="s">
        <v>182</v>
      </c>
    </row>
    <row r="243" ht="15.75" customHeight="1">
      <c r="A243" s="147" t="str">
        <f>HYPERLINK("https://youtu.be/2khSlVeqPF0", "Plancha con desplazamiento de objeto ")</f>
        <v>Plancha con desplazamiento de objeto </v>
      </c>
      <c r="B243" s="66"/>
      <c r="C243" s="66"/>
      <c r="D243" s="26"/>
      <c r="E243" s="148" t="s">
        <v>182</v>
      </c>
    </row>
    <row r="244" ht="15.75" customHeight="1">
      <c r="A244" s="147" t="str">
        <f>HYPERLINK("https://youtu.be/eDmw9wwrYg8", "Sit up")</f>
        <v>Sit up</v>
      </c>
      <c r="B244" s="66"/>
      <c r="C244" s="66"/>
      <c r="D244" s="26"/>
      <c r="E244" s="148" t="s">
        <v>182</v>
      </c>
    </row>
    <row r="245" ht="15.75" customHeight="1">
      <c r="A245" s="147" t="str">
        <f>HYPERLINK("https://youtu.be/pTwF_8Mju2s", "Sit up por encima de la cabeza")</f>
        <v>Sit up por encima de la cabeza</v>
      </c>
      <c r="B245" s="66"/>
      <c r="C245" s="66"/>
      <c r="D245" s="26"/>
      <c r="E245" s="148" t="s">
        <v>182</v>
      </c>
    </row>
    <row r="246" ht="15.75" customHeight="1">
      <c r="A246" s="147" t="str">
        <f>HYPERLINK("https://youtu.be/RWYSq86GLx4", "Puente a 1 pierna c/ apoyo de talón")</f>
        <v>Puente a 1 pierna c/ apoyo de talón</v>
      </c>
      <c r="B246" s="66"/>
      <c r="C246" s="66"/>
      <c r="D246" s="26"/>
      <c r="E246" s="148" t="s">
        <v>182</v>
      </c>
    </row>
    <row r="247" ht="15.75" customHeight="1">
      <c r="A247" s="147" t="str">
        <f>HYPERLINK("https://youtube.com/shorts/HSKGfLn6jvo?feature=share", "Vitalizaciones (Dominante de rodilla)")</f>
        <v>Vitalizaciones (Dominante de rodilla)</v>
      </c>
      <c r="B247" s="66"/>
      <c r="C247" s="66"/>
      <c r="D247" s="26"/>
      <c r="E247" s="148" t="s">
        <v>182</v>
      </c>
    </row>
    <row r="248" ht="15.75" customHeight="1">
      <c r="A248" s="147" t="str">
        <f>HYPERLINK("https://youtube.com/shorts/7Eu1Gyzo0u0?feature=share", "Thruster c/disco ")</f>
        <v>Thruster c/disco </v>
      </c>
      <c r="B248" s="66"/>
      <c r="C248" s="66"/>
      <c r="D248" s="26"/>
      <c r="E248" s="148" t="s">
        <v>182</v>
      </c>
    </row>
    <row r="249" ht="15.75" customHeight="1">
      <c r="A249" s="147" t="str">
        <f>HYPERLINK("https://youtube.com/shorts/EWFjvXYuf3c?feature=share", "Peso muerto c/ketbell ")</f>
        <v>Peso muerto c/ketbell </v>
      </c>
      <c r="B249" s="66"/>
      <c r="C249" s="66"/>
      <c r="D249" s="26"/>
      <c r="E249" s="148" t="s">
        <v>182</v>
      </c>
    </row>
    <row r="250" ht="15.75" customHeight="1">
      <c r="A250" s="147" t="str">
        <f>HYPERLINK("https://youtube.com/shorts/LQQm5l9o0YY?feature=share", "Vitalizaciones (Dominante de cadera) ")</f>
        <v>Vitalizaciones (Dominante de cadera) </v>
      </c>
      <c r="B250" s="66"/>
      <c r="C250" s="66"/>
      <c r="D250" s="26"/>
      <c r="E250" s="148" t="s">
        <v>182</v>
      </c>
    </row>
    <row r="251" ht="15.75" customHeight="1">
      <c r="A251" s="147" t="str">
        <f>HYPERLINK("https://youtube.com/shorts/WZH555heV8o?feature=share", "Press a 1 brazo c/ketbell ")</f>
        <v>Press a 1 brazo c/ketbell </v>
      </c>
      <c r="B251" s="66"/>
      <c r="C251" s="66"/>
      <c r="D251" s="26"/>
      <c r="E251" s="148" t="s">
        <v>182</v>
      </c>
    </row>
    <row r="252" ht="15.75" customHeight="1">
      <c r="A252" s="147" t="str">
        <f>HYPERLINK("https://youtube.com/shorts/bYVfCpXUyS8?feature=share", "Press militar c/ketbell")</f>
        <v>Press militar c/ketbell</v>
      </c>
      <c r="B252" s="66"/>
      <c r="C252" s="66"/>
      <c r="D252" s="26"/>
      <c r="E252" s="148" t="s">
        <v>182</v>
      </c>
    </row>
    <row r="253" ht="15.75" customHeight="1">
      <c r="A253" s="147" t="str">
        <f>HYPERLINK("https://youtube.com/shorts/ReyePQxgFIg?feature=share", "Remo isometrico c/soga ")</f>
        <v>Remo isometrico c/soga </v>
      </c>
      <c r="B253" s="66"/>
      <c r="C253" s="66"/>
      <c r="D253" s="26"/>
      <c r="E253" s="148" t="s">
        <v>182</v>
      </c>
    </row>
    <row r="254" ht="15.75" customHeight="1">
      <c r="A254" s="147" t="str">
        <f>HYPERLINK("https://youtu.be/1fS12ItsNKo", "Bicho muerto c/ disco en los pies")</f>
        <v>Bicho muerto c/ disco en los pies</v>
      </c>
      <c r="B254" s="66"/>
      <c r="C254" s="66"/>
      <c r="D254" s="26"/>
      <c r="E254" s="148" t="s">
        <v>182</v>
      </c>
    </row>
    <row r="255" ht="15.75" customHeight="1">
      <c r="A255" s="147" t="str">
        <f>HYPERLINK("https://youtube.com/shorts/RZ8Ji5IhGao?feature=share", "Flexión de cadera + círculos c/ketbell ")</f>
        <v>Flexión de cadera + círculos c/ketbell </v>
      </c>
      <c r="B255" s="66"/>
      <c r="C255" s="66"/>
      <c r="D255" s="26"/>
      <c r="E255" s="148" t="s">
        <v>182</v>
      </c>
    </row>
    <row r="256" ht="15.75" customHeight="1">
      <c r="A256" s="147" t="str">
        <f>HYPERLINK("https://youtube.com/shorts/4oXQmlLzYL0?feature=share", "Nados")</f>
        <v>Nados</v>
      </c>
      <c r="B256" s="66"/>
      <c r="C256" s="66"/>
      <c r="D256" s="26"/>
      <c r="E256" s="148" t="s">
        <v>182</v>
      </c>
    </row>
    <row r="257" ht="15.75" customHeight="1">
      <c r="A257" s="147" t="str">
        <f>HYPERLINK("https://youtube.com/shorts/2A1kbtNWFWI?feature=share", "Puente alto")</f>
        <v>Puente alto</v>
      </c>
      <c r="B257" s="66"/>
      <c r="C257" s="66"/>
      <c r="D257" s="26"/>
      <c r="E257" s="148" t="s">
        <v>182</v>
      </c>
    </row>
    <row r="258" ht="15.75" customHeight="1">
      <c r="A258" s="147" t="str">
        <f>HYPERLINK("https://youtube.com/shorts/9VsnUkRBNg8?feature=share", "Mov. Tobillo desde parado")</f>
        <v>Mov. Tobillo desde parado</v>
      </c>
      <c r="B258" s="66"/>
      <c r="C258" s="66"/>
      <c r="D258" s="26"/>
      <c r="E258" s="148" t="s">
        <v>182</v>
      </c>
    </row>
    <row r="259" ht="15.75" customHeight="1">
      <c r="A259" s="147" t="str">
        <f>HYPERLINK("https://youtube.com/shorts/S3SHvZaY9GA?feature=share", "Sentadilla frontal")</f>
        <v>Sentadilla frontal</v>
      </c>
      <c r="B259" s="66"/>
      <c r="C259" s="66"/>
      <c r="D259" s="26"/>
      <c r="E259" s="148" t="s">
        <v>182</v>
      </c>
    </row>
    <row r="260" ht="15.75" customHeight="1">
      <c r="A260" s="147" t="str">
        <f>HYPERLINK("https://youtube.com/shorts/rcLnzFC8J7Y?feature=share", "Rodillas al pecho en barra")</f>
        <v>Rodillas al pecho en barra</v>
      </c>
      <c r="B260" s="66"/>
      <c r="C260" s="66"/>
      <c r="D260" s="26"/>
      <c r="E260" s="148" t="s">
        <v>182</v>
      </c>
    </row>
    <row r="261" ht="15.75" customHeight="1">
      <c r="A261" s="147" t="str">
        <f>HYPERLINK("https://youtube.com/shorts/JAfm2QEjo7E?feature=share", "Pies a la barra c/kipping")</f>
        <v>Pies a la barra c/kipping</v>
      </c>
      <c r="B261" s="66"/>
      <c r="C261" s="66"/>
      <c r="D261" s="26"/>
      <c r="E261" s="148" t="s">
        <v>182</v>
      </c>
    </row>
    <row r="262" ht="15.75" customHeight="1">
      <c r="A262" s="147" t="str">
        <f>HYPERLINK("https://youtube.com/shorts/P5hjzCG0agM?feature=share", "Pies a la barra ")</f>
        <v>Pies a la barra </v>
      </c>
      <c r="B262" s="66"/>
      <c r="C262" s="66"/>
      <c r="D262" s="26"/>
      <c r="E262" s="148" t="s">
        <v>182</v>
      </c>
    </row>
    <row r="263" ht="15.75" customHeight="1">
      <c r="A263" s="147" t="str">
        <f>HYPERLINK("https://youtube.com/shorts/t7MTJtS4Tr0?feature=share", "Fondo en banco c/piernas flexionadas")</f>
        <v>Fondo en banco c/piernas flexionadas</v>
      </c>
      <c r="B263" s="66"/>
      <c r="C263" s="66"/>
      <c r="D263" s="26"/>
      <c r="E263" s="148" t="s">
        <v>182</v>
      </c>
    </row>
    <row r="264" ht="15.75" customHeight="1">
      <c r="A264" s="139" t="s">
        <v>354</v>
      </c>
      <c r="B264" s="66"/>
      <c r="C264" s="66"/>
      <c r="D264" s="26"/>
      <c r="E264" s="148" t="s">
        <v>182</v>
      </c>
    </row>
    <row r="265" ht="15.75" customHeight="1">
      <c r="A265" s="139" t="s">
        <v>355</v>
      </c>
      <c r="B265" s="66"/>
      <c r="C265" s="66"/>
      <c r="D265" s="26"/>
      <c r="E265" s="148" t="s">
        <v>182</v>
      </c>
    </row>
    <row r="266" ht="15.75" customHeight="1">
      <c r="A266" s="139" t="s">
        <v>356</v>
      </c>
      <c r="B266" s="66"/>
      <c r="C266" s="66"/>
      <c r="D266" s="26"/>
      <c r="E266" s="148" t="s">
        <v>182</v>
      </c>
    </row>
    <row r="267" ht="15.75" customHeight="1">
      <c r="A267" s="139" t="s">
        <v>357</v>
      </c>
      <c r="B267" s="66"/>
      <c r="C267" s="66"/>
      <c r="D267" s="26"/>
      <c r="E267" s="148" t="s">
        <v>182</v>
      </c>
    </row>
    <row r="268" ht="15.75" customHeight="1">
      <c r="A268" s="139" t="s">
        <v>358</v>
      </c>
      <c r="B268" s="66"/>
      <c r="C268" s="66"/>
      <c r="D268" s="26"/>
      <c r="E268" s="148" t="s">
        <v>182</v>
      </c>
    </row>
    <row r="269" ht="15.75" customHeight="1">
      <c r="A269" s="139" t="s">
        <v>359</v>
      </c>
      <c r="B269" s="66"/>
      <c r="C269" s="66"/>
      <c r="D269" s="26"/>
      <c r="E269" s="148" t="s">
        <v>182</v>
      </c>
    </row>
    <row r="270" ht="15.75" customHeight="1">
      <c r="A270" s="139" t="s">
        <v>360</v>
      </c>
      <c r="B270" s="66"/>
      <c r="C270" s="66"/>
      <c r="D270" s="26"/>
      <c r="E270" s="148" t="s">
        <v>182</v>
      </c>
    </row>
    <row r="271" ht="15.75" customHeight="1">
      <c r="A271" s="139" t="s">
        <v>361</v>
      </c>
      <c r="B271" s="66"/>
      <c r="C271" s="66"/>
      <c r="D271" s="26"/>
      <c r="E271" s="148" t="s">
        <v>182</v>
      </c>
    </row>
    <row r="272" ht="15.75" customHeight="1">
      <c r="A272" s="139" t="s">
        <v>362</v>
      </c>
      <c r="B272" s="66"/>
      <c r="C272" s="66"/>
      <c r="D272" s="26"/>
      <c r="E272" s="148" t="s">
        <v>182</v>
      </c>
    </row>
    <row r="273" ht="15.75" customHeight="1">
      <c r="A273" s="139" t="s">
        <v>363</v>
      </c>
      <c r="B273" s="66"/>
      <c r="C273" s="66"/>
      <c r="D273" s="26"/>
      <c r="E273" s="148" t="s">
        <v>182</v>
      </c>
    </row>
    <row r="274" ht="15.75" customHeight="1">
      <c r="A274" s="139" t="s">
        <v>364</v>
      </c>
      <c r="B274" s="66"/>
      <c r="C274" s="66"/>
      <c r="D274" s="26"/>
      <c r="E274" s="148" t="s">
        <v>182</v>
      </c>
    </row>
    <row r="275" ht="15.75" customHeight="1">
      <c r="A275" s="139" t="s">
        <v>365</v>
      </c>
      <c r="B275" s="66"/>
      <c r="C275" s="66"/>
      <c r="D275" s="26"/>
      <c r="E275" s="148" t="s">
        <v>182</v>
      </c>
    </row>
    <row r="276" ht="15.75" customHeight="1">
      <c r="A276" s="149" t="s">
        <v>366</v>
      </c>
      <c r="B276" s="66"/>
      <c r="C276" s="66"/>
      <c r="D276" s="26"/>
      <c r="E276" s="148" t="s">
        <v>367</v>
      </c>
    </row>
    <row r="277" ht="15.75" customHeight="1">
      <c r="A277" s="139" t="s">
        <v>368</v>
      </c>
      <c r="B277" s="66"/>
      <c r="C277" s="66"/>
      <c r="D277" s="26"/>
      <c r="E277" s="148" t="s">
        <v>182</v>
      </c>
    </row>
    <row r="278" ht="15.75" customHeight="1">
      <c r="A278" s="150" t="s">
        <v>369</v>
      </c>
      <c r="E278" s="151"/>
    </row>
    <row r="279" ht="15.75" customHeight="1">
      <c r="A279" s="152" t="s">
        <v>370</v>
      </c>
      <c r="B279" s="66"/>
      <c r="C279" s="66"/>
      <c r="D279" s="26"/>
      <c r="E279" s="151"/>
    </row>
    <row r="280" ht="15.75" customHeight="1">
      <c r="A280" s="152" t="s">
        <v>371</v>
      </c>
      <c r="B280" s="66"/>
      <c r="C280" s="66"/>
      <c r="D280" s="26"/>
      <c r="E280" s="151"/>
    </row>
    <row r="281" ht="15.75" customHeight="1">
      <c r="A281" s="152" t="s">
        <v>372</v>
      </c>
      <c r="B281" s="66"/>
      <c r="C281" s="66"/>
      <c r="D281" s="26"/>
      <c r="E281" s="151"/>
    </row>
    <row r="282" ht="15.75" customHeight="1">
      <c r="A282" s="152" t="s">
        <v>373</v>
      </c>
      <c r="B282" s="66"/>
      <c r="C282" s="66"/>
      <c r="D282" s="26"/>
      <c r="E282" s="151"/>
    </row>
    <row r="283" ht="15.75" customHeight="1">
      <c r="A283" s="152" t="s">
        <v>374</v>
      </c>
      <c r="B283" s="66"/>
      <c r="C283" s="66"/>
      <c r="D283" s="26"/>
      <c r="E283" s="151"/>
    </row>
    <row r="284" ht="15.75" customHeight="1">
      <c r="A284" s="150" t="s">
        <v>375</v>
      </c>
      <c r="E284" s="151"/>
    </row>
    <row r="285" ht="15.75" customHeight="1">
      <c r="A285" s="152" t="s">
        <v>376</v>
      </c>
      <c r="B285" s="66"/>
      <c r="C285" s="66"/>
      <c r="D285" s="26"/>
      <c r="E285" s="151"/>
    </row>
    <row r="286" ht="15.75" customHeight="1">
      <c r="A286" s="152" t="s">
        <v>377</v>
      </c>
      <c r="B286" s="66"/>
      <c r="C286" s="66"/>
      <c r="D286" s="26"/>
      <c r="E286" s="151"/>
    </row>
    <row r="287" ht="15.75" customHeight="1">
      <c r="A287" s="150" t="s">
        <v>378</v>
      </c>
      <c r="E287" s="151"/>
    </row>
    <row r="288" ht="15.75" customHeight="1">
      <c r="A288" s="152" t="s">
        <v>379</v>
      </c>
      <c r="B288" s="66"/>
      <c r="C288" s="66"/>
      <c r="D288" s="26"/>
      <c r="E288" s="151"/>
    </row>
    <row r="289" ht="15.75" customHeight="1">
      <c r="A289" s="152" t="s">
        <v>380</v>
      </c>
      <c r="B289" s="66"/>
      <c r="C289" s="66"/>
      <c r="D289" s="26"/>
      <c r="E289" s="151"/>
    </row>
    <row r="290" ht="15.75" customHeight="1">
      <c r="A290" s="152" t="s">
        <v>381</v>
      </c>
      <c r="B290" s="66"/>
      <c r="C290" s="66"/>
      <c r="D290" s="26"/>
      <c r="E290" s="151"/>
    </row>
    <row r="291" ht="15.75" customHeight="1">
      <c r="A291" s="149" t="s">
        <v>382</v>
      </c>
      <c r="B291" s="66"/>
      <c r="C291" s="66"/>
      <c r="D291" s="26"/>
      <c r="E291" s="151"/>
    </row>
    <row r="292" ht="15.75" customHeight="1">
      <c r="A292" s="150" t="s">
        <v>383</v>
      </c>
      <c r="E292" s="151"/>
    </row>
    <row r="293" ht="15.75" customHeight="1">
      <c r="A293" s="152" t="s">
        <v>384</v>
      </c>
      <c r="B293" s="66"/>
      <c r="C293" s="66"/>
      <c r="D293" s="26"/>
      <c r="E293" s="151"/>
    </row>
    <row r="294" ht="15.75" customHeight="1">
      <c r="A294" s="150" t="s">
        <v>385</v>
      </c>
      <c r="E294" s="151"/>
    </row>
    <row r="295" ht="15.75" customHeight="1">
      <c r="A295" s="152" t="s">
        <v>386</v>
      </c>
      <c r="B295" s="66"/>
      <c r="C295" s="66"/>
      <c r="D295" s="26"/>
      <c r="E295" s="151"/>
    </row>
    <row r="296" ht="15.75" customHeight="1">
      <c r="A296" s="149" t="s">
        <v>387</v>
      </c>
      <c r="B296" s="66"/>
      <c r="C296" s="66"/>
      <c r="D296" s="26"/>
      <c r="E296" s="151"/>
    </row>
    <row r="297" ht="15.75" customHeight="1">
      <c r="A297" s="149" t="s">
        <v>54</v>
      </c>
      <c r="B297" s="66"/>
      <c r="C297" s="66"/>
      <c r="D297" s="26"/>
      <c r="E297" s="151"/>
    </row>
    <row r="298" ht="15.75" customHeight="1">
      <c r="A298" s="149" t="s">
        <v>388</v>
      </c>
      <c r="B298" s="66"/>
      <c r="C298" s="66"/>
      <c r="D298" s="26"/>
      <c r="E298" s="151"/>
    </row>
    <row r="299" ht="15.75" customHeight="1">
      <c r="A299" s="147" t="str">
        <f>HYPERLINK("https://youtu.be/y5dBhGcedjU", "Plancha Copenhague (Rodilla) ")</f>
        <v>Plancha Copenhague (Rodilla) </v>
      </c>
      <c r="B299" s="66"/>
      <c r="C299" s="66"/>
      <c r="D299" s="26"/>
      <c r="E299" s="151"/>
    </row>
    <row r="300" ht="15.75" customHeight="1">
      <c r="A300" s="147" t="str">
        <f>HYPERLINK("https://youtu.be/qUcY_SpAeh8", "Plancha Copenhague (Dinamica) ")</f>
        <v>Plancha Copenhague (Dinamica) </v>
      </c>
      <c r="B300" s="66"/>
      <c r="C300" s="66"/>
      <c r="D300" s="26"/>
      <c r="E300" s="151"/>
    </row>
    <row r="301" ht="15.75" customHeight="1">
      <c r="A301" s="147" t="str">
        <f>HYPERLINK("https://youtu.be/5cZbvCeZ_7U", "Plancha Copenhague")</f>
        <v>Plancha Copenhague</v>
      </c>
      <c r="B301" s="66"/>
      <c r="C301" s="66"/>
      <c r="D301" s="26"/>
      <c r="E301" s="151"/>
    </row>
    <row r="302" ht="15.75" customHeight="1">
      <c r="A302" s="147" t="str">
        <f>HYPERLINK("https://youtu.be/1tQQwmJTFnE", "Cargada desde cadera/ Hip clean")</f>
        <v>Cargada desde cadera/ Hip clean</v>
      </c>
      <c r="B302" s="66"/>
      <c r="C302" s="66"/>
      <c r="D302" s="26"/>
      <c r="E302" s="151"/>
    </row>
    <row r="303" ht="15.75" customHeight="1">
      <c r="A303" s="147" t="str">
        <f>HYPERLINK("https://youtu.be/DfcCfwNoze4", "Arranque desde cadera/ Hip snatch ")</f>
        <v>Arranque desde cadera/ Hip snatch </v>
      </c>
      <c r="B303" s="66"/>
      <c r="C303" s="66"/>
      <c r="D303" s="26"/>
      <c r="E303" s="151"/>
    </row>
    <row r="304" ht="15.75" customHeight="1">
      <c r="A304" s="147" t="str">
        <f>HYPERLINK("https://youtu.be/DZYgwiZYRuE", "Low muscle snatch")</f>
        <v>Low muscle snatch</v>
      </c>
      <c r="B304" s="66"/>
      <c r="C304" s="66"/>
      <c r="D304" s="26"/>
      <c r="E304" s="151"/>
    </row>
    <row r="305" ht="15.75" customHeight="1">
      <c r="A305" s="147" t="str">
        <f>HYPERLINK("https://youtu.be/jf_Sxr0cwsk", "Hip power clean")</f>
        <v>Hip power clean</v>
      </c>
      <c r="B305" s="66"/>
      <c r="C305" s="66"/>
      <c r="D305" s="26"/>
      <c r="E305" s="151"/>
    </row>
    <row r="306" ht="15.75" customHeight="1">
      <c r="A306" s="147" t="str">
        <f>HYPERLINK("https://youtu.be/mns84aHPPMg", "Cargada de fuerza desde colgado")</f>
        <v>Cargada de fuerza desde colgado</v>
      </c>
      <c r="B306" s="66"/>
      <c r="C306" s="66"/>
      <c r="D306" s="26"/>
      <c r="E306" s="151"/>
    </row>
    <row r="307" ht="15.75" customHeight="1">
      <c r="A307" s="153" t="s">
        <v>79</v>
      </c>
      <c r="B307" s="66"/>
      <c r="C307" s="66"/>
      <c r="D307" s="26"/>
      <c r="E307" s="151"/>
    </row>
    <row r="308" ht="15.75" customHeight="1">
      <c r="A308" s="154" t="s">
        <v>389</v>
      </c>
      <c r="B308" s="12"/>
      <c r="C308" s="12"/>
      <c r="D308" s="13"/>
      <c r="E308" s="151"/>
    </row>
    <row r="309" ht="15.75" customHeight="1">
      <c r="A309" s="154" t="s">
        <v>390</v>
      </c>
      <c r="B309" s="12"/>
      <c r="C309" s="12"/>
      <c r="D309" s="13"/>
      <c r="E309" s="151"/>
    </row>
    <row r="310" ht="15.75" customHeight="1">
      <c r="A310" s="154" t="s">
        <v>391</v>
      </c>
      <c r="B310" s="12"/>
      <c r="C310" s="12"/>
      <c r="D310" s="13"/>
      <c r="E310" s="151"/>
    </row>
    <row r="311" ht="15.75" customHeight="1">
      <c r="A311" s="154" t="s">
        <v>392</v>
      </c>
      <c r="B311" s="12"/>
      <c r="C311" s="12"/>
      <c r="D311" s="13"/>
      <c r="E311" s="151"/>
    </row>
    <row r="312" ht="15.75" customHeight="1">
      <c r="A312" s="154" t="s">
        <v>393</v>
      </c>
      <c r="B312" s="12"/>
      <c r="C312" s="12"/>
      <c r="D312" s="13"/>
      <c r="E312" s="151"/>
    </row>
    <row r="313" ht="15.75" customHeight="1">
      <c r="A313" s="154" t="s">
        <v>394</v>
      </c>
      <c r="B313" s="12"/>
      <c r="C313" s="12"/>
      <c r="D313" s="13"/>
      <c r="E313" s="151"/>
    </row>
    <row r="314" ht="15.75" customHeight="1">
      <c r="A314" s="155" t="s">
        <v>395</v>
      </c>
      <c r="E314" s="151"/>
    </row>
    <row r="315" ht="15.75" customHeight="1">
      <c r="A315" s="153" t="s">
        <v>396</v>
      </c>
      <c r="B315" s="66"/>
      <c r="C315" s="66"/>
      <c r="D315" s="26"/>
      <c r="E315" s="151"/>
    </row>
    <row r="316" ht="15.75" customHeight="1">
      <c r="A316" s="153" t="s">
        <v>397</v>
      </c>
      <c r="B316" s="66"/>
      <c r="C316" s="66"/>
      <c r="D316" s="26"/>
      <c r="E316" s="151"/>
    </row>
    <row r="317" ht="15.75" customHeight="1">
      <c r="A317" s="153" t="s">
        <v>398</v>
      </c>
      <c r="B317" s="66"/>
      <c r="C317" s="66"/>
      <c r="D317" s="26"/>
      <c r="E317" s="151"/>
    </row>
    <row r="318" ht="15.75" customHeight="1">
      <c r="A318" s="153" t="s">
        <v>399</v>
      </c>
      <c r="B318" s="66"/>
      <c r="C318" s="66"/>
      <c r="D318" s="26"/>
      <c r="E318" s="151"/>
    </row>
    <row r="319" ht="15.75" customHeight="1">
      <c r="A319" s="153" t="s">
        <v>400</v>
      </c>
      <c r="B319" s="66"/>
      <c r="C319" s="66"/>
      <c r="D319" s="26"/>
      <c r="E319" s="151"/>
    </row>
    <row r="320" ht="15.75" customHeight="1">
      <c r="A320" s="153" t="s">
        <v>401</v>
      </c>
      <c r="B320" s="66"/>
      <c r="C320" s="66"/>
      <c r="D320" s="26"/>
      <c r="E320" s="151"/>
    </row>
    <row r="321" ht="15.75" customHeight="1">
      <c r="A321" s="152" t="s">
        <v>402</v>
      </c>
      <c r="B321" s="66"/>
      <c r="C321" s="66"/>
      <c r="D321" s="26"/>
      <c r="E321" s="151"/>
    </row>
    <row r="322" ht="15.75" customHeight="1">
      <c r="A322" s="152" t="s">
        <v>403</v>
      </c>
      <c r="B322" s="66"/>
      <c r="C322" s="66"/>
      <c r="D322" s="26"/>
      <c r="E322" s="151"/>
    </row>
    <row r="323" ht="15.75" customHeight="1">
      <c r="A323" s="152" t="s">
        <v>404</v>
      </c>
      <c r="B323" s="66"/>
      <c r="C323" s="66"/>
      <c r="D323" s="26"/>
      <c r="E323" s="151"/>
    </row>
    <row r="324" ht="15.75" customHeight="1">
      <c r="A324" s="152" t="s">
        <v>405</v>
      </c>
      <c r="B324" s="66"/>
      <c r="C324" s="66"/>
      <c r="D324" s="26"/>
      <c r="E324" s="151"/>
    </row>
    <row r="325" ht="15.75" customHeight="1">
      <c r="A325" s="152" t="s">
        <v>406</v>
      </c>
      <c r="B325" s="66"/>
      <c r="C325" s="66"/>
      <c r="D325" s="26"/>
      <c r="E325" s="151"/>
    </row>
    <row r="326" ht="15.75" customHeight="1">
      <c r="A326" s="152" t="s">
        <v>407</v>
      </c>
      <c r="B326" s="66"/>
      <c r="C326" s="66"/>
      <c r="D326" s="26"/>
      <c r="E326" s="151"/>
    </row>
    <row r="327" ht="15.75" customHeight="1">
      <c r="A327" s="156"/>
      <c r="B327" s="66"/>
      <c r="C327" s="66"/>
      <c r="D327" s="26"/>
      <c r="E327" s="151"/>
    </row>
    <row r="328" ht="15.75" customHeight="1">
      <c r="A328" s="156"/>
      <c r="B328" s="66"/>
      <c r="C328" s="66"/>
      <c r="D328" s="26"/>
      <c r="E328" s="151"/>
    </row>
    <row r="329" ht="15.75" customHeight="1">
      <c r="A329" s="156"/>
      <c r="B329" s="66"/>
      <c r="C329" s="66"/>
      <c r="D329" s="26"/>
      <c r="E329" s="151"/>
    </row>
    <row r="330" ht="15.75" customHeight="1">
      <c r="A330" s="156"/>
      <c r="B330" s="66"/>
      <c r="C330" s="66"/>
      <c r="D330" s="26"/>
      <c r="E330" s="151"/>
    </row>
    <row r="331" ht="15.75" customHeight="1">
      <c r="A331" s="156"/>
      <c r="B331" s="66"/>
      <c r="C331" s="66"/>
      <c r="D331" s="26"/>
      <c r="E331" s="151"/>
    </row>
    <row r="332" ht="15.75" customHeight="1">
      <c r="A332" s="156"/>
      <c r="B332" s="66"/>
      <c r="C332" s="66"/>
      <c r="D332" s="26"/>
      <c r="E332" s="151"/>
    </row>
    <row r="333" ht="15.75" customHeight="1">
      <c r="A333" s="156"/>
      <c r="B333" s="66"/>
      <c r="C333" s="66"/>
      <c r="D333" s="26"/>
      <c r="E333" s="151"/>
    </row>
    <row r="334" ht="15.75" customHeight="1">
      <c r="A334" s="156"/>
      <c r="B334" s="66"/>
      <c r="C334" s="66"/>
      <c r="D334" s="26"/>
      <c r="E334" s="151"/>
    </row>
    <row r="335" ht="15.75" customHeight="1">
      <c r="A335" s="156"/>
      <c r="B335" s="66"/>
      <c r="C335" s="66"/>
      <c r="D335" s="26"/>
      <c r="E335" s="151"/>
    </row>
    <row r="336" ht="15.75" customHeight="1">
      <c r="A336" s="156"/>
      <c r="B336" s="66"/>
      <c r="C336" s="66"/>
      <c r="D336" s="26"/>
      <c r="E336" s="151"/>
    </row>
    <row r="337" ht="15.75" customHeight="1">
      <c r="A337" s="156"/>
      <c r="B337" s="66"/>
      <c r="C337" s="66"/>
      <c r="D337" s="26"/>
      <c r="E337" s="151"/>
    </row>
    <row r="338" ht="15.75" customHeight="1">
      <c r="A338" s="156"/>
      <c r="B338" s="66"/>
      <c r="C338" s="66"/>
      <c r="D338" s="26"/>
      <c r="E338" s="151"/>
    </row>
    <row r="339" ht="15.75" customHeight="1">
      <c r="A339" s="156"/>
      <c r="B339" s="66"/>
      <c r="C339" s="66"/>
      <c r="D339" s="26"/>
      <c r="E339" s="151"/>
    </row>
    <row r="340" ht="15.75" customHeight="1">
      <c r="A340" s="156"/>
      <c r="B340" s="66"/>
      <c r="C340" s="66"/>
      <c r="D340" s="26"/>
      <c r="E340" s="151"/>
    </row>
    <row r="341" ht="15.75" customHeight="1">
      <c r="A341" s="156"/>
      <c r="B341" s="66"/>
      <c r="C341" s="66"/>
      <c r="D341" s="26"/>
      <c r="E341" s="151"/>
    </row>
    <row r="342" ht="15.75" customHeight="1">
      <c r="A342" s="156"/>
      <c r="B342" s="66"/>
      <c r="C342" s="66"/>
      <c r="D342" s="26"/>
      <c r="E342" s="151"/>
    </row>
    <row r="343" ht="15.75" customHeight="1">
      <c r="A343" s="156"/>
      <c r="B343" s="66"/>
      <c r="C343" s="66"/>
      <c r="D343" s="26"/>
      <c r="E343" s="151"/>
    </row>
    <row r="344" ht="15.75" customHeight="1">
      <c r="A344" s="156"/>
      <c r="B344" s="66"/>
      <c r="C344" s="66"/>
      <c r="D344" s="26"/>
      <c r="E344" s="151"/>
    </row>
    <row r="345" ht="15.75" customHeight="1">
      <c r="A345" s="156"/>
      <c r="B345" s="66"/>
      <c r="C345" s="66"/>
      <c r="D345" s="26"/>
      <c r="E345" s="151"/>
    </row>
    <row r="346" ht="15.75" customHeight="1">
      <c r="A346" s="156"/>
      <c r="B346" s="66"/>
      <c r="C346" s="66"/>
      <c r="D346" s="26"/>
      <c r="E346" s="151"/>
    </row>
    <row r="347" ht="15.75" customHeight="1">
      <c r="A347" s="156"/>
      <c r="B347" s="66"/>
      <c r="C347" s="66"/>
      <c r="D347" s="26"/>
      <c r="E347" s="151"/>
    </row>
    <row r="348" ht="15.75" customHeight="1">
      <c r="A348" s="156"/>
      <c r="B348" s="66"/>
      <c r="C348" s="66"/>
      <c r="D348" s="26"/>
      <c r="E348" s="151"/>
    </row>
    <row r="349" ht="15.75" customHeight="1">
      <c r="A349" s="156"/>
      <c r="B349" s="66"/>
      <c r="C349" s="66"/>
      <c r="D349" s="26"/>
      <c r="E349" s="151"/>
    </row>
    <row r="350" ht="15.75" customHeight="1">
      <c r="A350" s="156"/>
      <c r="B350" s="66"/>
      <c r="C350" s="66"/>
      <c r="D350" s="26"/>
      <c r="E350" s="151"/>
    </row>
    <row r="351" ht="15.75" customHeight="1">
      <c r="A351" s="156"/>
      <c r="B351" s="66"/>
      <c r="C351" s="66"/>
      <c r="D351" s="26"/>
      <c r="E351" s="151"/>
    </row>
    <row r="352" ht="15.75" customHeight="1">
      <c r="A352" s="156"/>
      <c r="B352" s="66"/>
      <c r="C352" s="66"/>
      <c r="D352" s="26"/>
      <c r="E352" s="151"/>
    </row>
    <row r="353" ht="15.75" customHeight="1">
      <c r="A353" s="156"/>
      <c r="B353" s="66"/>
      <c r="C353" s="66"/>
      <c r="D353" s="26"/>
      <c r="E353" s="151"/>
    </row>
    <row r="354" ht="15.75" customHeight="1">
      <c r="A354" s="156"/>
      <c r="B354" s="66"/>
      <c r="C354" s="66"/>
      <c r="D354" s="26"/>
      <c r="E354" s="151"/>
    </row>
    <row r="355" ht="15.75" customHeight="1">
      <c r="A355" s="156"/>
      <c r="B355" s="66"/>
      <c r="C355" s="66"/>
      <c r="D355" s="26"/>
      <c r="E355" s="151"/>
    </row>
    <row r="356" ht="15.75" customHeight="1">
      <c r="A356" s="156"/>
      <c r="B356" s="66"/>
      <c r="C356" s="66"/>
      <c r="D356" s="26"/>
      <c r="E356" s="151"/>
    </row>
    <row r="357" ht="15.75" customHeight="1">
      <c r="A357" s="156"/>
      <c r="B357" s="66"/>
      <c r="C357" s="66"/>
      <c r="D357" s="26"/>
      <c r="E357" s="151"/>
    </row>
    <row r="358" ht="15.75" customHeight="1">
      <c r="A358" s="156"/>
      <c r="B358" s="66"/>
      <c r="C358" s="66"/>
      <c r="D358" s="26"/>
      <c r="E358" s="151"/>
    </row>
    <row r="359" ht="15.75" customHeight="1">
      <c r="A359" s="156"/>
      <c r="B359" s="66"/>
      <c r="C359" s="66"/>
      <c r="D359" s="26"/>
      <c r="E359" s="151"/>
    </row>
    <row r="360" ht="15.75" customHeight="1">
      <c r="A360" s="156"/>
      <c r="B360" s="66"/>
      <c r="C360" s="66"/>
      <c r="D360" s="26"/>
      <c r="E360" s="151"/>
    </row>
    <row r="361" ht="15.75" customHeight="1">
      <c r="A361" s="156"/>
      <c r="B361" s="66"/>
      <c r="C361" s="66"/>
      <c r="D361" s="26"/>
      <c r="E361" s="151"/>
    </row>
    <row r="362" ht="15.75" customHeight="1">
      <c r="A362" s="156"/>
      <c r="B362" s="66"/>
      <c r="C362" s="66"/>
      <c r="D362" s="26"/>
      <c r="E362" s="151"/>
    </row>
    <row r="363" ht="15.75" customHeight="1">
      <c r="A363" s="156"/>
      <c r="B363" s="66"/>
      <c r="C363" s="66"/>
      <c r="D363" s="26"/>
      <c r="E363" s="151"/>
    </row>
    <row r="364" ht="15.75" customHeight="1">
      <c r="A364" s="156"/>
      <c r="B364" s="66"/>
      <c r="C364" s="66"/>
      <c r="D364" s="26"/>
      <c r="E364" s="151"/>
    </row>
    <row r="365" ht="15.75" customHeight="1">
      <c r="A365" s="156"/>
      <c r="B365" s="66"/>
      <c r="C365" s="66"/>
      <c r="D365" s="26"/>
      <c r="E365" s="151"/>
    </row>
    <row r="366" ht="15.75" customHeight="1">
      <c r="A366" s="156"/>
      <c r="B366" s="66"/>
      <c r="C366" s="66"/>
      <c r="D366" s="26"/>
      <c r="E366" s="151"/>
    </row>
    <row r="367" ht="15.75" customHeight="1">
      <c r="A367" s="156"/>
      <c r="B367" s="66"/>
      <c r="C367" s="66"/>
      <c r="D367" s="26"/>
      <c r="E367" s="151"/>
    </row>
    <row r="368" ht="15.75" customHeight="1">
      <c r="A368" s="156"/>
      <c r="B368" s="66"/>
      <c r="C368" s="66"/>
      <c r="D368" s="26"/>
      <c r="E368" s="151"/>
    </row>
    <row r="369" ht="15.75" customHeight="1">
      <c r="A369" s="156"/>
      <c r="B369" s="66"/>
      <c r="C369" s="66"/>
      <c r="D369" s="26"/>
      <c r="E369" s="151"/>
    </row>
    <row r="370" ht="15.75" customHeight="1">
      <c r="A370" s="156"/>
      <c r="B370" s="66"/>
      <c r="C370" s="66"/>
      <c r="D370" s="26"/>
      <c r="E370" s="151"/>
    </row>
    <row r="371" ht="15.75" customHeight="1">
      <c r="A371" s="156"/>
      <c r="B371" s="66"/>
      <c r="C371" s="66"/>
      <c r="D371" s="26"/>
      <c r="E371" s="151"/>
    </row>
    <row r="372" ht="15.75" customHeight="1">
      <c r="A372" s="156"/>
      <c r="B372" s="66"/>
      <c r="C372" s="66"/>
      <c r="D372" s="26"/>
      <c r="E372" s="151"/>
    </row>
    <row r="373" ht="15.75" customHeight="1">
      <c r="A373" s="156"/>
      <c r="B373" s="66"/>
      <c r="C373" s="66"/>
      <c r="D373" s="26"/>
      <c r="E373" s="151"/>
    </row>
    <row r="374" ht="15.75" customHeight="1">
      <c r="A374" s="156"/>
      <c r="B374" s="66"/>
      <c r="C374" s="66"/>
      <c r="D374" s="26"/>
      <c r="E374" s="151"/>
    </row>
    <row r="375" ht="15.75" customHeight="1">
      <c r="A375" s="156"/>
      <c r="B375" s="66"/>
      <c r="C375" s="66"/>
      <c r="D375" s="26"/>
      <c r="E375" s="151"/>
    </row>
    <row r="376" ht="15.75" customHeight="1">
      <c r="A376" s="156"/>
      <c r="B376" s="66"/>
      <c r="C376" s="66"/>
      <c r="D376" s="26"/>
      <c r="E376" s="151"/>
    </row>
    <row r="377" ht="15.75" customHeight="1">
      <c r="A377" s="156"/>
      <c r="B377" s="66"/>
      <c r="C377" s="66"/>
      <c r="D377" s="26"/>
      <c r="E377" s="151"/>
    </row>
    <row r="378" ht="15.75" customHeight="1">
      <c r="A378" s="156"/>
      <c r="B378" s="66"/>
      <c r="C378" s="66"/>
      <c r="D378" s="26"/>
      <c r="E378" s="151"/>
    </row>
    <row r="379" ht="15.75" customHeight="1">
      <c r="A379" s="156"/>
      <c r="B379" s="66"/>
      <c r="C379" s="66"/>
      <c r="D379" s="26"/>
      <c r="E379" s="151"/>
    </row>
    <row r="380" ht="15.75" customHeight="1">
      <c r="A380" s="156"/>
      <c r="B380" s="66"/>
      <c r="C380" s="66"/>
      <c r="D380" s="26"/>
      <c r="E380" s="151"/>
    </row>
    <row r="381" ht="15.75" customHeight="1">
      <c r="A381" s="156"/>
      <c r="B381" s="66"/>
      <c r="C381" s="66"/>
      <c r="D381" s="26"/>
      <c r="E381" s="151"/>
    </row>
    <row r="382" ht="15.75" customHeight="1">
      <c r="A382" s="156"/>
      <c r="B382" s="66"/>
      <c r="C382" s="66"/>
      <c r="D382" s="26"/>
      <c r="E382" s="151"/>
    </row>
    <row r="383" ht="15.75" customHeight="1">
      <c r="A383" s="156"/>
      <c r="B383" s="66"/>
      <c r="C383" s="66"/>
      <c r="D383" s="26"/>
      <c r="E383" s="151"/>
    </row>
    <row r="384" ht="15.75" customHeight="1">
      <c r="A384" s="156"/>
      <c r="B384" s="66"/>
      <c r="C384" s="66"/>
      <c r="D384" s="26"/>
      <c r="E384" s="151"/>
    </row>
    <row r="385" ht="15.75" customHeight="1">
      <c r="A385" s="156"/>
      <c r="B385" s="66"/>
      <c r="C385" s="66"/>
      <c r="D385" s="26"/>
      <c r="E385" s="151"/>
    </row>
    <row r="386" ht="15.75" customHeight="1">
      <c r="A386" s="156"/>
      <c r="B386" s="66"/>
      <c r="C386" s="66"/>
      <c r="D386" s="26"/>
      <c r="E386" s="151"/>
    </row>
    <row r="387" ht="15.75" customHeight="1">
      <c r="A387" s="156"/>
      <c r="B387" s="66"/>
      <c r="C387" s="66"/>
      <c r="D387" s="26"/>
      <c r="E387" s="151"/>
    </row>
    <row r="388" ht="15.75" customHeight="1">
      <c r="A388" s="156"/>
      <c r="B388" s="66"/>
      <c r="C388" s="66"/>
      <c r="D388" s="26"/>
      <c r="E388" s="151"/>
    </row>
    <row r="389" ht="15.75" customHeight="1">
      <c r="A389" s="156"/>
      <c r="B389" s="66"/>
      <c r="C389" s="66"/>
      <c r="D389" s="26"/>
      <c r="E389" s="151"/>
    </row>
    <row r="390" ht="15.75" customHeight="1">
      <c r="A390" s="156"/>
      <c r="B390" s="66"/>
      <c r="C390" s="66"/>
      <c r="D390" s="26"/>
      <c r="E390" s="151"/>
    </row>
    <row r="391" ht="15.75" customHeight="1">
      <c r="A391" s="156"/>
      <c r="B391" s="66"/>
      <c r="C391" s="66"/>
      <c r="D391" s="26"/>
      <c r="E391" s="151"/>
    </row>
    <row r="392" ht="15.75" customHeight="1">
      <c r="A392" s="156"/>
      <c r="B392" s="66"/>
      <c r="C392" s="66"/>
      <c r="D392" s="26"/>
      <c r="E392" s="151"/>
    </row>
    <row r="393" ht="15.75" customHeight="1">
      <c r="A393" s="156"/>
      <c r="B393" s="66"/>
      <c r="C393" s="66"/>
      <c r="D393" s="26"/>
      <c r="E393" s="151"/>
    </row>
    <row r="394" ht="15.75" customHeight="1">
      <c r="A394" s="156"/>
      <c r="B394" s="66"/>
      <c r="C394" s="66"/>
      <c r="D394" s="26"/>
      <c r="E394" s="151"/>
    </row>
    <row r="395" ht="15.75" customHeight="1">
      <c r="A395" s="156"/>
      <c r="B395" s="66"/>
      <c r="C395" s="66"/>
      <c r="D395" s="26"/>
      <c r="E395" s="151"/>
    </row>
    <row r="396" ht="15.75" customHeight="1">
      <c r="A396" s="156"/>
      <c r="B396" s="66"/>
      <c r="C396" s="66"/>
      <c r="D396" s="26"/>
      <c r="E396" s="151"/>
    </row>
    <row r="397" ht="15.75" customHeight="1">
      <c r="A397" s="156"/>
      <c r="B397" s="66"/>
      <c r="C397" s="66"/>
      <c r="D397" s="26"/>
      <c r="E397" s="151"/>
    </row>
    <row r="398" ht="15.75" customHeight="1">
      <c r="A398" s="156"/>
      <c r="B398" s="66"/>
      <c r="C398" s="66"/>
      <c r="D398" s="26"/>
      <c r="E398" s="151"/>
    </row>
    <row r="399" ht="15.75" customHeight="1">
      <c r="A399" s="156"/>
      <c r="B399" s="66"/>
      <c r="C399" s="66"/>
      <c r="D399" s="26"/>
      <c r="E399" s="151"/>
    </row>
    <row r="400" ht="15.75" customHeight="1">
      <c r="A400" s="156"/>
      <c r="B400" s="66"/>
      <c r="C400" s="66"/>
      <c r="D400" s="26"/>
      <c r="E400" s="151"/>
    </row>
    <row r="401" ht="15.75" customHeight="1">
      <c r="A401" s="156"/>
      <c r="B401" s="66"/>
      <c r="C401" s="66"/>
      <c r="D401" s="26"/>
      <c r="E401" s="151"/>
    </row>
    <row r="402" ht="15.75" customHeight="1">
      <c r="A402" s="156"/>
      <c r="B402" s="66"/>
      <c r="C402" s="66"/>
      <c r="D402" s="26"/>
      <c r="E402" s="151"/>
    </row>
    <row r="403" ht="15.75" customHeight="1">
      <c r="A403" s="156"/>
      <c r="B403" s="66"/>
      <c r="C403" s="66"/>
      <c r="D403" s="26"/>
      <c r="E403" s="151"/>
    </row>
    <row r="404" ht="15.75" customHeight="1">
      <c r="A404" s="156"/>
      <c r="B404" s="66"/>
      <c r="C404" s="66"/>
      <c r="D404" s="26"/>
      <c r="E404" s="151"/>
    </row>
    <row r="405" ht="15.75" customHeight="1">
      <c r="A405" s="156"/>
      <c r="B405" s="66"/>
      <c r="C405" s="66"/>
      <c r="D405" s="26"/>
      <c r="E405" s="151"/>
    </row>
    <row r="406" ht="15.75" customHeight="1">
      <c r="A406" s="156"/>
      <c r="B406" s="66"/>
      <c r="C406" s="66"/>
      <c r="D406" s="26"/>
      <c r="E406" s="151"/>
    </row>
    <row r="407" ht="15.75" customHeight="1">
      <c r="A407" s="156"/>
      <c r="B407" s="66"/>
      <c r="C407" s="66"/>
      <c r="D407" s="26"/>
      <c r="E407" s="151"/>
    </row>
    <row r="408" ht="15.75" customHeight="1">
      <c r="A408" s="156"/>
      <c r="B408" s="66"/>
      <c r="C408" s="66"/>
      <c r="D408" s="26"/>
      <c r="E408" s="151"/>
    </row>
    <row r="409" ht="15.75" customHeight="1">
      <c r="A409" s="156"/>
      <c r="B409" s="66"/>
      <c r="C409" s="66"/>
      <c r="D409" s="26"/>
      <c r="E409" s="151"/>
    </row>
    <row r="410" ht="15.75" customHeight="1">
      <c r="A410" s="156"/>
      <c r="B410" s="66"/>
      <c r="C410" s="66"/>
      <c r="D410" s="26"/>
      <c r="E410" s="151"/>
    </row>
    <row r="411" ht="15.75" customHeight="1">
      <c r="A411" s="156"/>
      <c r="B411" s="66"/>
      <c r="C411" s="66"/>
      <c r="D411" s="26"/>
      <c r="E411" s="151"/>
    </row>
    <row r="412" ht="15.75" customHeight="1">
      <c r="A412" s="156"/>
      <c r="B412" s="66"/>
      <c r="C412" s="66"/>
      <c r="D412" s="26"/>
      <c r="E412" s="151"/>
    </row>
    <row r="413" ht="15.75" customHeight="1">
      <c r="A413" s="156"/>
      <c r="B413" s="66"/>
      <c r="C413" s="66"/>
      <c r="D413" s="26"/>
      <c r="E413" s="151"/>
    </row>
    <row r="414" ht="15.75" customHeight="1">
      <c r="A414" s="156"/>
      <c r="B414" s="66"/>
      <c r="C414" s="66"/>
      <c r="D414" s="26"/>
      <c r="E414" s="151"/>
    </row>
    <row r="415" ht="15.75" customHeight="1">
      <c r="A415" s="156"/>
      <c r="B415" s="66"/>
      <c r="C415" s="66"/>
      <c r="D415" s="26"/>
      <c r="E415" s="151"/>
    </row>
    <row r="416" ht="15.75" customHeight="1">
      <c r="A416" s="156"/>
      <c r="B416" s="66"/>
      <c r="C416" s="66"/>
      <c r="D416" s="26"/>
      <c r="E416" s="151"/>
    </row>
    <row r="417" ht="15.75" customHeight="1">
      <c r="A417" s="156"/>
      <c r="B417" s="66"/>
      <c r="C417" s="66"/>
      <c r="D417" s="26"/>
      <c r="E417" s="151"/>
    </row>
    <row r="418" ht="15.75" customHeight="1">
      <c r="A418" s="156"/>
      <c r="B418" s="66"/>
      <c r="C418" s="66"/>
      <c r="D418" s="26"/>
      <c r="E418" s="151"/>
    </row>
    <row r="419" ht="15.75" customHeight="1">
      <c r="A419" s="156"/>
      <c r="B419" s="66"/>
      <c r="C419" s="66"/>
      <c r="D419" s="26"/>
      <c r="E419" s="151"/>
    </row>
    <row r="420" ht="15.75" customHeight="1">
      <c r="A420" s="156"/>
      <c r="B420" s="66"/>
      <c r="C420" s="66"/>
      <c r="D420" s="26"/>
      <c r="E420" s="151"/>
    </row>
    <row r="421" ht="15.75" customHeight="1">
      <c r="A421" s="156"/>
      <c r="B421" s="66"/>
      <c r="C421" s="66"/>
      <c r="D421" s="26"/>
      <c r="E421" s="151"/>
    </row>
    <row r="422" ht="15.75" customHeight="1">
      <c r="A422" s="156"/>
      <c r="B422" s="66"/>
      <c r="C422" s="66"/>
      <c r="D422" s="26"/>
      <c r="E422" s="151"/>
    </row>
    <row r="423" ht="15.75" customHeight="1">
      <c r="A423" s="156"/>
      <c r="B423" s="66"/>
      <c r="C423" s="66"/>
      <c r="D423" s="26"/>
      <c r="E423" s="151"/>
    </row>
    <row r="424" ht="15.75" customHeight="1">
      <c r="A424" s="156"/>
      <c r="B424" s="66"/>
      <c r="C424" s="66"/>
      <c r="D424" s="26"/>
      <c r="E424" s="151"/>
    </row>
    <row r="425" ht="15.75" customHeight="1">
      <c r="A425" s="156"/>
      <c r="B425" s="66"/>
      <c r="C425" s="66"/>
      <c r="D425" s="26"/>
      <c r="E425" s="151"/>
    </row>
    <row r="426" ht="15.75" customHeight="1">
      <c r="A426" s="156"/>
      <c r="B426" s="66"/>
      <c r="C426" s="66"/>
      <c r="D426" s="26"/>
      <c r="E426" s="151"/>
    </row>
    <row r="427" ht="15.75" customHeight="1">
      <c r="A427" s="156"/>
      <c r="B427" s="66"/>
      <c r="C427" s="66"/>
      <c r="D427" s="26"/>
      <c r="E427" s="151"/>
    </row>
    <row r="428" ht="15.75" customHeight="1">
      <c r="A428" s="156"/>
      <c r="B428" s="66"/>
      <c r="C428" s="66"/>
      <c r="D428" s="26"/>
      <c r="E428" s="151"/>
    </row>
    <row r="429" ht="15.75" customHeight="1">
      <c r="A429" s="156"/>
      <c r="B429" s="66"/>
      <c r="C429" s="66"/>
      <c r="D429" s="26"/>
      <c r="E429" s="151"/>
    </row>
    <row r="430" ht="15.75" customHeight="1">
      <c r="A430" s="156"/>
      <c r="B430" s="66"/>
      <c r="C430" s="66"/>
      <c r="D430" s="26"/>
      <c r="E430" s="151"/>
    </row>
    <row r="431" ht="15.75" customHeight="1">
      <c r="A431" s="156"/>
      <c r="B431" s="66"/>
      <c r="C431" s="66"/>
      <c r="D431" s="26"/>
      <c r="E431" s="151"/>
    </row>
    <row r="432" ht="15.75" customHeight="1">
      <c r="A432" s="156"/>
      <c r="B432" s="66"/>
      <c r="C432" s="66"/>
      <c r="D432" s="26"/>
      <c r="E432" s="151"/>
    </row>
    <row r="433" ht="15.75" customHeight="1">
      <c r="A433" s="156"/>
      <c r="B433" s="66"/>
      <c r="C433" s="66"/>
      <c r="D433" s="26"/>
      <c r="E433" s="151"/>
    </row>
    <row r="434" ht="15.75" customHeight="1">
      <c r="A434" s="156"/>
      <c r="B434" s="66"/>
      <c r="C434" s="66"/>
      <c r="D434" s="26"/>
      <c r="E434" s="151"/>
    </row>
    <row r="435" ht="15.75" customHeight="1">
      <c r="A435" s="156"/>
      <c r="B435" s="66"/>
      <c r="C435" s="66"/>
      <c r="D435" s="26"/>
      <c r="E435" s="151"/>
    </row>
    <row r="436" ht="15.75" customHeight="1">
      <c r="A436" s="156"/>
      <c r="B436" s="66"/>
      <c r="C436" s="66"/>
      <c r="D436" s="26"/>
      <c r="E436" s="151"/>
    </row>
    <row r="437" ht="15.75" customHeight="1">
      <c r="A437" s="156"/>
      <c r="B437" s="66"/>
      <c r="C437" s="66"/>
      <c r="D437" s="26"/>
      <c r="E437" s="151"/>
    </row>
    <row r="438" ht="15.75" customHeight="1">
      <c r="A438" s="156"/>
      <c r="B438" s="66"/>
      <c r="C438" s="66"/>
      <c r="D438" s="26"/>
      <c r="E438" s="151"/>
    </row>
    <row r="439" ht="15.75" customHeight="1">
      <c r="A439" s="156"/>
      <c r="B439" s="66"/>
      <c r="C439" s="66"/>
      <c r="D439" s="26"/>
      <c r="E439" s="151"/>
    </row>
    <row r="440" ht="15.75" customHeight="1">
      <c r="A440" s="156"/>
      <c r="B440" s="66"/>
      <c r="C440" s="66"/>
      <c r="D440" s="26"/>
      <c r="E440" s="151"/>
    </row>
    <row r="441" ht="15.75" customHeight="1">
      <c r="A441" s="156"/>
      <c r="B441" s="66"/>
      <c r="C441" s="66"/>
      <c r="D441" s="26"/>
      <c r="E441" s="151"/>
    </row>
    <row r="442" ht="15.75" customHeight="1">
      <c r="A442" s="156"/>
      <c r="B442" s="66"/>
      <c r="C442" s="66"/>
      <c r="D442" s="26"/>
      <c r="E442" s="151"/>
    </row>
    <row r="443" ht="15.75" customHeight="1">
      <c r="A443" s="156"/>
      <c r="B443" s="66"/>
      <c r="C443" s="66"/>
      <c r="D443" s="26"/>
      <c r="E443" s="151"/>
    </row>
    <row r="444" ht="15.75" customHeight="1">
      <c r="A444" s="156"/>
      <c r="B444" s="66"/>
      <c r="C444" s="66"/>
      <c r="D444" s="26"/>
      <c r="E444" s="151"/>
    </row>
    <row r="445" ht="15.75" customHeight="1">
      <c r="A445" s="156"/>
      <c r="B445" s="66"/>
      <c r="C445" s="66"/>
      <c r="D445" s="26"/>
      <c r="E445" s="151"/>
    </row>
    <row r="446" ht="15.75" customHeight="1">
      <c r="A446" s="156"/>
      <c r="B446" s="66"/>
      <c r="C446" s="66"/>
      <c r="D446" s="26"/>
      <c r="E446" s="151"/>
    </row>
    <row r="447" ht="15.75" customHeight="1">
      <c r="A447" s="156"/>
      <c r="B447" s="66"/>
      <c r="C447" s="66"/>
      <c r="D447" s="26"/>
      <c r="E447" s="151"/>
    </row>
    <row r="448" ht="15.75" customHeight="1">
      <c r="A448" s="156"/>
      <c r="B448" s="66"/>
      <c r="C448" s="66"/>
      <c r="D448" s="26"/>
      <c r="E448" s="151"/>
    </row>
    <row r="449" ht="15.75" customHeight="1">
      <c r="A449" s="156"/>
      <c r="B449" s="66"/>
      <c r="C449" s="66"/>
      <c r="D449" s="26"/>
      <c r="E449" s="151"/>
    </row>
    <row r="450" ht="15.75" customHeight="1">
      <c r="A450" s="156"/>
      <c r="B450" s="66"/>
      <c r="C450" s="66"/>
      <c r="D450" s="26"/>
      <c r="E450" s="151"/>
    </row>
    <row r="451" ht="15.75" customHeight="1">
      <c r="A451" s="156"/>
      <c r="B451" s="66"/>
      <c r="C451" s="66"/>
      <c r="D451" s="26"/>
      <c r="E451" s="151"/>
    </row>
    <row r="452" ht="15.75" customHeight="1">
      <c r="A452" s="156"/>
      <c r="B452" s="66"/>
      <c r="C452" s="66"/>
      <c r="D452" s="26"/>
      <c r="E452" s="151"/>
    </row>
    <row r="453" ht="15.75" customHeight="1">
      <c r="A453" s="156"/>
      <c r="B453" s="66"/>
      <c r="C453" s="66"/>
      <c r="D453" s="26"/>
      <c r="E453" s="151"/>
    </row>
    <row r="454" ht="15.75" customHeight="1">
      <c r="A454" s="156"/>
      <c r="B454" s="66"/>
      <c r="C454" s="66"/>
      <c r="D454" s="26"/>
      <c r="E454" s="151"/>
    </row>
    <row r="455" ht="15.75" customHeight="1">
      <c r="A455" s="156"/>
      <c r="B455" s="66"/>
      <c r="C455" s="66"/>
      <c r="D455" s="26"/>
      <c r="E455" s="151"/>
    </row>
    <row r="456" ht="15.75" customHeight="1">
      <c r="A456" s="156"/>
      <c r="B456" s="66"/>
      <c r="C456" s="66"/>
      <c r="D456" s="26"/>
      <c r="E456" s="151"/>
    </row>
    <row r="457" ht="15.75" customHeight="1">
      <c r="A457" s="156"/>
      <c r="B457" s="66"/>
      <c r="C457" s="66"/>
      <c r="D457" s="26"/>
      <c r="E457" s="151"/>
    </row>
    <row r="458" ht="15.75" customHeight="1">
      <c r="A458" s="156"/>
      <c r="B458" s="66"/>
      <c r="C458" s="66"/>
      <c r="D458" s="26"/>
      <c r="E458" s="151"/>
    </row>
    <row r="459" ht="15.75" customHeight="1">
      <c r="A459" s="156"/>
      <c r="B459" s="66"/>
      <c r="C459" s="66"/>
      <c r="D459" s="26"/>
      <c r="E459" s="151"/>
    </row>
    <row r="460" ht="15.75" customHeight="1">
      <c r="A460" s="156"/>
      <c r="B460" s="66"/>
      <c r="C460" s="66"/>
      <c r="D460" s="26"/>
      <c r="E460" s="151"/>
    </row>
    <row r="461" ht="15.75" customHeight="1">
      <c r="A461" s="156"/>
      <c r="B461" s="66"/>
      <c r="C461" s="66"/>
      <c r="D461" s="26"/>
      <c r="E461" s="151"/>
    </row>
    <row r="462" ht="15.75" customHeight="1">
      <c r="A462" s="156"/>
      <c r="B462" s="66"/>
      <c r="C462" s="66"/>
      <c r="D462" s="26"/>
      <c r="E462" s="151"/>
    </row>
    <row r="463" ht="15.75" customHeight="1">
      <c r="A463" s="156"/>
      <c r="B463" s="66"/>
      <c r="C463" s="66"/>
      <c r="D463" s="26"/>
      <c r="E463" s="151"/>
    </row>
    <row r="464" ht="15.75" customHeight="1">
      <c r="A464" s="156"/>
      <c r="B464" s="66"/>
      <c r="C464" s="66"/>
      <c r="D464" s="26"/>
      <c r="E464" s="151"/>
    </row>
    <row r="465" ht="15.75" customHeight="1">
      <c r="A465" s="156"/>
      <c r="B465" s="66"/>
      <c r="C465" s="66"/>
      <c r="D465" s="26"/>
      <c r="E465" s="151"/>
    </row>
    <row r="466" ht="15.75" customHeight="1">
      <c r="A466" s="156"/>
      <c r="B466" s="66"/>
      <c r="C466" s="66"/>
      <c r="D466" s="26"/>
      <c r="E466" s="151"/>
    </row>
    <row r="467" ht="15.75" customHeight="1">
      <c r="A467" s="156"/>
      <c r="B467" s="66"/>
      <c r="C467" s="66"/>
      <c r="D467" s="26"/>
      <c r="E467" s="151"/>
    </row>
    <row r="468" ht="15.75" customHeight="1">
      <c r="A468" s="156"/>
      <c r="B468" s="66"/>
      <c r="C468" s="66"/>
      <c r="D468" s="26"/>
      <c r="E468" s="151"/>
    </row>
    <row r="469" ht="15.75" customHeight="1">
      <c r="A469" s="156"/>
      <c r="B469" s="66"/>
      <c r="C469" s="66"/>
      <c r="D469" s="26"/>
      <c r="E469" s="151"/>
    </row>
    <row r="470" ht="15.75" customHeight="1">
      <c r="A470" s="156"/>
      <c r="B470" s="66"/>
      <c r="C470" s="66"/>
      <c r="D470" s="26"/>
      <c r="E470" s="151"/>
    </row>
    <row r="471" ht="15.75" customHeight="1">
      <c r="A471" s="156"/>
      <c r="B471" s="66"/>
      <c r="C471" s="66"/>
      <c r="D471" s="26"/>
      <c r="E471" s="151"/>
    </row>
    <row r="472" ht="15.75" customHeight="1">
      <c r="A472" s="156"/>
      <c r="B472" s="66"/>
      <c r="C472" s="66"/>
      <c r="D472" s="26"/>
      <c r="E472" s="151"/>
    </row>
    <row r="473" ht="15.75" customHeight="1">
      <c r="A473" s="156"/>
      <c r="B473" s="66"/>
      <c r="C473" s="66"/>
      <c r="D473" s="26"/>
      <c r="E473" s="151"/>
    </row>
    <row r="474" ht="15.75" customHeight="1">
      <c r="A474" s="156"/>
      <c r="B474" s="66"/>
      <c r="C474" s="66"/>
      <c r="D474" s="26"/>
      <c r="E474" s="151"/>
    </row>
    <row r="475" ht="15.75" customHeight="1">
      <c r="A475" s="156"/>
      <c r="B475" s="66"/>
      <c r="C475" s="66"/>
      <c r="D475" s="26"/>
      <c r="E475" s="151"/>
    </row>
    <row r="476" ht="15.75" customHeight="1">
      <c r="A476" s="156"/>
      <c r="B476" s="66"/>
      <c r="C476" s="66"/>
      <c r="D476" s="26"/>
      <c r="E476" s="151"/>
    </row>
    <row r="477" ht="15.75" customHeight="1">
      <c r="A477" s="156"/>
      <c r="B477" s="66"/>
      <c r="C477" s="66"/>
      <c r="D477" s="26"/>
      <c r="E477" s="151"/>
    </row>
    <row r="478" ht="15.75" customHeight="1">
      <c r="A478" s="156"/>
      <c r="B478" s="66"/>
      <c r="C478" s="66"/>
      <c r="D478" s="26"/>
      <c r="E478" s="151"/>
    </row>
    <row r="479" ht="15.75" customHeight="1">
      <c r="A479" s="156"/>
      <c r="B479" s="66"/>
      <c r="C479" s="66"/>
      <c r="D479" s="26"/>
      <c r="E479" s="151"/>
    </row>
    <row r="480" ht="15.75" customHeight="1">
      <c r="A480" s="156"/>
      <c r="B480" s="66"/>
      <c r="C480" s="66"/>
      <c r="D480" s="26"/>
      <c r="E480" s="151"/>
    </row>
    <row r="481" ht="15.75" customHeight="1">
      <c r="A481" s="156"/>
      <c r="B481" s="66"/>
      <c r="C481" s="66"/>
      <c r="D481" s="26"/>
      <c r="E481" s="151"/>
    </row>
    <row r="482" ht="15.75" customHeight="1">
      <c r="A482" s="156"/>
      <c r="B482" s="66"/>
      <c r="C482" s="66"/>
      <c r="D482" s="26"/>
      <c r="E482" s="151"/>
    </row>
    <row r="483" ht="15.75" customHeight="1">
      <c r="A483" s="156"/>
      <c r="B483" s="66"/>
      <c r="C483" s="66"/>
      <c r="D483" s="26"/>
      <c r="E483" s="151"/>
    </row>
    <row r="484" ht="15.75" customHeight="1">
      <c r="A484" s="156"/>
      <c r="B484" s="66"/>
      <c r="C484" s="66"/>
      <c r="D484" s="26"/>
      <c r="E484" s="151"/>
    </row>
    <row r="485" ht="15.75" customHeight="1">
      <c r="A485" s="156"/>
      <c r="B485" s="66"/>
      <c r="C485" s="66"/>
      <c r="D485" s="26"/>
      <c r="E485" s="151"/>
    </row>
    <row r="486" ht="15.75" customHeight="1">
      <c r="A486" s="156"/>
      <c r="B486" s="66"/>
      <c r="C486" s="66"/>
      <c r="D486" s="26"/>
      <c r="E486" s="151"/>
    </row>
    <row r="487" ht="15.75" customHeight="1">
      <c r="A487" s="156"/>
      <c r="B487" s="66"/>
      <c r="C487" s="66"/>
      <c r="D487" s="26"/>
      <c r="E487" s="151"/>
    </row>
    <row r="488" ht="15.75" customHeight="1">
      <c r="A488" s="156"/>
      <c r="B488" s="66"/>
      <c r="C488" s="66"/>
      <c r="D488" s="26"/>
      <c r="E488" s="151"/>
    </row>
    <row r="489" ht="15.75" customHeight="1">
      <c r="A489" s="156"/>
      <c r="B489" s="66"/>
      <c r="C489" s="66"/>
      <c r="D489" s="26"/>
      <c r="E489" s="151"/>
    </row>
    <row r="490" ht="15.75" customHeight="1">
      <c r="A490" s="156"/>
      <c r="B490" s="66"/>
      <c r="C490" s="66"/>
      <c r="D490" s="26"/>
      <c r="E490" s="151"/>
    </row>
    <row r="491" ht="15.75" customHeight="1">
      <c r="A491" s="156"/>
      <c r="B491" s="66"/>
      <c r="C491" s="66"/>
      <c r="D491" s="26"/>
      <c r="E491" s="151"/>
    </row>
    <row r="492" ht="15.75" customHeight="1">
      <c r="A492" s="156"/>
      <c r="B492" s="66"/>
      <c r="C492" s="66"/>
      <c r="D492" s="26"/>
      <c r="E492" s="151"/>
    </row>
    <row r="493" ht="15.75" customHeight="1">
      <c r="A493" s="156"/>
      <c r="B493" s="66"/>
      <c r="C493" s="66"/>
      <c r="D493" s="26"/>
      <c r="E493" s="151"/>
    </row>
    <row r="494" ht="15.75" customHeight="1">
      <c r="A494" s="156"/>
      <c r="B494" s="66"/>
      <c r="C494" s="66"/>
      <c r="D494" s="26"/>
      <c r="E494" s="151"/>
    </row>
    <row r="495" ht="15.75" customHeight="1">
      <c r="A495" s="156"/>
      <c r="B495" s="66"/>
      <c r="C495" s="66"/>
      <c r="D495" s="26"/>
      <c r="E495" s="151"/>
    </row>
    <row r="496" ht="15.75" customHeight="1">
      <c r="A496" s="156"/>
      <c r="B496" s="66"/>
      <c r="C496" s="66"/>
      <c r="D496" s="26"/>
      <c r="E496" s="151"/>
    </row>
    <row r="497" ht="15.75" customHeight="1">
      <c r="A497" s="156"/>
      <c r="B497" s="66"/>
      <c r="C497" s="66"/>
      <c r="D497" s="26"/>
      <c r="E497" s="151"/>
    </row>
    <row r="498" ht="15.75" customHeight="1">
      <c r="A498" s="156"/>
      <c r="B498" s="66"/>
      <c r="C498" s="66"/>
      <c r="D498" s="26"/>
      <c r="E498" s="151"/>
    </row>
    <row r="499" ht="15.75" customHeight="1">
      <c r="A499" s="156"/>
      <c r="B499" s="66"/>
      <c r="C499" s="66"/>
      <c r="D499" s="26"/>
      <c r="E499" s="151"/>
    </row>
    <row r="500" ht="15.75" customHeight="1">
      <c r="A500" s="156"/>
      <c r="B500" s="66"/>
      <c r="C500" s="66"/>
      <c r="D500" s="26"/>
      <c r="E500" s="151"/>
    </row>
    <row r="501" ht="15.75" customHeight="1">
      <c r="A501" s="156"/>
      <c r="B501" s="66"/>
      <c r="C501" s="66"/>
      <c r="D501" s="26"/>
      <c r="E501" s="151"/>
    </row>
    <row r="502" ht="15.75" customHeight="1">
      <c r="A502" s="156"/>
      <c r="B502" s="66"/>
      <c r="C502" s="66"/>
      <c r="D502" s="26"/>
      <c r="E502" s="151"/>
    </row>
    <row r="503" ht="15.75" customHeight="1">
      <c r="A503" s="156"/>
      <c r="B503" s="66"/>
      <c r="C503" s="66"/>
      <c r="D503" s="26"/>
      <c r="E503" s="151"/>
    </row>
    <row r="504" ht="15.75" customHeight="1">
      <c r="A504" s="156"/>
      <c r="B504" s="66"/>
      <c r="C504" s="66"/>
      <c r="D504" s="26"/>
      <c r="E504" s="151"/>
    </row>
    <row r="505" ht="15.75" customHeight="1">
      <c r="A505" s="156"/>
      <c r="B505" s="66"/>
      <c r="C505" s="66"/>
      <c r="D505" s="26"/>
      <c r="E505" s="151"/>
    </row>
    <row r="506" ht="15.75" customHeight="1">
      <c r="A506" s="156"/>
      <c r="B506" s="66"/>
      <c r="C506" s="66"/>
      <c r="D506" s="26"/>
      <c r="E506" s="151"/>
    </row>
    <row r="507" ht="15.75" customHeight="1">
      <c r="A507" s="156"/>
      <c r="B507" s="66"/>
      <c r="C507" s="66"/>
      <c r="D507" s="26"/>
      <c r="E507" s="151"/>
    </row>
    <row r="508" ht="15.75" customHeight="1">
      <c r="A508" s="156"/>
      <c r="B508" s="66"/>
      <c r="C508" s="66"/>
      <c r="D508" s="26"/>
      <c r="E508" s="151"/>
    </row>
    <row r="509" ht="15.75" customHeight="1">
      <c r="A509" s="156"/>
      <c r="B509" s="66"/>
      <c r="C509" s="66"/>
      <c r="D509" s="26"/>
      <c r="E509" s="151"/>
    </row>
    <row r="510" ht="15.75" customHeight="1">
      <c r="A510" s="156"/>
      <c r="B510" s="66"/>
      <c r="C510" s="66"/>
      <c r="D510" s="26"/>
      <c r="E510" s="151"/>
    </row>
    <row r="511" ht="15.75" customHeight="1">
      <c r="A511" s="156"/>
      <c r="B511" s="66"/>
      <c r="C511" s="66"/>
      <c r="D511" s="26"/>
      <c r="E511" s="151"/>
    </row>
    <row r="512" ht="15.75" customHeight="1">
      <c r="A512" s="156"/>
      <c r="B512" s="66"/>
      <c r="C512" s="66"/>
      <c r="D512" s="26"/>
      <c r="E512" s="151"/>
    </row>
    <row r="513" ht="15.75" customHeight="1">
      <c r="A513" s="156"/>
      <c r="B513" s="66"/>
      <c r="C513" s="66"/>
      <c r="D513" s="26"/>
      <c r="E513" s="151"/>
    </row>
    <row r="514" ht="15.75" customHeight="1">
      <c r="A514" s="156"/>
      <c r="B514" s="66"/>
      <c r="C514" s="66"/>
      <c r="D514" s="26"/>
      <c r="E514" s="151"/>
    </row>
    <row r="515" ht="15.75" customHeight="1">
      <c r="A515" s="156"/>
      <c r="B515" s="66"/>
      <c r="C515" s="66"/>
      <c r="D515" s="26"/>
      <c r="E515" s="151"/>
    </row>
    <row r="516" ht="15.75" customHeight="1">
      <c r="A516" s="156"/>
      <c r="B516" s="66"/>
      <c r="C516" s="66"/>
      <c r="D516" s="26"/>
      <c r="E516" s="151"/>
    </row>
    <row r="517" ht="15.75" customHeight="1">
      <c r="A517" s="156"/>
      <c r="B517" s="66"/>
      <c r="C517" s="66"/>
      <c r="D517" s="26"/>
      <c r="E517" s="151"/>
    </row>
    <row r="518" ht="15.75" customHeight="1">
      <c r="A518" s="156"/>
      <c r="B518" s="66"/>
      <c r="C518" s="66"/>
      <c r="D518" s="26"/>
      <c r="E518" s="151"/>
    </row>
    <row r="519" ht="15.75" customHeight="1">
      <c r="A519" s="156"/>
      <c r="B519" s="66"/>
      <c r="C519" s="66"/>
      <c r="D519" s="26"/>
      <c r="E519" s="151"/>
    </row>
    <row r="520" ht="15.75" customHeight="1">
      <c r="A520" s="156"/>
      <c r="B520" s="66"/>
      <c r="C520" s="66"/>
      <c r="D520" s="26"/>
      <c r="E520" s="151"/>
    </row>
    <row r="521" ht="15.75" customHeight="1">
      <c r="A521" s="156"/>
      <c r="B521" s="66"/>
      <c r="C521" s="66"/>
      <c r="D521" s="26"/>
      <c r="E521" s="151"/>
    </row>
    <row r="522" ht="15.75" customHeight="1">
      <c r="A522" s="156"/>
      <c r="B522" s="66"/>
      <c r="C522" s="66"/>
      <c r="D522" s="26"/>
      <c r="E522" s="151"/>
    </row>
    <row r="523" ht="15.75" customHeight="1">
      <c r="A523" s="156"/>
      <c r="B523" s="66"/>
      <c r="C523" s="66"/>
      <c r="D523" s="26"/>
      <c r="E523" s="151"/>
    </row>
    <row r="524" ht="15.75" customHeight="1">
      <c r="A524" s="156"/>
      <c r="B524" s="66"/>
      <c r="C524" s="66"/>
      <c r="D524" s="26"/>
      <c r="E524" s="151"/>
    </row>
    <row r="525" ht="15.75" customHeight="1">
      <c r="A525" s="156"/>
      <c r="B525" s="66"/>
      <c r="C525" s="66"/>
      <c r="D525" s="26"/>
      <c r="E525" s="151"/>
    </row>
    <row r="526" ht="15.75" customHeight="1">
      <c r="A526" s="156"/>
      <c r="B526" s="66"/>
      <c r="C526" s="66"/>
      <c r="D526" s="26"/>
      <c r="E526" s="151"/>
    </row>
    <row r="527" ht="15.75" customHeight="1">
      <c r="A527" s="156"/>
      <c r="B527" s="66"/>
      <c r="C527" s="66"/>
      <c r="D527" s="26"/>
      <c r="E527" s="151"/>
    </row>
    <row r="528" ht="15.75" customHeight="1">
      <c r="A528" s="156"/>
      <c r="B528" s="66"/>
      <c r="C528" s="66"/>
      <c r="D528" s="26"/>
      <c r="E528" s="151"/>
    </row>
    <row r="529" ht="15.75" customHeight="1">
      <c r="A529" s="156"/>
      <c r="B529" s="66"/>
      <c r="C529" s="66"/>
      <c r="D529" s="26"/>
      <c r="E529" s="151"/>
    </row>
    <row r="530" ht="15.75" customHeight="1">
      <c r="A530" s="156"/>
      <c r="B530" s="66"/>
      <c r="C530" s="66"/>
      <c r="D530" s="26"/>
      <c r="E530" s="151"/>
    </row>
    <row r="531" ht="15.75" customHeight="1">
      <c r="A531" s="156"/>
      <c r="B531" s="66"/>
      <c r="C531" s="66"/>
      <c r="D531" s="26"/>
      <c r="E531" s="151"/>
    </row>
    <row r="532" ht="15.75" customHeight="1">
      <c r="A532" s="156"/>
      <c r="B532" s="66"/>
      <c r="C532" s="66"/>
      <c r="D532" s="26"/>
      <c r="E532" s="151"/>
    </row>
    <row r="533" ht="15.75" customHeight="1">
      <c r="A533" s="156"/>
      <c r="B533" s="66"/>
      <c r="C533" s="66"/>
      <c r="D533" s="26"/>
      <c r="E533" s="151"/>
    </row>
    <row r="534" ht="15.75" customHeight="1">
      <c r="A534" s="156"/>
      <c r="B534" s="66"/>
      <c r="C534" s="66"/>
      <c r="D534" s="26"/>
      <c r="E534" s="151"/>
    </row>
    <row r="535" ht="15.75" customHeight="1">
      <c r="A535" s="156"/>
      <c r="B535" s="66"/>
      <c r="C535" s="66"/>
      <c r="D535" s="26"/>
      <c r="E535" s="151"/>
    </row>
    <row r="536" ht="15.75" customHeight="1">
      <c r="A536" s="156"/>
      <c r="B536" s="66"/>
      <c r="C536" s="66"/>
      <c r="D536" s="26"/>
      <c r="E536" s="151"/>
    </row>
    <row r="537" ht="15.75" customHeight="1">
      <c r="A537" s="156"/>
      <c r="B537" s="66"/>
      <c r="C537" s="66"/>
      <c r="D537" s="26"/>
      <c r="E537" s="151"/>
    </row>
    <row r="538" ht="15.75" customHeight="1">
      <c r="A538" s="156"/>
      <c r="B538" s="66"/>
      <c r="C538" s="66"/>
      <c r="D538" s="26"/>
      <c r="E538" s="151"/>
    </row>
    <row r="539" ht="15.75" customHeight="1">
      <c r="A539" s="156"/>
      <c r="B539" s="66"/>
      <c r="C539" s="66"/>
      <c r="D539" s="26"/>
      <c r="E539" s="151"/>
    </row>
    <row r="540" ht="15.75" customHeight="1">
      <c r="A540" s="156"/>
      <c r="B540" s="66"/>
      <c r="C540" s="66"/>
      <c r="D540" s="26"/>
      <c r="E540" s="151"/>
    </row>
    <row r="541" ht="15.75" customHeight="1">
      <c r="A541" s="156"/>
      <c r="B541" s="66"/>
      <c r="C541" s="66"/>
      <c r="D541" s="26"/>
      <c r="E541" s="151"/>
    </row>
    <row r="542" ht="15.75" customHeight="1">
      <c r="A542" s="156"/>
      <c r="B542" s="66"/>
      <c r="C542" s="66"/>
      <c r="D542" s="26"/>
      <c r="E542" s="151"/>
    </row>
    <row r="543" ht="15.75" customHeight="1">
      <c r="A543" s="156"/>
      <c r="B543" s="66"/>
      <c r="C543" s="66"/>
      <c r="D543" s="26"/>
      <c r="E543" s="151"/>
    </row>
    <row r="544" ht="15.75" customHeight="1">
      <c r="A544" s="156"/>
      <c r="B544" s="66"/>
      <c r="C544" s="66"/>
      <c r="D544" s="26"/>
      <c r="E544" s="151"/>
    </row>
    <row r="545" ht="15.75" customHeight="1">
      <c r="A545" s="156"/>
      <c r="B545" s="66"/>
      <c r="C545" s="66"/>
      <c r="D545" s="26"/>
      <c r="E545" s="151"/>
    </row>
    <row r="546" ht="15.75" customHeight="1">
      <c r="A546" s="156"/>
      <c r="B546" s="66"/>
      <c r="C546" s="66"/>
      <c r="D546" s="26"/>
      <c r="E546" s="151"/>
    </row>
    <row r="547" ht="15.75" customHeight="1">
      <c r="A547" s="156"/>
      <c r="B547" s="66"/>
      <c r="C547" s="66"/>
      <c r="D547" s="26"/>
      <c r="E547" s="151"/>
    </row>
    <row r="548" ht="15.75" customHeight="1">
      <c r="A548" s="156"/>
      <c r="B548" s="66"/>
      <c r="C548" s="66"/>
      <c r="D548" s="26"/>
      <c r="E548" s="151"/>
    </row>
    <row r="549" ht="15.75" customHeight="1">
      <c r="A549" s="156"/>
      <c r="B549" s="66"/>
      <c r="C549" s="66"/>
      <c r="D549" s="26"/>
      <c r="E549" s="151"/>
    </row>
    <row r="550" ht="15.75" customHeight="1">
      <c r="A550" s="156"/>
      <c r="B550" s="66"/>
      <c r="C550" s="66"/>
      <c r="D550" s="26"/>
      <c r="E550" s="151"/>
    </row>
    <row r="551" ht="15.75" customHeight="1">
      <c r="A551" s="156"/>
      <c r="B551" s="66"/>
      <c r="C551" s="66"/>
      <c r="D551" s="26"/>
      <c r="E551" s="151"/>
    </row>
    <row r="552" ht="15.75" customHeight="1">
      <c r="A552" s="156"/>
      <c r="B552" s="66"/>
      <c r="C552" s="66"/>
      <c r="D552" s="26"/>
      <c r="E552" s="151"/>
    </row>
    <row r="553" ht="15.75" customHeight="1">
      <c r="A553" s="156"/>
      <c r="B553" s="66"/>
      <c r="C553" s="66"/>
      <c r="D553" s="26"/>
      <c r="E553" s="151"/>
    </row>
    <row r="554" ht="15.75" customHeight="1">
      <c r="A554" s="156"/>
      <c r="B554" s="66"/>
      <c r="C554" s="66"/>
      <c r="D554" s="26"/>
      <c r="E554" s="151"/>
    </row>
    <row r="555" ht="15.75" customHeight="1">
      <c r="A555" s="156"/>
      <c r="B555" s="66"/>
      <c r="C555" s="66"/>
      <c r="D555" s="26"/>
      <c r="E555" s="151"/>
    </row>
    <row r="556" ht="15.75" customHeight="1">
      <c r="A556" s="156"/>
      <c r="B556" s="66"/>
      <c r="C556" s="66"/>
      <c r="D556" s="26"/>
      <c r="E556" s="151"/>
    </row>
    <row r="557" ht="15.75" customHeight="1">
      <c r="A557" s="156"/>
      <c r="B557" s="66"/>
      <c r="C557" s="66"/>
      <c r="D557" s="26"/>
      <c r="E557" s="151"/>
    </row>
    <row r="558" ht="15.75" customHeight="1">
      <c r="A558" s="156"/>
      <c r="B558" s="66"/>
      <c r="C558" s="66"/>
      <c r="D558" s="26"/>
      <c r="E558" s="151"/>
    </row>
    <row r="559" ht="15.75" customHeight="1">
      <c r="A559" s="156"/>
      <c r="B559" s="66"/>
      <c r="C559" s="66"/>
      <c r="D559" s="26"/>
      <c r="E559" s="151"/>
    </row>
    <row r="560" ht="15.75" customHeight="1">
      <c r="A560" s="156"/>
      <c r="B560" s="66"/>
      <c r="C560" s="66"/>
      <c r="D560" s="26"/>
      <c r="E560" s="151"/>
    </row>
    <row r="561" ht="15.75" customHeight="1">
      <c r="A561" s="156"/>
      <c r="B561" s="66"/>
      <c r="C561" s="66"/>
      <c r="D561" s="26"/>
      <c r="E561" s="151"/>
    </row>
    <row r="562" ht="15.75" customHeight="1">
      <c r="A562" s="156"/>
      <c r="B562" s="66"/>
      <c r="C562" s="66"/>
      <c r="D562" s="26"/>
      <c r="E562" s="151"/>
    </row>
    <row r="563" ht="15.75" customHeight="1">
      <c r="A563" s="156"/>
      <c r="B563" s="66"/>
      <c r="C563" s="66"/>
      <c r="D563" s="26"/>
      <c r="E563" s="151"/>
    </row>
    <row r="564" ht="15.75" customHeight="1">
      <c r="A564" s="156"/>
      <c r="B564" s="66"/>
      <c r="C564" s="66"/>
      <c r="D564" s="26"/>
      <c r="E564" s="151"/>
    </row>
    <row r="565" ht="15.75" customHeight="1">
      <c r="A565" s="156"/>
      <c r="B565" s="66"/>
      <c r="C565" s="66"/>
      <c r="D565" s="26"/>
      <c r="E565" s="151"/>
    </row>
    <row r="566" ht="15.75" customHeight="1">
      <c r="A566" s="156"/>
      <c r="B566" s="66"/>
      <c r="C566" s="66"/>
      <c r="D566" s="26"/>
      <c r="E566" s="151"/>
    </row>
    <row r="567" ht="15.75" customHeight="1">
      <c r="A567" s="156"/>
      <c r="B567" s="66"/>
      <c r="C567" s="66"/>
      <c r="D567" s="26"/>
      <c r="E567" s="151"/>
    </row>
    <row r="568" ht="15.75" customHeight="1">
      <c r="A568" s="156"/>
      <c r="B568" s="66"/>
      <c r="C568" s="66"/>
      <c r="D568" s="26"/>
      <c r="E568" s="151"/>
    </row>
    <row r="569" ht="15.75" customHeight="1">
      <c r="A569" s="156"/>
      <c r="B569" s="66"/>
      <c r="C569" s="66"/>
      <c r="D569" s="26"/>
      <c r="E569" s="151"/>
    </row>
    <row r="570" ht="15.75" customHeight="1">
      <c r="A570" s="156"/>
      <c r="B570" s="66"/>
      <c r="C570" s="66"/>
      <c r="D570" s="26"/>
      <c r="E570" s="151"/>
    </row>
    <row r="571" ht="15.75" customHeight="1">
      <c r="A571" s="156"/>
      <c r="B571" s="66"/>
      <c r="C571" s="66"/>
      <c r="D571" s="26"/>
      <c r="E571" s="151"/>
    </row>
    <row r="572" ht="15.75" customHeight="1">
      <c r="A572" s="156"/>
      <c r="B572" s="66"/>
      <c r="C572" s="66"/>
      <c r="D572" s="26"/>
      <c r="E572" s="151"/>
    </row>
    <row r="573" ht="15.75" customHeight="1">
      <c r="A573" s="156"/>
      <c r="B573" s="66"/>
      <c r="C573" s="66"/>
      <c r="D573" s="26"/>
      <c r="E573" s="151"/>
    </row>
    <row r="574" ht="15.75" customHeight="1">
      <c r="A574" s="156"/>
      <c r="B574" s="66"/>
      <c r="C574" s="66"/>
      <c r="D574" s="26"/>
      <c r="E574" s="151"/>
    </row>
    <row r="575" ht="15.75" customHeight="1">
      <c r="A575" s="156"/>
      <c r="B575" s="66"/>
      <c r="C575" s="66"/>
      <c r="D575" s="26"/>
      <c r="E575" s="151"/>
    </row>
    <row r="576" ht="15.75" customHeight="1">
      <c r="A576" s="156"/>
      <c r="B576" s="66"/>
      <c r="C576" s="66"/>
      <c r="D576" s="26"/>
      <c r="E576" s="151"/>
    </row>
    <row r="577" ht="15.75" customHeight="1">
      <c r="A577" s="156"/>
      <c r="B577" s="66"/>
      <c r="C577" s="66"/>
      <c r="D577" s="26"/>
      <c r="E577" s="151"/>
    </row>
    <row r="578" ht="15.75" customHeight="1">
      <c r="A578" s="156"/>
      <c r="B578" s="66"/>
      <c r="C578" s="66"/>
      <c r="D578" s="26"/>
      <c r="E578" s="151"/>
    </row>
    <row r="579" ht="15.75" customHeight="1">
      <c r="A579" s="156"/>
      <c r="B579" s="66"/>
      <c r="C579" s="66"/>
      <c r="D579" s="26"/>
      <c r="E579" s="151"/>
    </row>
    <row r="580" ht="15.75" customHeight="1">
      <c r="A580" s="156"/>
      <c r="B580" s="66"/>
      <c r="C580" s="66"/>
      <c r="D580" s="26"/>
      <c r="E580" s="151"/>
    </row>
    <row r="581" ht="15.75" customHeight="1">
      <c r="A581" s="156"/>
      <c r="B581" s="66"/>
      <c r="C581" s="66"/>
      <c r="D581" s="26"/>
      <c r="E581" s="151"/>
    </row>
    <row r="582" ht="15.75" customHeight="1">
      <c r="A582" s="156"/>
      <c r="B582" s="66"/>
      <c r="C582" s="66"/>
      <c r="D582" s="26"/>
      <c r="E582" s="151"/>
    </row>
    <row r="583" ht="15.75" customHeight="1">
      <c r="A583" s="156"/>
      <c r="B583" s="66"/>
      <c r="C583" s="66"/>
      <c r="D583" s="26"/>
      <c r="E583" s="151"/>
    </row>
    <row r="584" ht="15.75" customHeight="1">
      <c r="A584" s="156"/>
      <c r="B584" s="66"/>
      <c r="C584" s="66"/>
      <c r="D584" s="26"/>
      <c r="E584" s="151"/>
    </row>
    <row r="585" ht="15.75" customHeight="1">
      <c r="A585" s="156"/>
      <c r="B585" s="66"/>
      <c r="C585" s="66"/>
      <c r="D585" s="26"/>
      <c r="E585" s="151"/>
    </row>
    <row r="586" ht="15.75" customHeight="1">
      <c r="A586" s="156"/>
      <c r="B586" s="66"/>
      <c r="C586" s="66"/>
      <c r="D586" s="26"/>
      <c r="E586" s="151"/>
    </row>
    <row r="587" ht="15.75" customHeight="1">
      <c r="A587" s="156"/>
      <c r="B587" s="66"/>
      <c r="C587" s="66"/>
      <c r="D587" s="26"/>
      <c r="E587" s="151"/>
    </row>
    <row r="588" ht="15.75" customHeight="1">
      <c r="A588" s="156"/>
      <c r="B588" s="66"/>
      <c r="C588" s="66"/>
      <c r="D588" s="26"/>
      <c r="E588" s="151"/>
    </row>
    <row r="589" ht="15.75" customHeight="1">
      <c r="A589" s="156"/>
      <c r="B589" s="66"/>
      <c r="C589" s="66"/>
      <c r="D589" s="26"/>
      <c r="E589" s="151"/>
    </row>
    <row r="590" ht="15.75" customHeight="1">
      <c r="A590" s="156"/>
      <c r="B590" s="66"/>
      <c r="C590" s="66"/>
      <c r="D590" s="26"/>
      <c r="E590" s="151"/>
    </row>
    <row r="591" ht="15.75" customHeight="1">
      <c r="A591" s="156"/>
      <c r="B591" s="66"/>
      <c r="C591" s="66"/>
      <c r="D591" s="26"/>
      <c r="E591" s="151"/>
    </row>
    <row r="592" ht="15.75" customHeight="1">
      <c r="A592" s="156"/>
      <c r="B592" s="66"/>
      <c r="C592" s="66"/>
      <c r="D592" s="26"/>
      <c r="E592" s="151"/>
    </row>
    <row r="593" ht="15.75" customHeight="1">
      <c r="A593" s="156"/>
      <c r="B593" s="66"/>
      <c r="C593" s="66"/>
      <c r="D593" s="26"/>
      <c r="E593" s="151"/>
    </row>
    <row r="594" ht="15.75" customHeight="1">
      <c r="A594" s="156"/>
      <c r="B594" s="66"/>
      <c r="C594" s="66"/>
      <c r="D594" s="26"/>
      <c r="E594" s="151"/>
    </row>
    <row r="595" ht="15.75" customHeight="1">
      <c r="A595" s="156"/>
      <c r="B595" s="66"/>
      <c r="C595" s="66"/>
      <c r="D595" s="26"/>
      <c r="E595" s="151"/>
    </row>
    <row r="596" ht="15.75" customHeight="1">
      <c r="A596" s="156"/>
      <c r="B596" s="66"/>
      <c r="C596" s="66"/>
      <c r="D596" s="26"/>
      <c r="E596" s="151"/>
    </row>
    <row r="597" ht="15.75" customHeight="1">
      <c r="A597" s="156"/>
      <c r="B597" s="66"/>
      <c r="C597" s="66"/>
      <c r="D597" s="26"/>
      <c r="E597" s="151"/>
    </row>
    <row r="598" ht="15.75" customHeight="1">
      <c r="A598" s="156"/>
      <c r="B598" s="66"/>
      <c r="C598" s="66"/>
      <c r="D598" s="26"/>
      <c r="E598" s="151"/>
    </row>
    <row r="599" ht="15.75" customHeight="1">
      <c r="A599" s="156"/>
      <c r="B599" s="66"/>
      <c r="C599" s="66"/>
      <c r="D599" s="26"/>
      <c r="E599" s="151"/>
    </row>
    <row r="600" ht="15.75" customHeight="1">
      <c r="A600" s="156"/>
      <c r="B600" s="66"/>
      <c r="C600" s="66"/>
      <c r="D600" s="26"/>
      <c r="E600" s="151"/>
    </row>
    <row r="601" ht="15.75" customHeight="1">
      <c r="A601" s="156"/>
      <c r="B601" s="66"/>
      <c r="C601" s="66"/>
      <c r="D601" s="26"/>
      <c r="E601" s="151"/>
    </row>
    <row r="602" ht="15.75" customHeight="1">
      <c r="A602" s="156"/>
      <c r="B602" s="66"/>
      <c r="C602" s="66"/>
      <c r="D602" s="26"/>
      <c r="E602" s="151"/>
    </row>
    <row r="603" ht="15.75" customHeight="1">
      <c r="A603" s="156"/>
      <c r="B603" s="66"/>
      <c r="C603" s="66"/>
      <c r="D603" s="26"/>
      <c r="E603" s="151"/>
    </row>
    <row r="604" ht="15.75" customHeight="1">
      <c r="A604" s="156"/>
      <c r="B604" s="66"/>
      <c r="C604" s="66"/>
      <c r="D604" s="26"/>
      <c r="E604" s="151"/>
    </row>
    <row r="605" ht="15.75" customHeight="1">
      <c r="A605" s="156"/>
      <c r="B605" s="66"/>
      <c r="C605" s="66"/>
      <c r="D605" s="26"/>
      <c r="E605" s="151"/>
    </row>
    <row r="606" ht="15.75" customHeight="1">
      <c r="A606" s="156"/>
      <c r="B606" s="66"/>
      <c r="C606" s="66"/>
      <c r="D606" s="26"/>
      <c r="E606" s="151"/>
    </row>
    <row r="607" ht="15.75" customHeight="1">
      <c r="A607" s="156"/>
      <c r="B607" s="66"/>
      <c r="C607" s="66"/>
      <c r="D607" s="26"/>
      <c r="E607" s="151"/>
    </row>
    <row r="608" ht="15.75" customHeight="1">
      <c r="A608" s="156"/>
      <c r="B608" s="66"/>
      <c r="C608" s="66"/>
      <c r="D608" s="26"/>
      <c r="E608" s="151"/>
    </row>
    <row r="609" ht="15.75" customHeight="1">
      <c r="A609" s="156"/>
      <c r="B609" s="66"/>
      <c r="C609" s="66"/>
      <c r="D609" s="26"/>
      <c r="E609" s="151"/>
    </row>
    <row r="610" ht="15.75" customHeight="1">
      <c r="A610" s="156"/>
      <c r="B610" s="66"/>
      <c r="C610" s="66"/>
      <c r="D610" s="26"/>
      <c r="E610" s="151"/>
    </row>
    <row r="611" ht="15.75" customHeight="1">
      <c r="A611" s="156"/>
      <c r="B611" s="66"/>
      <c r="C611" s="66"/>
      <c r="D611" s="26"/>
      <c r="E611" s="151"/>
    </row>
    <row r="612" ht="15.75" customHeight="1">
      <c r="A612" s="156"/>
      <c r="B612" s="66"/>
      <c r="C612" s="66"/>
      <c r="D612" s="26"/>
      <c r="E612" s="151"/>
    </row>
    <row r="613" ht="15.75" customHeight="1">
      <c r="A613" s="156"/>
      <c r="B613" s="66"/>
      <c r="C613" s="66"/>
      <c r="D613" s="26"/>
      <c r="E613" s="151"/>
    </row>
    <row r="614" ht="15.75" customHeight="1">
      <c r="A614" s="156"/>
      <c r="B614" s="66"/>
      <c r="C614" s="66"/>
      <c r="D614" s="26"/>
      <c r="E614" s="151"/>
    </row>
    <row r="615" ht="15.75" customHeight="1">
      <c r="A615" s="156"/>
      <c r="B615" s="66"/>
      <c r="C615" s="66"/>
      <c r="D615" s="26"/>
      <c r="E615" s="151"/>
    </row>
    <row r="616" ht="15.75" customHeight="1">
      <c r="A616" s="156"/>
      <c r="B616" s="66"/>
      <c r="C616" s="66"/>
      <c r="D616" s="26"/>
      <c r="E616" s="151"/>
    </row>
    <row r="617" ht="15.75" customHeight="1">
      <c r="A617" s="156"/>
      <c r="B617" s="66"/>
      <c r="C617" s="66"/>
      <c r="D617" s="26"/>
      <c r="E617" s="151"/>
    </row>
    <row r="618" ht="15.75" customHeight="1">
      <c r="A618" s="156"/>
      <c r="B618" s="66"/>
      <c r="C618" s="66"/>
      <c r="D618" s="26"/>
      <c r="E618" s="151"/>
    </row>
    <row r="619" ht="15.75" customHeight="1">
      <c r="A619" s="156"/>
      <c r="B619" s="66"/>
      <c r="C619" s="66"/>
      <c r="D619" s="26"/>
      <c r="E619" s="151"/>
    </row>
    <row r="620" ht="15.75" customHeight="1">
      <c r="A620" s="156"/>
      <c r="B620" s="66"/>
      <c r="C620" s="66"/>
      <c r="D620" s="26"/>
      <c r="E620" s="151"/>
    </row>
    <row r="621" ht="15.75" customHeight="1">
      <c r="A621" s="156"/>
      <c r="B621" s="66"/>
      <c r="C621" s="66"/>
      <c r="D621" s="26"/>
      <c r="E621" s="151"/>
    </row>
    <row r="622" ht="15.75" customHeight="1">
      <c r="A622" s="156"/>
      <c r="B622" s="66"/>
      <c r="C622" s="66"/>
      <c r="D622" s="26"/>
      <c r="E622" s="151"/>
    </row>
    <row r="623" ht="15.75" customHeight="1">
      <c r="A623" s="156"/>
      <c r="B623" s="66"/>
      <c r="C623" s="66"/>
      <c r="D623" s="26"/>
      <c r="E623" s="151"/>
    </row>
    <row r="624" ht="15.75" customHeight="1">
      <c r="A624" s="156"/>
      <c r="B624" s="66"/>
      <c r="C624" s="66"/>
      <c r="D624" s="26"/>
      <c r="E624" s="151"/>
    </row>
    <row r="625" ht="15.75" customHeight="1">
      <c r="A625" s="156"/>
      <c r="B625" s="66"/>
      <c r="C625" s="66"/>
      <c r="D625" s="26"/>
      <c r="E625" s="151"/>
    </row>
    <row r="626" ht="15.75" customHeight="1">
      <c r="A626" s="156"/>
      <c r="B626" s="66"/>
      <c r="C626" s="66"/>
      <c r="D626" s="26"/>
      <c r="E626" s="151"/>
    </row>
    <row r="627" ht="15.75" customHeight="1">
      <c r="A627" s="156"/>
      <c r="B627" s="66"/>
      <c r="C627" s="66"/>
      <c r="D627" s="26"/>
      <c r="E627" s="151"/>
    </row>
    <row r="628" ht="15.75" customHeight="1">
      <c r="A628" s="156"/>
      <c r="B628" s="66"/>
      <c r="C628" s="66"/>
      <c r="D628" s="26"/>
      <c r="E628" s="151"/>
    </row>
    <row r="629" ht="15.75" customHeight="1">
      <c r="A629" s="156"/>
      <c r="B629" s="66"/>
      <c r="C629" s="66"/>
      <c r="D629" s="26"/>
      <c r="E629" s="151"/>
    </row>
    <row r="630" ht="15.75" customHeight="1">
      <c r="A630" s="156"/>
      <c r="B630" s="66"/>
      <c r="C630" s="66"/>
      <c r="D630" s="26"/>
      <c r="E630" s="151"/>
    </row>
    <row r="631" ht="15.75" customHeight="1">
      <c r="A631" s="156"/>
      <c r="B631" s="66"/>
      <c r="C631" s="66"/>
      <c r="D631" s="26"/>
      <c r="E631" s="151"/>
    </row>
    <row r="632" ht="15.75" customHeight="1">
      <c r="A632" s="156"/>
      <c r="B632" s="66"/>
      <c r="C632" s="66"/>
      <c r="D632" s="26"/>
      <c r="E632" s="151"/>
    </row>
    <row r="633" ht="15.75" customHeight="1">
      <c r="A633" s="156"/>
      <c r="B633" s="66"/>
      <c r="C633" s="66"/>
      <c r="D633" s="26"/>
      <c r="E633" s="151"/>
    </row>
    <row r="634" ht="15.75" customHeight="1">
      <c r="A634" s="156"/>
      <c r="B634" s="66"/>
      <c r="C634" s="66"/>
      <c r="D634" s="26"/>
      <c r="E634" s="151"/>
    </row>
    <row r="635" ht="15.75" customHeight="1">
      <c r="A635" s="156"/>
      <c r="B635" s="66"/>
      <c r="C635" s="66"/>
      <c r="D635" s="26"/>
      <c r="E635" s="151"/>
    </row>
    <row r="636" ht="15.75" customHeight="1">
      <c r="A636" s="156"/>
      <c r="B636" s="66"/>
      <c r="C636" s="66"/>
      <c r="D636" s="26"/>
      <c r="E636" s="151"/>
    </row>
    <row r="637" ht="15.75" customHeight="1">
      <c r="A637" s="156"/>
      <c r="B637" s="66"/>
      <c r="C637" s="66"/>
      <c r="D637" s="26"/>
      <c r="E637" s="151"/>
    </row>
    <row r="638" ht="15.75" customHeight="1">
      <c r="A638" s="156"/>
      <c r="B638" s="66"/>
      <c r="C638" s="66"/>
      <c r="D638" s="26"/>
      <c r="E638" s="151"/>
    </row>
    <row r="639" ht="15.75" customHeight="1">
      <c r="A639" s="156"/>
      <c r="B639" s="66"/>
      <c r="C639" s="66"/>
      <c r="D639" s="26"/>
      <c r="E639" s="151"/>
    </row>
    <row r="640" ht="15.75" customHeight="1">
      <c r="A640" s="156"/>
      <c r="B640" s="66"/>
      <c r="C640" s="66"/>
      <c r="D640" s="26"/>
      <c r="E640" s="151"/>
    </row>
    <row r="641" ht="15.75" customHeight="1">
      <c r="A641" s="156"/>
      <c r="B641" s="66"/>
      <c r="C641" s="66"/>
      <c r="D641" s="26"/>
      <c r="E641" s="151"/>
    </row>
    <row r="642" ht="15.75" customHeight="1">
      <c r="A642" s="156"/>
      <c r="B642" s="66"/>
      <c r="C642" s="66"/>
      <c r="D642" s="26"/>
      <c r="E642" s="151"/>
    </row>
    <row r="643" ht="15.75" customHeight="1">
      <c r="A643" s="156"/>
      <c r="B643" s="66"/>
      <c r="C643" s="66"/>
      <c r="D643" s="26"/>
      <c r="E643" s="151"/>
    </row>
    <row r="644" ht="15.75" customHeight="1">
      <c r="A644" s="156"/>
      <c r="B644" s="66"/>
      <c r="C644" s="66"/>
      <c r="D644" s="26"/>
      <c r="E644" s="151"/>
    </row>
    <row r="645" ht="15.75" customHeight="1">
      <c r="A645" s="156"/>
      <c r="B645" s="66"/>
      <c r="C645" s="66"/>
      <c r="D645" s="26"/>
      <c r="E645" s="151"/>
    </row>
    <row r="646" ht="15.75" customHeight="1">
      <c r="A646" s="156"/>
      <c r="B646" s="66"/>
      <c r="C646" s="66"/>
      <c r="D646" s="26"/>
      <c r="E646" s="151"/>
    </row>
    <row r="647" ht="15.75" customHeight="1">
      <c r="A647" s="156"/>
      <c r="B647" s="66"/>
      <c r="C647" s="66"/>
      <c r="D647" s="26"/>
      <c r="E647" s="151"/>
    </row>
    <row r="648" ht="15.75" customHeight="1">
      <c r="A648" s="156"/>
      <c r="B648" s="66"/>
      <c r="C648" s="66"/>
      <c r="D648" s="26"/>
      <c r="E648" s="151"/>
    </row>
    <row r="649" ht="15.75" customHeight="1">
      <c r="A649" s="156"/>
      <c r="B649" s="66"/>
      <c r="C649" s="66"/>
      <c r="D649" s="26"/>
      <c r="E649" s="151"/>
    </row>
    <row r="650" ht="15.75" customHeight="1">
      <c r="A650" s="156"/>
      <c r="B650" s="66"/>
      <c r="C650" s="66"/>
      <c r="D650" s="26"/>
      <c r="E650" s="151"/>
    </row>
    <row r="651" ht="15.75" customHeight="1">
      <c r="A651" s="156"/>
      <c r="B651" s="66"/>
      <c r="C651" s="66"/>
      <c r="D651" s="26"/>
      <c r="E651" s="151"/>
    </row>
    <row r="652" ht="15.75" customHeight="1">
      <c r="A652" s="156"/>
      <c r="B652" s="66"/>
      <c r="C652" s="66"/>
      <c r="D652" s="26"/>
      <c r="E652" s="151"/>
    </row>
    <row r="653" ht="15.75" customHeight="1">
      <c r="A653" s="156"/>
      <c r="B653" s="66"/>
      <c r="C653" s="66"/>
      <c r="D653" s="26"/>
      <c r="E653" s="151"/>
    </row>
    <row r="654" ht="15.75" customHeight="1">
      <c r="A654" s="156"/>
      <c r="B654" s="66"/>
      <c r="C654" s="66"/>
      <c r="D654" s="26"/>
      <c r="E654" s="151"/>
    </row>
    <row r="655" ht="15.75" customHeight="1">
      <c r="A655" s="156"/>
      <c r="B655" s="66"/>
      <c r="C655" s="66"/>
      <c r="D655" s="26"/>
      <c r="E655" s="151"/>
    </row>
    <row r="656" ht="15.75" customHeight="1">
      <c r="A656" s="156"/>
      <c r="B656" s="66"/>
      <c r="C656" s="66"/>
      <c r="D656" s="26"/>
      <c r="E656" s="151"/>
    </row>
    <row r="657" ht="15.75" customHeight="1">
      <c r="A657" s="156"/>
      <c r="B657" s="66"/>
      <c r="C657" s="66"/>
      <c r="D657" s="26"/>
      <c r="E657" s="151"/>
    </row>
    <row r="658" ht="15.75" customHeight="1">
      <c r="A658" s="156"/>
      <c r="B658" s="66"/>
      <c r="C658" s="66"/>
      <c r="D658" s="26"/>
      <c r="E658" s="151"/>
    </row>
    <row r="659" ht="15.75" customHeight="1">
      <c r="A659" s="156"/>
      <c r="B659" s="66"/>
      <c r="C659" s="66"/>
      <c r="D659" s="26"/>
      <c r="E659" s="151"/>
    </row>
    <row r="660" ht="15.75" customHeight="1">
      <c r="A660" s="156"/>
      <c r="B660" s="66"/>
      <c r="C660" s="66"/>
      <c r="D660" s="26"/>
      <c r="E660" s="151"/>
    </row>
    <row r="661" ht="15.75" customHeight="1">
      <c r="A661" s="156"/>
      <c r="B661" s="66"/>
      <c r="C661" s="66"/>
      <c r="D661" s="26"/>
      <c r="E661" s="151"/>
    </row>
    <row r="662" ht="15.75" customHeight="1">
      <c r="A662" s="156"/>
      <c r="B662" s="66"/>
      <c r="C662" s="66"/>
      <c r="D662" s="26"/>
      <c r="E662" s="151"/>
    </row>
    <row r="663" ht="15.75" customHeight="1">
      <c r="A663" s="156"/>
      <c r="B663" s="66"/>
      <c r="C663" s="66"/>
      <c r="D663" s="26"/>
      <c r="E663" s="151"/>
    </row>
    <row r="664" ht="15.75" customHeight="1">
      <c r="A664" s="156"/>
      <c r="B664" s="66"/>
      <c r="C664" s="66"/>
      <c r="D664" s="26"/>
      <c r="E664" s="151"/>
    </row>
    <row r="665" ht="15.75" customHeight="1">
      <c r="A665" s="156"/>
      <c r="B665" s="66"/>
      <c r="C665" s="66"/>
      <c r="D665" s="26"/>
      <c r="E665" s="151"/>
    </row>
    <row r="666" ht="15.75" customHeight="1">
      <c r="A666" s="156"/>
      <c r="B666" s="66"/>
      <c r="C666" s="66"/>
      <c r="D666" s="26"/>
      <c r="E666" s="151"/>
    </row>
    <row r="667" ht="15.75" customHeight="1">
      <c r="A667" s="156"/>
      <c r="B667" s="66"/>
      <c r="C667" s="66"/>
      <c r="D667" s="26"/>
      <c r="E667" s="151"/>
    </row>
    <row r="668" ht="15.75" customHeight="1">
      <c r="A668" s="156"/>
      <c r="B668" s="66"/>
      <c r="C668" s="66"/>
      <c r="D668" s="26"/>
      <c r="E668" s="151"/>
    </row>
    <row r="669" ht="15.75" customHeight="1">
      <c r="A669" s="156"/>
      <c r="B669" s="66"/>
      <c r="C669" s="66"/>
      <c r="D669" s="26"/>
      <c r="E669" s="151"/>
    </row>
    <row r="670" ht="15.75" customHeight="1">
      <c r="A670" s="156"/>
      <c r="B670" s="66"/>
      <c r="C670" s="66"/>
      <c r="D670" s="26"/>
      <c r="E670" s="151"/>
    </row>
    <row r="671" ht="15.75" customHeight="1">
      <c r="A671" s="156"/>
      <c r="B671" s="66"/>
      <c r="C671" s="66"/>
      <c r="D671" s="26"/>
      <c r="E671" s="151"/>
    </row>
    <row r="672" ht="15.75" customHeight="1">
      <c r="A672" s="156"/>
      <c r="B672" s="66"/>
      <c r="C672" s="66"/>
      <c r="D672" s="26"/>
      <c r="E672" s="151"/>
    </row>
    <row r="673" ht="15.75" customHeight="1">
      <c r="A673" s="156"/>
      <c r="B673" s="66"/>
      <c r="C673" s="66"/>
      <c r="D673" s="26"/>
      <c r="E673" s="151"/>
    </row>
    <row r="674" ht="15.75" customHeight="1">
      <c r="A674" s="156"/>
      <c r="B674" s="66"/>
      <c r="C674" s="66"/>
      <c r="D674" s="26"/>
      <c r="E674" s="151"/>
    </row>
    <row r="675" ht="15.75" customHeight="1">
      <c r="A675" s="156"/>
      <c r="B675" s="66"/>
      <c r="C675" s="66"/>
      <c r="D675" s="26"/>
      <c r="E675" s="151"/>
    </row>
    <row r="676" ht="15.75" customHeight="1">
      <c r="A676" s="156"/>
      <c r="B676" s="66"/>
      <c r="C676" s="66"/>
      <c r="D676" s="26"/>
      <c r="E676" s="151"/>
    </row>
    <row r="677" ht="15.75" customHeight="1">
      <c r="A677" s="156"/>
      <c r="B677" s="66"/>
      <c r="C677" s="66"/>
      <c r="D677" s="26"/>
      <c r="E677" s="151"/>
    </row>
    <row r="678" ht="15.75" customHeight="1">
      <c r="A678" s="156"/>
      <c r="B678" s="66"/>
      <c r="C678" s="66"/>
      <c r="D678" s="26"/>
      <c r="E678" s="151"/>
    </row>
    <row r="679" ht="15.75" customHeight="1">
      <c r="A679" s="156"/>
      <c r="B679" s="66"/>
      <c r="C679" s="66"/>
      <c r="D679" s="26"/>
      <c r="E679" s="151"/>
    </row>
    <row r="680" ht="15.75" customHeight="1">
      <c r="A680" s="156"/>
      <c r="B680" s="66"/>
      <c r="C680" s="66"/>
      <c r="D680" s="26"/>
      <c r="E680" s="151"/>
    </row>
    <row r="681" ht="15.75" customHeight="1">
      <c r="A681" s="156"/>
      <c r="B681" s="66"/>
      <c r="C681" s="66"/>
      <c r="D681" s="26"/>
      <c r="E681" s="151"/>
    </row>
    <row r="682" ht="15.75" customHeight="1">
      <c r="A682" s="156"/>
      <c r="B682" s="66"/>
      <c r="C682" s="66"/>
      <c r="D682" s="26"/>
      <c r="E682" s="151"/>
    </row>
    <row r="683" ht="15.75" customHeight="1">
      <c r="A683" s="156"/>
      <c r="B683" s="66"/>
      <c r="C683" s="66"/>
      <c r="D683" s="26"/>
      <c r="E683" s="151"/>
    </row>
    <row r="684" ht="15.75" customHeight="1">
      <c r="A684" s="156"/>
      <c r="B684" s="66"/>
      <c r="C684" s="66"/>
      <c r="D684" s="26"/>
      <c r="E684" s="151"/>
    </row>
    <row r="685" ht="15.75" customHeight="1">
      <c r="A685" s="156"/>
      <c r="B685" s="66"/>
      <c r="C685" s="66"/>
      <c r="D685" s="26"/>
      <c r="E685" s="151"/>
    </row>
    <row r="686" ht="15.75" customHeight="1">
      <c r="A686" s="156"/>
      <c r="B686" s="66"/>
      <c r="C686" s="66"/>
      <c r="D686" s="26"/>
      <c r="E686" s="151"/>
    </row>
    <row r="687" ht="15.75" customHeight="1">
      <c r="A687" s="156"/>
      <c r="B687" s="66"/>
      <c r="C687" s="66"/>
      <c r="D687" s="26"/>
      <c r="E687" s="151"/>
    </row>
    <row r="688" ht="15.75" customHeight="1">
      <c r="A688" s="156"/>
      <c r="B688" s="66"/>
      <c r="C688" s="66"/>
      <c r="D688" s="26"/>
      <c r="E688" s="151"/>
    </row>
    <row r="689" ht="15.75" customHeight="1">
      <c r="A689" s="156"/>
      <c r="B689" s="66"/>
      <c r="C689" s="66"/>
      <c r="D689" s="26"/>
      <c r="E689" s="151"/>
    </row>
    <row r="690" ht="15.75" customHeight="1">
      <c r="A690" s="156"/>
      <c r="B690" s="66"/>
      <c r="C690" s="66"/>
      <c r="D690" s="26"/>
      <c r="E690" s="151"/>
    </row>
    <row r="691" ht="15.75" customHeight="1">
      <c r="A691" s="156"/>
      <c r="B691" s="66"/>
      <c r="C691" s="66"/>
      <c r="D691" s="26"/>
      <c r="E691" s="151"/>
    </row>
    <row r="692" ht="15.75" customHeight="1">
      <c r="A692" s="156"/>
      <c r="B692" s="66"/>
      <c r="C692" s="66"/>
      <c r="D692" s="26"/>
      <c r="E692" s="151"/>
    </row>
    <row r="693" ht="15.75" customHeight="1">
      <c r="A693" s="156"/>
      <c r="B693" s="66"/>
      <c r="C693" s="66"/>
      <c r="D693" s="26"/>
      <c r="E693" s="151"/>
    </row>
    <row r="694" ht="15.75" customHeight="1">
      <c r="A694" s="156"/>
      <c r="B694" s="66"/>
      <c r="C694" s="66"/>
      <c r="D694" s="26"/>
      <c r="E694" s="151"/>
    </row>
    <row r="695" ht="15.75" customHeight="1">
      <c r="A695" s="156"/>
      <c r="B695" s="66"/>
      <c r="C695" s="66"/>
      <c r="D695" s="26"/>
      <c r="E695" s="151"/>
    </row>
    <row r="696" ht="15.75" customHeight="1">
      <c r="A696" s="156"/>
      <c r="B696" s="66"/>
      <c r="C696" s="66"/>
      <c r="D696" s="26"/>
      <c r="E696" s="151"/>
    </row>
    <row r="697" ht="15.75" customHeight="1">
      <c r="A697" s="156"/>
      <c r="B697" s="66"/>
      <c r="C697" s="66"/>
      <c r="D697" s="26"/>
      <c r="E697" s="151"/>
    </row>
    <row r="698" ht="15.75" customHeight="1">
      <c r="A698" s="156"/>
      <c r="B698" s="66"/>
      <c r="C698" s="66"/>
      <c r="D698" s="26"/>
      <c r="E698" s="151"/>
    </row>
    <row r="699" ht="15.75" customHeight="1">
      <c r="A699" s="156"/>
      <c r="B699" s="66"/>
      <c r="C699" s="66"/>
      <c r="D699" s="26"/>
      <c r="E699" s="151"/>
    </row>
    <row r="700" ht="15.75" customHeight="1">
      <c r="A700" s="156"/>
      <c r="B700" s="66"/>
      <c r="C700" s="66"/>
      <c r="D700" s="26"/>
      <c r="E700" s="151"/>
    </row>
    <row r="701" ht="15.75" customHeight="1">
      <c r="A701" s="156"/>
      <c r="B701" s="66"/>
      <c r="C701" s="66"/>
      <c r="D701" s="26"/>
      <c r="E701" s="151"/>
    </row>
    <row r="702" ht="15.75" customHeight="1">
      <c r="A702" s="156"/>
      <c r="B702" s="66"/>
      <c r="C702" s="66"/>
      <c r="D702" s="26"/>
      <c r="E702" s="151"/>
    </row>
    <row r="703" ht="15.75" customHeight="1">
      <c r="A703" s="156"/>
      <c r="B703" s="66"/>
      <c r="C703" s="66"/>
      <c r="D703" s="26"/>
      <c r="E703" s="151"/>
    </row>
    <row r="704" ht="15.75" customHeight="1">
      <c r="A704" s="156"/>
      <c r="B704" s="66"/>
      <c r="C704" s="66"/>
      <c r="D704" s="26"/>
      <c r="E704" s="151"/>
    </row>
    <row r="705" ht="15.75" customHeight="1">
      <c r="A705" s="156"/>
      <c r="B705" s="66"/>
      <c r="C705" s="66"/>
      <c r="D705" s="26"/>
      <c r="E705" s="151"/>
    </row>
    <row r="706" ht="15.75" customHeight="1">
      <c r="A706" s="156"/>
      <c r="B706" s="66"/>
      <c r="C706" s="66"/>
      <c r="D706" s="26"/>
      <c r="E706" s="151"/>
    </row>
    <row r="707" ht="15.75" customHeight="1">
      <c r="A707" s="156"/>
      <c r="B707" s="66"/>
      <c r="C707" s="66"/>
      <c r="D707" s="26"/>
      <c r="E707" s="151"/>
    </row>
    <row r="708" ht="15.75" customHeight="1">
      <c r="A708" s="156"/>
      <c r="B708" s="66"/>
      <c r="C708" s="66"/>
      <c r="D708" s="26"/>
      <c r="E708" s="151"/>
    </row>
    <row r="709" ht="15.75" customHeight="1">
      <c r="A709" s="156"/>
      <c r="B709" s="66"/>
      <c r="C709" s="66"/>
      <c r="D709" s="26"/>
      <c r="E709" s="151"/>
    </row>
    <row r="710" ht="15.75" customHeight="1">
      <c r="A710" s="156"/>
      <c r="B710" s="66"/>
      <c r="C710" s="66"/>
      <c r="D710" s="26"/>
      <c r="E710" s="151"/>
    </row>
    <row r="711" ht="15.75" customHeight="1">
      <c r="A711" s="156"/>
      <c r="B711" s="66"/>
      <c r="C711" s="66"/>
      <c r="D711" s="26"/>
      <c r="E711" s="151"/>
    </row>
    <row r="712" ht="15.75" customHeight="1">
      <c r="A712" s="156"/>
      <c r="B712" s="66"/>
      <c r="C712" s="66"/>
      <c r="D712" s="26"/>
      <c r="E712" s="151"/>
    </row>
    <row r="713" ht="15.75" customHeight="1">
      <c r="A713" s="156"/>
      <c r="B713" s="66"/>
      <c r="C713" s="66"/>
      <c r="D713" s="26"/>
      <c r="E713" s="151"/>
    </row>
    <row r="714" ht="15.75" customHeight="1">
      <c r="A714" s="156"/>
      <c r="B714" s="66"/>
      <c r="C714" s="66"/>
      <c r="D714" s="26"/>
      <c r="E714" s="151"/>
    </row>
    <row r="715" ht="15.75" customHeight="1">
      <c r="A715" s="156"/>
      <c r="B715" s="66"/>
      <c r="C715" s="66"/>
      <c r="D715" s="26"/>
      <c r="E715" s="151"/>
    </row>
    <row r="716" ht="15.75" customHeight="1">
      <c r="A716" s="156"/>
      <c r="B716" s="66"/>
      <c r="C716" s="66"/>
      <c r="D716" s="26"/>
      <c r="E716" s="151"/>
    </row>
    <row r="717" ht="15.75" customHeight="1">
      <c r="A717" s="156"/>
      <c r="B717" s="66"/>
      <c r="C717" s="66"/>
      <c r="D717" s="26"/>
      <c r="E717" s="151"/>
    </row>
    <row r="718" ht="15.75" customHeight="1">
      <c r="A718" s="156"/>
      <c r="B718" s="66"/>
      <c r="C718" s="66"/>
      <c r="D718" s="26"/>
      <c r="E718" s="151"/>
    </row>
    <row r="719" ht="15.75" customHeight="1">
      <c r="A719" s="156"/>
      <c r="B719" s="66"/>
      <c r="C719" s="66"/>
      <c r="D719" s="26"/>
      <c r="E719" s="151"/>
    </row>
    <row r="720" ht="15.75" customHeight="1">
      <c r="A720" s="156"/>
      <c r="B720" s="66"/>
      <c r="C720" s="66"/>
      <c r="D720" s="26"/>
      <c r="E720" s="151"/>
    </row>
    <row r="721" ht="15.75" customHeight="1">
      <c r="A721" s="156"/>
      <c r="B721" s="66"/>
      <c r="C721" s="66"/>
      <c r="D721" s="26"/>
      <c r="E721" s="151"/>
    </row>
    <row r="722" ht="15.75" customHeight="1">
      <c r="A722" s="156"/>
      <c r="B722" s="66"/>
      <c r="C722" s="66"/>
      <c r="D722" s="26"/>
      <c r="E722" s="151"/>
    </row>
    <row r="723" ht="15.75" customHeight="1">
      <c r="A723" s="156"/>
      <c r="B723" s="66"/>
      <c r="C723" s="66"/>
      <c r="D723" s="26"/>
      <c r="E723" s="151"/>
    </row>
    <row r="724" ht="15.75" customHeight="1">
      <c r="A724" s="156"/>
      <c r="B724" s="66"/>
      <c r="C724" s="66"/>
      <c r="D724" s="26"/>
      <c r="E724" s="151"/>
    </row>
    <row r="725" ht="15.75" customHeight="1">
      <c r="A725" s="156"/>
      <c r="B725" s="66"/>
      <c r="C725" s="66"/>
      <c r="D725" s="26"/>
      <c r="E725" s="151"/>
    </row>
    <row r="726" ht="15.75" customHeight="1">
      <c r="A726" s="156"/>
      <c r="B726" s="66"/>
      <c r="C726" s="66"/>
      <c r="D726" s="26"/>
      <c r="E726" s="151"/>
    </row>
    <row r="727" ht="15.75" customHeight="1">
      <c r="A727" s="156"/>
      <c r="B727" s="66"/>
      <c r="C727" s="66"/>
      <c r="D727" s="26"/>
      <c r="E727" s="151"/>
    </row>
    <row r="728" ht="15.75" customHeight="1">
      <c r="A728" s="156"/>
      <c r="B728" s="66"/>
      <c r="C728" s="66"/>
      <c r="D728" s="26"/>
      <c r="E728" s="151"/>
    </row>
    <row r="729" ht="15.75" customHeight="1">
      <c r="A729" s="156"/>
      <c r="B729" s="66"/>
      <c r="C729" s="66"/>
      <c r="D729" s="26"/>
      <c r="E729" s="151"/>
    </row>
    <row r="730" ht="15.75" customHeight="1">
      <c r="A730" s="156"/>
      <c r="B730" s="66"/>
      <c r="C730" s="66"/>
      <c r="D730" s="26"/>
      <c r="E730" s="151"/>
    </row>
    <row r="731" ht="15.75" customHeight="1">
      <c r="A731" s="156"/>
      <c r="B731" s="66"/>
      <c r="C731" s="66"/>
      <c r="D731" s="26"/>
      <c r="E731" s="151"/>
    </row>
    <row r="732" ht="15.75" customHeight="1">
      <c r="A732" s="156"/>
      <c r="B732" s="66"/>
      <c r="C732" s="66"/>
      <c r="D732" s="26"/>
      <c r="E732" s="151"/>
    </row>
    <row r="733" ht="15.75" customHeight="1">
      <c r="A733" s="156"/>
      <c r="B733" s="66"/>
      <c r="C733" s="66"/>
      <c r="D733" s="26"/>
      <c r="E733" s="151"/>
    </row>
    <row r="734" ht="15.75" customHeight="1">
      <c r="A734" s="156"/>
      <c r="B734" s="66"/>
      <c r="C734" s="66"/>
      <c r="D734" s="26"/>
      <c r="E734" s="151"/>
    </row>
    <row r="735" ht="15.75" customHeight="1">
      <c r="A735" s="156"/>
      <c r="B735" s="66"/>
      <c r="C735" s="66"/>
      <c r="D735" s="26"/>
      <c r="E735" s="151"/>
    </row>
    <row r="736" ht="15.75" customHeight="1">
      <c r="A736" s="156"/>
      <c r="B736" s="66"/>
      <c r="C736" s="66"/>
      <c r="D736" s="26"/>
      <c r="E736" s="151"/>
    </row>
    <row r="737" ht="15.75" customHeight="1">
      <c r="A737" s="156"/>
      <c r="B737" s="66"/>
      <c r="C737" s="66"/>
      <c r="D737" s="26"/>
      <c r="E737" s="151"/>
    </row>
    <row r="738" ht="15.75" customHeight="1">
      <c r="A738" s="156"/>
      <c r="B738" s="66"/>
      <c r="C738" s="66"/>
      <c r="D738" s="26"/>
      <c r="E738" s="151"/>
    </row>
    <row r="739" ht="15.75" customHeight="1">
      <c r="A739" s="156"/>
      <c r="B739" s="66"/>
      <c r="C739" s="66"/>
      <c r="D739" s="26"/>
      <c r="E739" s="151"/>
    </row>
    <row r="740" ht="15.75" customHeight="1">
      <c r="A740" s="156"/>
      <c r="B740" s="66"/>
      <c r="C740" s="66"/>
      <c r="D740" s="26"/>
      <c r="E740" s="151"/>
    </row>
    <row r="741" ht="15.75" customHeight="1">
      <c r="A741" s="156"/>
      <c r="B741" s="66"/>
      <c r="C741" s="66"/>
      <c r="D741" s="26"/>
      <c r="E741" s="151"/>
    </row>
    <row r="742" ht="15.75" customHeight="1">
      <c r="A742" s="156"/>
      <c r="B742" s="66"/>
      <c r="C742" s="66"/>
      <c r="D742" s="26"/>
      <c r="E742" s="151"/>
    </row>
    <row r="743" ht="15.75" customHeight="1">
      <c r="A743" s="156"/>
      <c r="B743" s="66"/>
      <c r="C743" s="66"/>
      <c r="D743" s="26"/>
      <c r="E743" s="151"/>
    </row>
    <row r="744" ht="15.75" customHeight="1">
      <c r="A744" s="156"/>
      <c r="B744" s="66"/>
      <c r="C744" s="66"/>
      <c r="D744" s="26"/>
      <c r="E744" s="151"/>
    </row>
    <row r="745" ht="15.75" customHeight="1">
      <c r="A745" s="156"/>
      <c r="B745" s="66"/>
      <c r="C745" s="66"/>
      <c r="D745" s="26"/>
      <c r="E745" s="151"/>
    </row>
    <row r="746" ht="15.75" customHeight="1">
      <c r="A746" s="156"/>
      <c r="B746" s="66"/>
      <c r="C746" s="66"/>
      <c r="D746" s="26"/>
      <c r="E746" s="151"/>
    </row>
    <row r="747" ht="15.75" customHeight="1">
      <c r="A747" s="156"/>
      <c r="B747" s="66"/>
      <c r="C747" s="66"/>
      <c r="D747" s="26"/>
      <c r="E747" s="151"/>
    </row>
    <row r="748" ht="15.75" customHeight="1">
      <c r="A748" s="156"/>
      <c r="B748" s="66"/>
      <c r="C748" s="66"/>
      <c r="D748" s="26"/>
      <c r="E748" s="151"/>
    </row>
    <row r="749" ht="15.75" customHeight="1">
      <c r="A749" s="156"/>
      <c r="B749" s="66"/>
      <c r="C749" s="66"/>
      <c r="D749" s="26"/>
      <c r="E749" s="151"/>
    </row>
    <row r="750" ht="15.75" customHeight="1">
      <c r="A750" s="156"/>
      <c r="B750" s="66"/>
      <c r="C750" s="66"/>
      <c r="D750" s="26"/>
      <c r="E750" s="151"/>
    </row>
    <row r="751" ht="15.75" customHeight="1">
      <c r="A751" s="156"/>
      <c r="B751" s="66"/>
      <c r="C751" s="66"/>
      <c r="D751" s="26"/>
      <c r="E751" s="151"/>
    </row>
    <row r="752" ht="15.75" customHeight="1">
      <c r="A752" s="156"/>
      <c r="B752" s="66"/>
      <c r="C752" s="66"/>
      <c r="D752" s="26"/>
      <c r="E752" s="151"/>
    </row>
    <row r="753" ht="15.75" customHeight="1">
      <c r="A753" s="156"/>
      <c r="B753" s="66"/>
      <c r="C753" s="66"/>
      <c r="D753" s="26"/>
      <c r="E753" s="151"/>
    </row>
    <row r="754" ht="15.75" customHeight="1">
      <c r="A754" s="156"/>
      <c r="B754" s="66"/>
      <c r="C754" s="66"/>
      <c r="D754" s="26"/>
      <c r="E754" s="151"/>
    </row>
    <row r="755" ht="15.75" customHeight="1">
      <c r="A755" s="156"/>
      <c r="B755" s="66"/>
      <c r="C755" s="66"/>
      <c r="D755" s="26"/>
      <c r="E755" s="151"/>
    </row>
    <row r="756" ht="15.75" customHeight="1">
      <c r="A756" s="156"/>
      <c r="B756" s="66"/>
      <c r="C756" s="66"/>
      <c r="D756" s="26"/>
      <c r="E756" s="151"/>
    </row>
    <row r="757" ht="15.75" customHeight="1">
      <c r="A757" s="156"/>
      <c r="B757" s="66"/>
      <c r="C757" s="66"/>
      <c r="D757" s="26"/>
      <c r="E757" s="151"/>
    </row>
    <row r="758" ht="15.75" customHeight="1">
      <c r="A758" s="156"/>
      <c r="B758" s="66"/>
      <c r="C758" s="66"/>
      <c r="D758" s="26"/>
      <c r="E758" s="151"/>
    </row>
    <row r="759" ht="15.75" customHeight="1">
      <c r="A759" s="156"/>
      <c r="B759" s="66"/>
      <c r="C759" s="66"/>
      <c r="D759" s="26"/>
      <c r="E759" s="151"/>
    </row>
    <row r="760" ht="15.75" customHeight="1">
      <c r="A760" s="156"/>
      <c r="B760" s="66"/>
      <c r="C760" s="66"/>
      <c r="D760" s="26"/>
      <c r="E760" s="151"/>
    </row>
    <row r="761" ht="15.75" customHeight="1">
      <c r="A761" s="156"/>
      <c r="B761" s="66"/>
      <c r="C761" s="66"/>
      <c r="D761" s="26"/>
      <c r="E761" s="151"/>
    </row>
    <row r="762" ht="15.75" customHeight="1">
      <c r="A762" s="156"/>
      <c r="B762" s="66"/>
      <c r="C762" s="66"/>
      <c r="D762" s="26"/>
      <c r="E762" s="151"/>
    </row>
    <row r="763" ht="15.75" customHeight="1">
      <c r="A763" s="156"/>
      <c r="B763" s="66"/>
      <c r="C763" s="66"/>
      <c r="D763" s="26"/>
      <c r="E763" s="151"/>
    </row>
    <row r="764" ht="15.75" customHeight="1">
      <c r="A764" s="156"/>
      <c r="B764" s="66"/>
      <c r="C764" s="66"/>
      <c r="D764" s="26"/>
      <c r="E764" s="151"/>
    </row>
    <row r="765" ht="15.75" customHeight="1">
      <c r="A765" s="156"/>
      <c r="B765" s="66"/>
      <c r="C765" s="66"/>
      <c r="D765" s="26"/>
      <c r="E765" s="151"/>
    </row>
    <row r="766" ht="15.75" customHeight="1">
      <c r="A766" s="156"/>
      <c r="B766" s="66"/>
      <c r="C766" s="66"/>
      <c r="D766" s="26"/>
      <c r="E766" s="151"/>
    </row>
    <row r="767" ht="15.75" customHeight="1">
      <c r="A767" s="156"/>
      <c r="B767" s="66"/>
      <c r="C767" s="66"/>
      <c r="D767" s="26"/>
      <c r="E767" s="151"/>
    </row>
    <row r="768" ht="15.75" customHeight="1">
      <c r="A768" s="156"/>
      <c r="B768" s="66"/>
      <c r="C768" s="66"/>
      <c r="D768" s="26"/>
      <c r="E768" s="151"/>
    </row>
    <row r="769" ht="15.75" customHeight="1">
      <c r="A769" s="156"/>
      <c r="B769" s="66"/>
      <c r="C769" s="66"/>
      <c r="D769" s="26"/>
      <c r="E769" s="151"/>
    </row>
    <row r="770" ht="15.75" customHeight="1">
      <c r="A770" s="156"/>
      <c r="B770" s="66"/>
      <c r="C770" s="66"/>
      <c r="D770" s="26"/>
      <c r="E770" s="151"/>
    </row>
    <row r="771" ht="15.75" customHeight="1">
      <c r="A771" s="156"/>
      <c r="B771" s="66"/>
      <c r="C771" s="66"/>
      <c r="D771" s="26"/>
      <c r="E771" s="151"/>
    </row>
    <row r="772" ht="15.75" customHeight="1">
      <c r="A772" s="156"/>
      <c r="B772" s="66"/>
      <c r="C772" s="66"/>
      <c r="D772" s="26"/>
      <c r="E772" s="151"/>
    </row>
    <row r="773" ht="15.75" customHeight="1">
      <c r="A773" s="156"/>
      <c r="B773" s="66"/>
      <c r="C773" s="66"/>
      <c r="D773" s="26"/>
      <c r="E773" s="151"/>
    </row>
    <row r="774" ht="15.75" customHeight="1">
      <c r="A774" s="156"/>
      <c r="B774" s="66"/>
      <c r="C774" s="66"/>
      <c r="D774" s="26"/>
      <c r="E774" s="151"/>
    </row>
    <row r="775" ht="15.75" customHeight="1">
      <c r="A775" s="156"/>
      <c r="B775" s="66"/>
      <c r="C775" s="66"/>
      <c r="D775" s="26"/>
      <c r="E775" s="151"/>
    </row>
    <row r="776" ht="15.75" customHeight="1">
      <c r="A776" s="156"/>
      <c r="B776" s="66"/>
      <c r="C776" s="66"/>
      <c r="D776" s="26"/>
      <c r="E776" s="151"/>
    </row>
    <row r="777" ht="15.75" customHeight="1">
      <c r="A777" s="156"/>
      <c r="B777" s="66"/>
      <c r="C777" s="66"/>
      <c r="D777" s="26"/>
      <c r="E777" s="151"/>
    </row>
    <row r="778" ht="15.75" customHeight="1">
      <c r="A778" s="156"/>
      <c r="B778" s="66"/>
      <c r="C778" s="66"/>
      <c r="D778" s="26"/>
      <c r="E778" s="151"/>
    </row>
    <row r="779" ht="15.75" customHeight="1">
      <c r="A779" s="156"/>
      <c r="B779" s="66"/>
      <c r="C779" s="66"/>
      <c r="D779" s="26"/>
      <c r="E779" s="151"/>
    </row>
    <row r="780" ht="15.75" customHeight="1">
      <c r="A780" s="156"/>
      <c r="B780" s="66"/>
      <c r="C780" s="66"/>
      <c r="D780" s="26"/>
      <c r="E780" s="151"/>
    </row>
    <row r="781" ht="15.75" customHeight="1">
      <c r="A781" s="156"/>
      <c r="B781" s="66"/>
      <c r="C781" s="66"/>
      <c r="D781" s="26"/>
      <c r="E781" s="151"/>
    </row>
    <row r="782" ht="15.75" customHeight="1">
      <c r="A782" s="156"/>
      <c r="B782" s="66"/>
      <c r="C782" s="66"/>
      <c r="D782" s="26"/>
      <c r="E782" s="151"/>
    </row>
    <row r="783" ht="15.75" customHeight="1">
      <c r="A783" s="156"/>
      <c r="B783" s="66"/>
      <c r="C783" s="66"/>
      <c r="D783" s="26"/>
      <c r="E783" s="151"/>
    </row>
    <row r="784" ht="15.75" customHeight="1">
      <c r="A784" s="156"/>
      <c r="B784" s="66"/>
      <c r="C784" s="66"/>
      <c r="D784" s="26"/>
      <c r="E784" s="151"/>
    </row>
    <row r="785" ht="15.75" customHeight="1">
      <c r="A785" s="156"/>
      <c r="B785" s="66"/>
      <c r="C785" s="66"/>
      <c r="D785" s="26"/>
      <c r="E785" s="151"/>
    </row>
    <row r="786" ht="15.75" customHeight="1">
      <c r="A786" s="156"/>
      <c r="B786" s="66"/>
      <c r="C786" s="66"/>
      <c r="D786" s="26"/>
      <c r="E786" s="151"/>
    </row>
    <row r="787" ht="15.75" customHeight="1">
      <c r="A787" s="156"/>
      <c r="B787" s="66"/>
      <c r="C787" s="66"/>
      <c r="D787" s="26"/>
      <c r="E787" s="151"/>
    </row>
    <row r="788" ht="15.75" customHeight="1">
      <c r="A788" s="156"/>
      <c r="B788" s="66"/>
      <c r="C788" s="66"/>
      <c r="D788" s="26"/>
      <c r="E788" s="151"/>
    </row>
    <row r="789" ht="15.75" customHeight="1">
      <c r="A789" s="156"/>
      <c r="B789" s="66"/>
      <c r="C789" s="66"/>
      <c r="D789" s="26"/>
      <c r="E789" s="151"/>
    </row>
    <row r="790" ht="15.75" customHeight="1">
      <c r="A790" s="156"/>
      <c r="B790" s="66"/>
      <c r="C790" s="66"/>
      <c r="D790" s="26"/>
      <c r="E790" s="151"/>
    </row>
    <row r="791" ht="15.75" customHeight="1">
      <c r="A791" s="156"/>
      <c r="B791" s="66"/>
      <c r="C791" s="66"/>
      <c r="D791" s="26"/>
      <c r="E791" s="151"/>
    </row>
    <row r="792" ht="15.75" customHeight="1">
      <c r="A792" s="156"/>
      <c r="B792" s="66"/>
      <c r="C792" s="66"/>
      <c r="D792" s="26"/>
      <c r="E792" s="151"/>
    </row>
    <row r="793" ht="15.75" customHeight="1">
      <c r="A793" s="156"/>
      <c r="B793" s="66"/>
      <c r="C793" s="66"/>
      <c r="D793" s="26"/>
      <c r="E793" s="151"/>
    </row>
    <row r="794" ht="15.75" customHeight="1">
      <c r="A794" s="156"/>
      <c r="B794" s="66"/>
      <c r="C794" s="66"/>
      <c r="D794" s="26"/>
      <c r="E794" s="151"/>
    </row>
    <row r="795" ht="15.75" customHeight="1">
      <c r="A795" s="156"/>
      <c r="B795" s="66"/>
      <c r="C795" s="66"/>
      <c r="D795" s="26"/>
      <c r="E795" s="151"/>
    </row>
    <row r="796" ht="15.75" customHeight="1">
      <c r="A796" s="156"/>
      <c r="B796" s="66"/>
      <c r="C796" s="66"/>
      <c r="D796" s="26"/>
      <c r="E796" s="151"/>
    </row>
    <row r="797" ht="15.75" customHeight="1">
      <c r="A797" s="156"/>
      <c r="B797" s="66"/>
      <c r="C797" s="66"/>
      <c r="D797" s="26"/>
      <c r="E797" s="151"/>
    </row>
    <row r="798" ht="15.75" customHeight="1">
      <c r="A798" s="156"/>
      <c r="B798" s="66"/>
      <c r="C798" s="66"/>
      <c r="D798" s="26"/>
      <c r="E798" s="151"/>
    </row>
    <row r="799" ht="15.75" customHeight="1">
      <c r="A799" s="156"/>
      <c r="B799" s="66"/>
      <c r="C799" s="66"/>
      <c r="D799" s="26"/>
      <c r="E799" s="151"/>
    </row>
    <row r="800" ht="15.75" customHeight="1">
      <c r="A800" s="156"/>
      <c r="B800" s="66"/>
      <c r="C800" s="66"/>
      <c r="D800" s="26"/>
      <c r="E800" s="151"/>
    </row>
    <row r="801" ht="15.75" customHeight="1">
      <c r="A801" s="156"/>
      <c r="B801" s="66"/>
      <c r="C801" s="66"/>
      <c r="D801" s="26"/>
      <c r="E801" s="151"/>
    </row>
    <row r="802" ht="15.75" customHeight="1">
      <c r="A802" s="156"/>
      <c r="B802" s="66"/>
      <c r="C802" s="66"/>
      <c r="D802" s="26"/>
      <c r="E802" s="151"/>
    </row>
    <row r="803" ht="15.75" customHeight="1">
      <c r="A803" s="156"/>
      <c r="B803" s="66"/>
      <c r="C803" s="66"/>
      <c r="D803" s="26"/>
      <c r="E803" s="151"/>
    </row>
    <row r="804" ht="15.75" customHeight="1">
      <c r="A804" s="156"/>
      <c r="B804" s="66"/>
      <c r="C804" s="66"/>
      <c r="D804" s="26"/>
      <c r="E804" s="151"/>
    </row>
    <row r="805" ht="15.75" customHeight="1">
      <c r="A805" s="156"/>
      <c r="B805" s="66"/>
      <c r="C805" s="66"/>
      <c r="D805" s="26"/>
      <c r="E805" s="151"/>
    </row>
    <row r="806" ht="15.75" customHeight="1">
      <c r="A806" s="156"/>
      <c r="B806" s="66"/>
      <c r="C806" s="66"/>
      <c r="D806" s="26"/>
      <c r="E806" s="151"/>
    </row>
    <row r="807" ht="15.75" customHeight="1">
      <c r="A807" s="156"/>
      <c r="B807" s="66"/>
      <c r="C807" s="66"/>
      <c r="D807" s="26"/>
      <c r="E807" s="151"/>
    </row>
    <row r="808" ht="15.75" customHeight="1">
      <c r="A808" s="156"/>
      <c r="B808" s="66"/>
      <c r="C808" s="66"/>
      <c r="D808" s="26"/>
      <c r="E808" s="151"/>
    </row>
    <row r="809" ht="15.75" customHeight="1">
      <c r="A809" s="156"/>
      <c r="B809" s="66"/>
      <c r="C809" s="66"/>
      <c r="D809" s="26"/>
      <c r="E809" s="151"/>
    </row>
    <row r="810" ht="15.75" customHeight="1">
      <c r="A810" s="156"/>
      <c r="B810" s="66"/>
      <c r="C810" s="66"/>
      <c r="D810" s="26"/>
      <c r="E810" s="151"/>
    </row>
    <row r="811" ht="15.75" customHeight="1">
      <c r="A811" s="156"/>
      <c r="B811" s="66"/>
      <c r="C811" s="66"/>
      <c r="D811" s="26"/>
      <c r="E811" s="151"/>
    </row>
    <row r="812" ht="15.75" customHeight="1">
      <c r="A812" s="156"/>
      <c r="B812" s="66"/>
      <c r="C812" s="66"/>
      <c r="D812" s="26"/>
      <c r="E812" s="151"/>
    </row>
    <row r="813" ht="15.75" customHeight="1">
      <c r="A813" s="156"/>
      <c r="B813" s="66"/>
      <c r="C813" s="66"/>
      <c r="D813" s="26"/>
      <c r="E813" s="151"/>
    </row>
    <row r="814" ht="15.75" customHeight="1">
      <c r="A814" s="156"/>
      <c r="B814" s="66"/>
      <c r="C814" s="66"/>
      <c r="D814" s="26"/>
      <c r="E814" s="151"/>
    </row>
    <row r="815" ht="15.75" customHeight="1">
      <c r="A815" s="156"/>
      <c r="B815" s="66"/>
      <c r="C815" s="66"/>
      <c r="D815" s="26"/>
      <c r="E815" s="151"/>
    </row>
    <row r="816" ht="15.75" customHeight="1">
      <c r="A816" s="156"/>
      <c r="B816" s="66"/>
      <c r="C816" s="66"/>
      <c r="D816" s="26"/>
      <c r="E816" s="151"/>
    </row>
    <row r="817" ht="15.75" customHeight="1">
      <c r="A817" s="156"/>
      <c r="B817" s="66"/>
      <c r="C817" s="66"/>
      <c r="D817" s="26"/>
      <c r="E817" s="151"/>
    </row>
    <row r="818" ht="15.75" customHeight="1">
      <c r="A818" s="156"/>
      <c r="B818" s="66"/>
      <c r="C818" s="66"/>
      <c r="D818" s="26"/>
      <c r="E818" s="151"/>
    </row>
    <row r="819" ht="15.75" customHeight="1">
      <c r="A819" s="156"/>
      <c r="B819" s="66"/>
      <c r="C819" s="66"/>
      <c r="D819" s="26"/>
      <c r="E819" s="151"/>
    </row>
    <row r="820" ht="15.75" customHeight="1">
      <c r="A820" s="156"/>
      <c r="B820" s="66"/>
      <c r="C820" s="66"/>
      <c r="D820" s="26"/>
      <c r="E820" s="151"/>
    </row>
    <row r="821" ht="15.75" customHeight="1">
      <c r="A821" s="156"/>
      <c r="B821" s="66"/>
      <c r="C821" s="66"/>
      <c r="D821" s="26"/>
      <c r="E821" s="151"/>
    </row>
    <row r="822" ht="15.75" customHeight="1">
      <c r="A822" s="156"/>
      <c r="B822" s="66"/>
      <c r="C822" s="66"/>
      <c r="D822" s="26"/>
      <c r="E822" s="151"/>
    </row>
    <row r="823" ht="15.75" customHeight="1">
      <c r="A823" s="156"/>
      <c r="B823" s="66"/>
      <c r="C823" s="66"/>
      <c r="D823" s="26"/>
      <c r="E823" s="151"/>
    </row>
    <row r="824" ht="15.75" customHeight="1">
      <c r="A824" s="156"/>
      <c r="B824" s="66"/>
      <c r="C824" s="66"/>
      <c r="D824" s="26"/>
      <c r="E824" s="151"/>
    </row>
    <row r="825" ht="15.75" customHeight="1">
      <c r="A825" s="156"/>
      <c r="B825" s="66"/>
      <c r="C825" s="66"/>
      <c r="D825" s="26"/>
      <c r="E825" s="151"/>
    </row>
    <row r="826" ht="15.75" customHeight="1">
      <c r="A826" s="156"/>
      <c r="B826" s="66"/>
      <c r="C826" s="66"/>
      <c r="D826" s="26"/>
      <c r="E826" s="151"/>
    </row>
    <row r="827" ht="15.75" customHeight="1">
      <c r="A827" s="156"/>
      <c r="B827" s="66"/>
      <c r="C827" s="66"/>
      <c r="D827" s="26"/>
      <c r="E827" s="151"/>
    </row>
    <row r="828" ht="15.75" customHeight="1">
      <c r="A828" s="156"/>
      <c r="B828" s="66"/>
      <c r="C828" s="66"/>
      <c r="D828" s="26"/>
      <c r="E828" s="151"/>
    </row>
    <row r="829" ht="15.75" customHeight="1">
      <c r="A829" s="156"/>
      <c r="B829" s="66"/>
      <c r="C829" s="66"/>
      <c r="D829" s="26"/>
      <c r="E829" s="151"/>
    </row>
    <row r="830" ht="15.75" customHeight="1">
      <c r="A830" s="156"/>
      <c r="B830" s="66"/>
      <c r="C830" s="66"/>
      <c r="D830" s="26"/>
      <c r="E830" s="151"/>
    </row>
    <row r="831" ht="15.75" customHeight="1">
      <c r="A831" s="156"/>
      <c r="B831" s="66"/>
      <c r="C831" s="66"/>
      <c r="D831" s="26"/>
      <c r="E831" s="151"/>
    </row>
    <row r="832" ht="15.75" customHeight="1">
      <c r="A832" s="156"/>
      <c r="B832" s="66"/>
      <c r="C832" s="66"/>
      <c r="D832" s="26"/>
      <c r="E832" s="151"/>
    </row>
    <row r="833" ht="15.75" customHeight="1">
      <c r="A833" s="156"/>
      <c r="B833" s="66"/>
      <c r="C833" s="66"/>
      <c r="D833" s="26"/>
      <c r="E833" s="151"/>
    </row>
    <row r="834" ht="15.75" customHeight="1">
      <c r="A834" s="156"/>
      <c r="B834" s="66"/>
      <c r="C834" s="66"/>
      <c r="D834" s="26"/>
      <c r="E834" s="151"/>
    </row>
    <row r="835" ht="15.75" customHeight="1">
      <c r="A835" s="156"/>
      <c r="B835" s="66"/>
      <c r="C835" s="66"/>
      <c r="D835" s="26"/>
      <c r="E835" s="151"/>
    </row>
    <row r="836" ht="15.75" customHeight="1">
      <c r="A836" s="156"/>
      <c r="B836" s="66"/>
      <c r="C836" s="66"/>
      <c r="D836" s="26"/>
      <c r="E836" s="151"/>
    </row>
    <row r="837" ht="15.75" customHeight="1">
      <c r="A837" s="156"/>
      <c r="B837" s="66"/>
      <c r="C837" s="66"/>
      <c r="D837" s="26"/>
      <c r="E837" s="151"/>
    </row>
    <row r="838" ht="15.75" customHeight="1">
      <c r="A838" s="156"/>
      <c r="B838" s="66"/>
      <c r="C838" s="66"/>
      <c r="D838" s="26"/>
      <c r="E838" s="151"/>
    </row>
    <row r="839" ht="15.75" customHeight="1">
      <c r="A839" s="156"/>
      <c r="B839" s="66"/>
      <c r="C839" s="66"/>
      <c r="D839" s="26"/>
      <c r="E839" s="151"/>
    </row>
    <row r="840" ht="15.75" customHeight="1">
      <c r="A840" s="156"/>
      <c r="B840" s="66"/>
      <c r="C840" s="66"/>
      <c r="D840" s="26"/>
      <c r="E840" s="151"/>
    </row>
    <row r="841" ht="15.75" customHeight="1">
      <c r="A841" s="156"/>
      <c r="B841" s="66"/>
      <c r="C841" s="66"/>
      <c r="D841" s="26"/>
      <c r="E841" s="151"/>
    </row>
    <row r="842" ht="15.75" customHeight="1">
      <c r="A842" s="156"/>
      <c r="B842" s="66"/>
      <c r="C842" s="66"/>
      <c r="D842" s="26"/>
      <c r="E842" s="151"/>
    </row>
    <row r="843" ht="15.75" customHeight="1">
      <c r="A843" s="156"/>
      <c r="B843" s="66"/>
      <c r="C843" s="66"/>
      <c r="D843" s="26"/>
      <c r="E843" s="151"/>
    </row>
    <row r="844" ht="15.75" customHeight="1">
      <c r="A844" s="156"/>
      <c r="B844" s="66"/>
      <c r="C844" s="66"/>
      <c r="D844" s="26"/>
      <c r="E844" s="151"/>
    </row>
    <row r="845" ht="15.75" customHeight="1">
      <c r="A845" s="156"/>
      <c r="B845" s="66"/>
      <c r="C845" s="66"/>
      <c r="D845" s="26"/>
      <c r="E845" s="151"/>
    </row>
    <row r="846" ht="15.75" customHeight="1">
      <c r="A846" s="156"/>
      <c r="B846" s="66"/>
      <c r="C846" s="66"/>
      <c r="D846" s="26"/>
      <c r="E846" s="151"/>
    </row>
    <row r="847" ht="15.75" customHeight="1">
      <c r="A847" s="156"/>
      <c r="B847" s="66"/>
      <c r="C847" s="66"/>
      <c r="D847" s="26"/>
      <c r="E847" s="151"/>
    </row>
    <row r="848" ht="15.75" customHeight="1">
      <c r="A848" s="156"/>
      <c r="B848" s="66"/>
      <c r="C848" s="66"/>
      <c r="D848" s="26"/>
      <c r="E848" s="151"/>
    </row>
    <row r="849" ht="15.75" customHeight="1">
      <c r="A849" s="156"/>
      <c r="B849" s="66"/>
      <c r="C849" s="66"/>
      <c r="D849" s="26"/>
      <c r="E849" s="151"/>
    </row>
    <row r="850" ht="15.75" customHeight="1">
      <c r="A850" s="156"/>
      <c r="B850" s="66"/>
      <c r="C850" s="66"/>
      <c r="D850" s="26"/>
      <c r="E850" s="151"/>
    </row>
    <row r="851" ht="15.75" customHeight="1">
      <c r="A851" s="156"/>
      <c r="B851" s="66"/>
      <c r="C851" s="66"/>
      <c r="D851" s="26"/>
      <c r="E851" s="151"/>
    </row>
    <row r="852" ht="15.75" customHeight="1">
      <c r="A852" s="156"/>
      <c r="B852" s="66"/>
      <c r="C852" s="66"/>
      <c r="D852" s="26"/>
      <c r="E852" s="151"/>
    </row>
    <row r="853" ht="15.75" customHeight="1">
      <c r="A853" s="156"/>
      <c r="B853" s="66"/>
      <c r="C853" s="66"/>
      <c r="D853" s="26"/>
      <c r="E853" s="151"/>
    </row>
    <row r="854" ht="15.75" customHeight="1">
      <c r="A854" s="156"/>
      <c r="B854" s="66"/>
      <c r="C854" s="66"/>
      <c r="D854" s="26"/>
      <c r="E854" s="151"/>
    </row>
    <row r="855" ht="15.75" customHeight="1">
      <c r="A855" s="156"/>
      <c r="B855" s="66"/>
      <c r="C855" s="66"/>
      <c r="D855" s="26"/>
      <c r="E855" s="151"/>
    </row>
    <row r="856" ht="15.75" customHeight="1">
      <c r="A856" s="156"/>
      <c r="B856" s="66"/>
      <c r="C856" s="66"/>
      <c r="D856" s="26"/>
      <c r="E856" s="151"/>
    </row>
    <row r="857" ht="15.75" customHeight="1">
      <c r="A857" s="156"/>
      <c r="B857" s="66"/>
      <c r="C857" s="66"/>
      <c r="D857" s="26"/>
      <c r="E857" s="151"/>
    </row>
    <row r="858" ht="15.75" customHeight="1">
      <c r="A858" s="156"/>
      <c r="B858" s="66"/>
      <c r="C858" s="66"/>
      <c r="D858" s="26"/>
      <c r="E858" s="151"/>
    </row>
    <row r="859" ht="15.75" customHeight="1">
      <c r="A859" s="156"/>
      <c r="B859" s="66"/>
      <c r="C859" s="66"/>
      <c r="D859" s="26"/>
      <c r="E859" s="151"/>
    </row>
    <row r="860" ht="15.75" customHeight="1">
      <c r="A860" s="156"/>
      <c r="B860" s="66"/>
      <c r="C860" s="66"/>
      <c r="D860" s="26"/>
      <c r="E860" s="151"/>
    </row>
    <row r="861" ht="15.75" customHeight="1">
      <c r="A861" s="156"/>
      <c r="B861" s="66"/>
      <c r="C861" s="66"/>
      <c r="D861" s="26"/>
      <c r="E861" s="151"/>
    </row>
    <row r="862" ht="15.75" customHeight="1">
      <c r="A862" s="156"/>
      <c r="B862" s="66"/>
      <c r="C862" s="66"/>
      <c r="D862" s="26"/>
      <c r="E862" s="151"/>
    </row>
    <row r="863" ht="15.75" customHeight="1">
      <c r="A863" s="156"/>
      <c r="B863" s="66"/>
      <c r="C863" s="66"/>
      <c r="D863" s="26"/>
      <c r="E863" s="151"/>
    </row>
    <row r="864" ht="15.75" customHeight="1">
      <c r="A864" s="156"/>
      <c r="B864" s="66"/>
      <c r="C864" s="66"/>
      <c r="D864" s="26"/>
      <c r="E864" s="151"/>
    </row>
    <row r="865" ht="15.75" customHeight="1">
      <c r="A865" s="156"/>
      <c r="B865" s="66"/>
      <c r="C865" s="66"/>
      <c r="D865" s="26"/>
      <c r="E865" s="151"/>
    </row>
    <row r="866" ht="15.75" customHeight="1">
      <c r="A866" s="156"/>
      <c r="B866" s="66"/>
      <c r="C866" s="66"/>
      <c r="D866" s="26"/>
      <c r="E866" s="151"/>
    </row>
    <row r="867" ht="15.75" customHeight="1">
      <c r="A867" s="156"/>
      <c r="B867" s="66"/>
      <c r="C867" s="66"/>
      <c r="D867" s="26"/>
      <c r="E867" s="151"/>
    </row>
    <row r="868" ht="15.75" customHeight="1">
      <c r="A868" s="156"/>
      <c r="B868" s="66"/>
      <c r="C868" s="66"/>
      <c r="D868" s="26"/>
      <c r="E868" s="151"/>
    </row>
    <row r="869" ht="15.75" customHeight="1">
      <c r="A869" s="156"/>
      <c r="B869" s="66"/>
      <c r="C869" s="66"/>
      <c r="D869" s="26"/>
      <c r="E869" s="151"/>
    </row>
    <row r="870" ht="15.75" customHeight="1">
      <c r="A870" s="156"/>
      <c r="B870" s="66"/>
      <c r="C870" s="66"/>
      <c r="D870" s="26"/>
      <c r="E870" s="151"/>
    </row>
    <row r="871" ht="15.75" customHeight="1">
      <c r="A871" s="156"/>
      <c r="B871" s="66"/>
      <c r="C871" s="66"/>
      <c r="D871" s="26"/>
      <c r="E871" s="151"/>
    </row>
    <row r="872" ht="15.75" customHeight="1">
      <c r="A872" s="156"/>
      <c r="B872" s="66"/>
      <c r="C872" s="66"/>
      <c r="D872" s="26"/>
      <c r="E872" s="151"/>
    </row>
    <row r="873" ht="15.75" customHeight="1">
      <c r="A873" s="156"/>
      <c r="B873" s="66"/>
      <c r="C873" s="66"/>
      <c r="D873" s="26"/>
      <c r="E873" s="151"/>
    </row>
    <row r="874" ht="15.75" customHeight="1">
      <c r="A874" s="156"/>
      <c r="B874" s="66"/>
      <c r="C874" s="66"/>
      <c r="D874" s="26"/>
      <c r="E874" s="151"/>
    </row>
    <row r="875" ht="15.75" customHeight="1">
      <c r="A875" s="156"/>
      <c r="B875" s="66"/>
      <c r="C875" s="66"/>
      <c r="D875" s="26"/>
      <c r="E875" s="151"/>
    </row>
    <row r="876" ht="15.75" customHeight="1">
      <c r="A876" s="156"/>
      <c r="B876" s="66"/>
      <c r="C876" s="66"/>
      <c r="D876" s="26"/>
      <c r="E876" s="151"/>
    </row>
    <row r="877" ht="15.75" customHeight="1">
      <c r="A877" s="156"/>
      <c r="B877" s="66"/>
      <c r="C877" s="66"/>
      <c r="D877" s="26"/>
      <c r="E877" s="151"/>
    </row>
    <row r="878" ht="15.75" customHeight="1">
      <c r="A878" s="156"/>
      <c r="B878" s="66"/>
      <c r="C878" s="66"/>
      <c r="D878" s="26"/>
      <c r="E878" s="151"/>
    </row>
    <row r="879" ht="15.75" customHeight="1">
      <c r="A879" s="156"/>
      <c r="B879" s="66"/>
      <c r="C879" s="66"/>
      <c r="D879" s="26"/>
      <c r="E879" s="151"/>
    </row>
    <row r="880" ht="15.75" customHeight="1">
      <c r="A880" s="156"/>
      <c r="B880" s="66"/>
      <c r="C880" s="66"/>
      <c r="D880" s="26"/>
      <c r="E880" s="151"/>
    </row>
    <row r="881" ht="15.75" customHeight="1">
      <c r="A881" s="156"/>
      <c r="B881" s="66"/>
      <c r="C881" s="66"/>
      <c r="D881" s="26"/>
      <c r="E881" s="151"/>
    </row>
    <row r="882" ht="15.75" customHeight="1">
      <c r="A882" s="156"/>
      <c r="B882" s="66"/>
      <c r="C882" s="66"/>
      <c r="D882" s="26"/>
      <c r="E882" s="151"/>
    </row>
    <row r="883" ht="15.75" customHeight="1">
      <c r="A883" s="156"/>
      <c r="B883" s="66"/>
      <c r="C883" s="66"/>
      <c r="D883" s="26"/>
      <c r="E883" s="151"/>
    </row>
    <row r="884" ht="15.75" customHeight="1">
      <c r="A884" s="156"/>
      <c r="B884" s="66"/>
      <c r="C884" s="66"/>
      <c r="D884" s="26"/>
      <c r="E884" s="151"/>
    </row>
    <row r="885" ht="15.75" customHeight="1">
      <c r="A885" s="156"/>
      <c r="B885" s="66"/>
      <c r="C885" s="66"/>
      <c r="D885" s="26"/>
      <c r="E885" s="151"/>
    </row>
    <row r="886" ht="15.75" customHeight="1">
      <c r="A886" s="156"/>
      <c r="B886" s="66"/>
      <c r="C886" s="66"/>
      <c r="D886" s="26"/>
      <c r="E886" s="151"/>
    </row>
    <row r="887" ht="15.75" customHeight="1">
      <c r="A887" s="156"/>
      <c r="B887" s="66"/>
      <c r="C887" s="66"/>
      <c r="D887" s="26"/>
      <c r="E887" s="151"/>
    </row>
    <row r="888" ht="15.75" customHeight="1">
      <c r="A888" s="156"/>
      <c r="B888" s="66"/>
      <c r="C888" s="66"/>
      <c r="D888" s="26"/>
      <c r="E888" s="151"/>
    </row>
    <row r="889" ht="15.75" customHeight="1">
      <c r="A889" s="156"/>
      <c r="B889" s="66"/>
      <c r="C889" s="66"/>
      <c r="D889" s="26"/>
      <c r="E889" s="151"/>
    </row>
    <row r="890" ht="15.75" customHeight="1">
      <c r="A890" s="156"/>
      <c r="B890" s="66"/>
      <c r="C890" s="66"/>
      <c r="D890" s="26"/>
      <c r="E890" s="151"/>
    </row>
    <row r="891" ht="15.75" customHeight="1">
      <c r="A891" s="156"/>
      <c r="B891" s="66"/>
      <c r="C891" s="66"/>
      <c r="D891" s="26"/>
      <c r="E891" s="151"/>
    </row>
    <row r="892" ht="15.75" customHeight="1">
      <c r="A892" s="156"/>
      <c r="B892" s="66"/>
      <c r="C892" s="66"/>
      <c r="D892" s="26"/>
      <c r="E892" s="151"/>
    </row>
    <row r="893" ht="15.75" customHeight="1">
      <c r="A893" s="156"/>
      <c r="B893" s="66"/>
      <c r="C893" s="66"/>
      <c r="D893" s="26"/>
      <c r="E893" s="151"/>
    </row>
    <row r="894" ht="15.75" customHeight="1">
      <c r="A894" s="156"/>
      <c r="B894" s="66"/>
      <c r="C894" s="66"/>
      <c r="D894" s="26"/>
      <c r="E894" s="151"/>
    </row>
    <row r="895" ht="15.75" customHeight="1">
      <c r="A895" s="156"/>
      <c r="B895" s="66"/>
      <c r="C895" s="66"/>
      <c r="D895" s="26"/>
      <c r="E895" s="151"/>
    </row>
    <row r="896" ht="15.75" customHeight="1">
      <c r="A896" s="156"/>
      <c r="B896" s="66"/>
      <c r="C896" s="66"/>
      <c r="D896" s="26"/>
      <c r="E896" s="151"/>
    </row>
    <row r="897" ht="15.75" customHeight="1">
      <c r="A897" s="156"/>
      <c r="B897" s="66"/>
      <c r="C897" s="66"/>
      <c r="D897" s="26"/>
      <c r="E897" s="151"/>
    </row>
    <row r="898" ht="15.75" customHeight="1">
      <c r="A898" s="156"/>
      <c r="B898" s="66"/>
      <c r="C898" s="66"/>
      <c r="D898" s="26"/>
      <c r="E898" s="151"/>
    </row>
    <row r="899" ht="15.75" customHeight="1">
      <c r="A899" s="156"/>
      <c r="B899" s="66"/>
      <c r="C899" s="66"/>
      <c r="D899" s="26"/>
      <c r="E899" s="151"/>
    </row>
    <row r="900" ht="15.75" customHeight="1">
      <c r="A900" s="156"/>
      <c r="B900" s="66"/>
      <c r="C900" s="66"/>
      <c r="D900" s="26"/>
      <c r="E900" s="151"/>
    </row>
    <row r="901" ht="15.75" customHeight="1">
      <c r="A901" s="156"/>
      <c r="B901" s="66"/>
      <c r="C901" s="66"/>
      <c r="D901" s="26"/>
      <c r="E901" s="151"/>
    </row>
    <row r="902" ht="15.75" customHeight="1">
      <c r="A902" s="156"/>
      <c r="B902" s="66"/>
      <c r="C902" s="66"/>
      <c r="D902" s="26"/>
      <c r="E902" s="151"/>
    </row>
    <row r="903" ht="15.75" customHeight="1">
      <c r="A903" s="156"/>
      <c r="B903" s="66"/>
      <c r="C903" s="66"/>
      <c r="D903" s="26"/>
      <c r="E903" s="151"/>
    </row>
    <row r="904" ht="15.75" customHeight="1">
      <c r="A904" s="156"/>
      <c r="B904" s="66"/>
      <c r="C904" s="66"/>
      <c r="D904" s="26"/>
      <c r="E904" s="151"/>
    </row>
    <row r="905" ht="15.75" customHeight="1">
      <c r="A905" s="156"/>
      <c r="B905" s="66"/>
      <c r="C905" s="66"/>
      <c r="D905" s="26"/>
      <c r="E905" s="151"/>
    </row>
    <row r="906" ht="15.75" customHeight="1">
      <c r="A906" s="156"/>
      <c r="B906" s="66"/>
      <c r="C906" s="66"/>
      <c r="D906" s="26"/>
      <c r="E906" s="151"/>
    </row>
    <row r="907" ht="15.75" customHeight="1">
      <c r="A907" s="156"/>
      <c r="B907" s="66"/>
      <c r="C907" s="66"/>
      <c r="D907" s="26"/>
      <c r="E907" s="151"/>
    </row>
    <row r="908" ht="15.75" customHeight="1">
      <c r="A908" s="156"/>
      <c r="B908" s="66"/>
      <c r="C908" s="66"/>
      <c r="D908" s="26"/>
      <c r="E908" s="151"/>
    </row>
    <row r="909" ht="15.75" customHeight="1">
      <c r="A909" s="156"/>
      <c r="B909" s="66"/>
      <c r="C909" s="66"/>
      <c r="D909" s="26"/>
      <c r="E909" s="151"/>
    </row>
    <row r="910" ht="15.75" customHeight="1">
      <c r="A910" s="156"/>
      <c r="B910" s="66"/>
      <c r="C910" s="66"/>
      <c r="D910" s="26"/>
      <c r="E910" s="151"/>
    </row>
    <row r="911" ht="15.75" customHeight="1">
      <c r="A911" s="156"/>
      <c r="B911" s="66"/>
      <c r="C911" s="66"/>
      <c r="D911" s="26"/>
      <c r="E911" s="151"/>
    </row>
    <row r="912" ht="15.75" customHeight="1">
      <c r="A912" s="156"/>
      <c r="B912" s="66"/>
      <c r="C912" s="66"/>
      <c r="D912" s="26"/>
      <c r="E912" s="151"/>
    </row>
    <row r="913" ht="15.75" customHeight="1">
      <c r="A913" s="156"/>
      <c r="B913" s="66"/>
      <c r="C913" s="66"/>
      <c r="D913" s="26"/>
      <c r="E913" s="151"/>
    </row>
    <row r="914" ht="15.75" customHeight="1">
      <c r="A914" s="156"/>
      <c r="B914" s="66"/>
      <c r="C914" s="66"/>
      <c r="D914" s="26"/>
      <c r="E914" s="151"/>
    </row>
    <row r="915" ht="15.75" customHeight="1">
      <c r="A915" s="156"/>
      <c r="B915" s="66"/>
      <c r="C915" s="66"/>
      <c r="D915" s="26"/>
      <c r="E915" s="151"/>
    </row>
    <row r="916" ht="15.75" customHeight="1">
      <c r="A916" s="156"/>
      <c r="B916" s="66"/>
      <c r="C916" s="66"/>
      <c r="D916" s="26"/>
      <c r="E916" s="151"/>
    </row>
    <row r="917" ht="15.75" customHeight="1">
      <c r="A917" s="156"/>
      <c r="B917" s="66"/>
      <c r="C917" s="66"/>
      <c r="D917" s="26"/>
      <c r="E917" s="151"/>
    </row>
    <row r="918" ht="15.75" customHeight="1">
      <c r="A918" s="156"/>
      <c r="B918" s="66"/>
      <c r="C918" s="66"/>
      <c r="D918" s="26"/>
      <c r="E918" s="151"/>
    </row>
    <row r="919" ht="15.75" customHeight="1">
      <c r="A919" s="156"/>
      <c r="B919" s="66"/>
      <c r="C919" s="66"/>
      <c r="D919" s="26"/>
      <c r="E919" s="151"/>
    </row>
    <row r="920" ht="15.75" customHeight="1">
      <c r="A920" s="156"/>
      <c r="B920" s="66"/>
      <c r="C920" s="66"/>
      <c r="D920" s="26"/>
      <c r="E920" s="151"/>
    </row>
    <row r="921" ht="15.75" customHeight="1">
      <c r="A921" s="156"/>
      <c r="B921" s="66"/>
      <c r="C921" s="66"/>
      <c r="D921" s="26"/>
      <c r="E921" s="151"/>
    </row>
    <row r="922" ht="15.75" customHeight="1">
      <c r="A922" s="156"/>
      <c r="B922" s="66"/>
      <c r="C922" s="66"/>
      <c r="D922" s="26"/>
      <c r="E922" s="151"/>
    </row>
    <row r="923" ht="15.75" customHeight="1">
      <c r="A923" s="156"/>
      <c r="B923" s="66"/>
      <c r="C923" s="66"/>
      <c r="D923" s="26"/>
      <c r="E923" s="151"/>
    </row>
    <row r="924" ht="15.75" customHeight="1">
      <c r="A924" s="156"/>
      <c r="B924" s="66"/>
      <c r="C924" s="66"/>
      <c r="D924" s="26"/>
      <c r="E924" s="151"/>
    </row>
    <row r="925" ht="15.75" customHeight="1">
      <c r="A925" s="156"/>
      <c r="B925" s="66"/>
      <c r="C925" s="66"/>
      <c r="D925" s="26"/>
      <c r="E925" s="151"/>
    </row>
    <row r="926" ht="15.75" customHeight="1">
      <c r="A926" s="156"/>
      <c r="B926" s="66"/>
      <c r="C926" s="66"/>
      <c r="D926" s="26"/>
      <c r="E926" s="151"/>
    </row>
    <row r="927" ht="15.75" customHeight="1">
      <c r="A927" s="156"/>
      <c r="B927" s="66"/>
      <c r="C927" s="66"/>
      <c r="D927" s="26"/>
      <c r="E927" s="151"/>
    </row>
    <row r="928" ht="15.75" customHeight="1">
      <c r="A928" s="156"/>
      <c r="B928" s="66"/>
      <c r="C928" s="66"/>
      <c r="D928" s="26"/>
      <c r="E928" s="151"/>
    </row>
    <row r="929" ht="15.75" customHeight="1">
      <c r="A929" s="156"/>
      <c r="B929" s="66"/>
      <c r="C929" s="66"/>
      <c r="D929" s="26"/>
      <c r="E929" s="151"/>
    </row>
    <row r="930" ht="15.75" customHeight="1">
      <c r="A930" s="156"/>
      <c r="B930" s="66"/>
      <c r="C930" s="66"/>
      <c r="D930" s="26"/>
      <c r="E930" s="151"/>
    </row>
    <row r="931" ht="15.75" customHeight="1">
      <c r="A931" s="156"/>
      <c r="B931" s="66"/>
      <c r="C931" s="66"/>
      <c r="D931" s="26"/>
      <c r="E931" s="151"/>
    </row>
    <row r="932" ht="15.75" customHeight="1">
      <c r="A932" s="156"/>
      <c r="B932" s="66"/>
      <c r="C932" s="66"/>
      <c r="D932" s="26"/>
      <c r="E932" s="151"/>
    </row>
    <row r="933" ht="15.75" customHeight="1">
      <c r="A933" s="156"/>
      <c r="B933" s="66"/>
      <c r="C933" s="66"/>
      <c r="D933" s="26"/>
      <c r="E933" s="151"/>
    </row>
    <row r="934" ht="15.75" customHeight="1">
      <c r="A934" s="156"/>
      <c r="B934" s="66"/>
      <c r="C934" s="66"/>
      <c r="D934" s="26"/>
      <c r="E934" s="151"/>
    </row>
    <row r="935" ht="15.75" customHeight="1">
      <c r="A935" s="156"/>
      <c r="B935" s="66"/>
      <c r="C935" s="66"/>
      <c r="D935" s="26"/>
      <c r="E935" s="151"/>
    </row>
    <row r="936" ht="15.75" customHeight="1">
      <c r="A936" s="156"/>
      <c r="B936" s="66"/>
      <c r="C936" s="66"/>
      <c r="D936" s="26"/>
      <c r="E936" s="151"/>
    </row>
    <row r="937" ht="15.75" customHeight="1">
      <c r="A937" s="156"/>
      <c r="B937" s="66"/>
      <c r="C937" s="66"/>
      <c r="D937" s="26"/>
      <c r="E937" s="151"/>
    </row>
    <row r="938" ht="15.75" customHeight="1">
      <c r="A938" s="156"/>
      <c r="B938" s="66"/>
      <c r="C938" s="66"/>
      <c r="D938" s="26"/>
      <c r="E938" s="151"/>
    </row>
    <row r="939" ht="15.75" customHeight="1">
      <c r="A939" s="156"/>
      <c r="B939" s="66"/>
      <c r="C939" s="66"/>
      <c r="D939" s="26"/>
      <c r="E939" s="151"/>
    </row>
    <row r="940" ht="15.75" customHeight="1">
      <c r="A940" s="156"/>
      <c r="B940" s="66"/>
      <c r="C940" s="66"/>
      <c r="D940" s="26"/>
      <c r="E940" s="151"/>
    </row>
    <row r="941" ht="15.75" customHeight="1">
      <c r="A941" s="156"/>
      <c r="B941" s="66"/>
      <c r="C941" s="66"/>
      <c r="D941" s="26"/>
      <c r="E941" s="151"/>
    </row>
    <row r="942" ht="15.75" customHeight="1">
      <c r="A942" s="156"/>
      <c r="B942" s="66"/>
      <c r="C942" s="66"/>
      <c r="D942" s="26"/>
      <c r="E942" s="151"/>
    </row>
    <row r="943" ht="15.75" customHeight="1">
      <c r="A943" s="156"/>
      <c r="B943" s="66"/>
      <c r="C943" s="66"/>
      <c r="D943" s="26"/>
      <c r="E943" s="151"/>
    </row>
    <row r="944" ht="15.75" customHeight="1">
      <c r="A944" s="156"/>
      <c r="B944" s="66"/>
      <c r="C944" s="66"/>
      <c r="D944" s="26"/>
      <c r="E944" s="151"/>
    </row>
    <row r="945" ht="15.75" customHeight="1">
      <c r="A945" s="149"/>
      <c r="B945" s="66"/>
      <c r="C945" s="66"/>
      <c r="D945" s="26"/>
      <c r="E945" s="151"/>
    </row>
    <row r="946" ht="15.75" customHeight="1">
      <c r="A946" s="156"/>
      <c r="B946" s="66"/>
      <c r="C946" s="66"/>
      <c r="D946" s="26"/>
      <c r="E946" s="151"/>
    </row>
    <row r="947" ht="15.75" customHeight="1">
      <c r="A947" s="156"/>
      <c r="B947" s="66"/>
      <c r="C947" s="66"/>
      <c r="D947" s="26"/>
      <c r="E947" s="151"/>
    </row>
    <row r="948" ht="15.75" customHeight="1">
      <c r="A948" s="156"/>
      <c r="B948" s="66"/>
      <c r="C948" s="66"/>
      <c r="D948" s="26"/>
      <c r="E948" s="151"/>
    </row>
    <row r="949" ht="15.75" customHeight="1">
      <c r="A949" s="156"/>
      <c r="B949" s="66"/>
      <c r="C949" s="66"/>
      <c r="D949" s="26"/>
      <c r="E949" s="151"/>
    </row>
    <row r="950" ht="15.75" customHeight="1">
      <c r="A950" s="156"/>
      <c r="B950" s="66"/>
      <c r="C950" s="66"/>
      <c r="D950" s="26"/>
      <c r="E950" s="151"/>
    </row>
    <row r="951" ht="15.75" customHeight="1">
      <c r="A951" s="156"/>
      <c r="B951" s="66"/>
      <c r="C951" s="66"/>
      <c r="D951" s="26"/>
      <c r="E951" s="151"/>
    </row>
    <row r="952" ht="15.75" customHeight="1">
      <c r="A952" s="156"/>
      <c r="B952" s="66"/>
      <c r="C952" s="66"/>
      <c r="D952" s="26"/>
      <c r="E952" s="151"/>
    </row>
    <row r="953" ht="15.75" customHeight="1">
      <c r="A953" s="156"/>
      <c r="B953" s="66"/>
      <c r="C953" s="66"/>
      <c r="D953" s="26"/>
      <c r="E953" s="151"/>
    </row>
    <row r="954" ht="15.75" customHeight="1">
      <c r="A954" s="156"/>
      <c r="B954" s="66"/>
      <c r="C954" s="66"/>
      <c r="D954" s="26"/>
      <c r="E954" s="151"/>
    </row>
    <row r="955" ht="15.75" customHeight="1">
      <c r="A955" s="156"/>
      <c r="B955" s="66"/>
      <c r="C955" s="66"/>
      <c r="D955" s="26"/>
      <c r="E955" s="151"/>
    </row>
    <row r="956" ht="15.75" customHeight="1">
      <c r="A956" s="156"/>
      <c r="B956" s="66"/>
      <c r="C956" s="66"/>
      <c r="D956" s="26"/>
      <c r="E956" s="151"/>
    </row>
    <row r="957" ht="15.75" customHeight="1">
      <c r="A957" s="156"/>
      <c r="B957" s="66"/>
      <c r="C957" s="66"/>
      <c r="D957" s="26"/>
      <c r="E957" s="151"/>
    </row>
    <row r="958" ht="15.75" customHeight="1">
      <c r="A958" s="156"/>
      <c r="B958" s="66"/>
      <c r="C958" s="66"/>
      <c r="D958" s="26"/>
      <c r="E958" s="151"/>
    </row>
    <row r="959" ht="15.75" customHeight="1">
      <c r="A959" s="156"/>
      <c r="B959" s="66"/>
      <c r="C959" s="66"/>
      <c r="D959" s="26"/>
      <c r="E959" s="151"/>
    </row>
    <row r="960" ht="15.75" customHeight="1">
      <c r="A960" s="156"/>
      <c r="B960" s="66"/>
      <c r="C960" s="66"/>
      <c r="D960" s="26"/>
      <c r="E960" s="151"/>
    </row>
    <row r="961" ht="15.75" customHeight="1">
      <c r="A961" s="156"/>
      <c r="B961" s="66"/>
      <c r="C961" s="66"/>
      <c r="D961" s="26"/>
      <c r="E961" s="151"/>
    </row>
    <row r="962" ht="15.75" customHeight="1">
      <c r="A962" s="156"/>
      <c r="B962" s="66"/>
      <c r="C962" s="66"/>
      <c r="D962" s="26"/>
      <c r="E962" s="151"/>
    </row>
    <row r="963" ht="15.75" customHeight="1">
      <c r="A963" s="156"/>
      <c r="B963" s="66"/>
      <c r="C963" s="66"/>
      <c r="D963" s="26"/>
      <c r="E963" s="151"/>
    </row>
    <row r="964" ht="15.75" customHeight="1">
      <c r="A964" s="156"/>
      <c r="B964" s="66"/>
      <c r="C964" s="66"/>
      <c r="D964" s="26"/>
      <c r="E964" s="151"/>
    </row>
    <row r="965" ht="15.75" customHeight="1">
      <c r="A965" s="156"/>
      <c r="B965" s="66"/>
      <c r="C965" s="66"/>
      <c r="D965" s="26"/>
      <c r="E965" s="151"/>
    </row>
    <row r="966" ht="15.75" customHeight="1">
      <c r="A966" s="156"/>
      <c r="B966" s="66"/>
      <c r="C966" s="66"/>
      <c r="D966" s="26"/>
      <c r="E966" s="151"/>
    </row>
    <row r="967" ht="15.75" customHeight="1">
      <c r="A967" s="156"/>
      <c r="B967" s="66"/>
      <c r="C967" s="66"/>
      <c r="D967" s="26"/>
      <c r="E967" s="151"/>
    </row>
    <row r="968" ht="15.75" customHeight="1">
      <c r="A968" s="156"/>
      <c r="B968" s="66"/>
      <c r="C968" s="66"/>
      <c r="D968" s="26"/>
      <c r="E968" s="151"/>
    </row>
    <row r="969" ht="15.75" customHeight="1">
      <c r="A969" s="156"/>
      <c r="B969" s="66"/>
      <c r="C969" s="66"/>
      <c r="D969" s="26"/>
      <c r="E969" s="151"/>
    </row>
    <row r="970" ht="15.75" customHeight="1">
      <c r="A970" s="156"/>
      <c r="B970" s="66"/>
      <c r="C970" s="66"/>
      <c r="D970" s="26"/>
      <c r="E970" s="151"/>
    </row>
    <row r="971" ht="15.75" customHeight="1">
      <c r="A971" s="156"/>
      <c r="B971" s="66"/>
      <c r="C971" s="66"/>
      <c r="D971" s="26"/>
      <c r="E971" s="151"/>
    </row>
    <row r="972" ht="15.75" customHeight="1">
      <c r="A972" s="156"/>
      <c r="B972" s="66"/>
      <c r="C972" s="66"/>
      <c r="D972" s="26"/>
      <c r="E972" s="151"/>
    </row>
    <row r="973" ht="15.75" customHeight="1">
      <c r="A973" s="156"/>
      <c r="B973" s="66"/>
      <c r="C973" s="66"/>
      <c r="D973" s="26"/>
      <c r="E973" s="151"/>
    </row>
    <row r="974" ht="15.75" customHeight="1">
      <c r="A974" s="156"/>
      <c r="B974" s="66"/>
      <c r="C974" s="66"/>
      <c r="D974" s="26"/>
      <c r="E974" s="151"/>
    </row>
    <row r="975" ht="15.75" customHeight="1">
      <c r="A975" s="156"/>
      <c r="B975" s="66"/>
      <c r="C975" s="66"/>
      <c r="D975" s="26"/>
      <c r="E975" s="151"/>
    </row>
    <row r="976" ht="15.75" customHeight="1">
      <c r="A976" s="156"/>
      <c r="B976" s="66"/>
      <c r="C976" s="66"/>
      <c r="D976" s="26"/>
      <c r="E976" s="151"/>
    </row>
    <row r="977" ht="15.75" customHeight="1">
      <c r="A977" s="156"/>
      <c r="B977" s="66"/>
      <c r="C977" s="66"/>
      <c r="D977" s="26"/>
      <c r="E977" s="151"/>
    </row>
    <row r="978" ht="15.75" customHeight="1">
      <c r="A978" s="156"/>
      <c r="B978" s="66"/>
      <c r="C978" s="66"/>
      <c r="D978" s="26"/>
      <c r="E978" s="151"/>
    </row>
    <row r="979" ht="15.75" customHeight="1">
      <c r="A979" s="156"/>
      <c r="B979" s="66"/>
      <c r="C979" s="66"/>
      <c r="D979" s="26"/>
      <c r="E979" s="151"/>
    </row>
    <row r="980" ht="15.75" customHeight="1">
      <c r="A980" s="156"/>
      <c r="B980" s="66"/>
      <c r="C980" s="66"/>
      <c r="D980" s="26"/>
      <c r="E980" s="151"/>
    </row>
    <row r="981" ht="15.75" customHeight="1">
      <c r="A981" s="156"/>
      <c r="B981" s="66"/>
      <c r="C981" s="66"/>
      <c r="D981" s="26"/>
      <c r="E981" s="151"/>
    </row>
    <row r="982" ht="15.75" customHeight="1">
      <c r="A982" s="156"/>
      <c r="B982" s="66"/>
      <c r="C982" s="66"/>
      <c r="D982" s="26"/>
      <c r="E982" s="151"/>
    </row>
    <row r="983" ht="15.75" customHeight="1">
      <c r="A983" s="156"/>
      <c r="B983" s="66"/>
      <c r="C983" s="66"/>
      <c r="D983" s="26"/>
      <c r="E983" s="151"/>
    </row>
    <row r="984" ht="15.75" customHeight="1">
      <c r="A984" s="156"/>
      <c r="B984" s="66"/>
      <c r="C984" s="66"/>
      <c r="D984" s="26"/>
      <c r="E984" s="151"/>
    </row>
    <row r="985" ht="15.75" customHeight="1">
      <c r="A985" s="156"/>
      <c r="B985" s="66"/>
      <c r="C985" s="66"/>
      <c r="D985" s="26"/>
      <c r="E985" s="151"/>
    </row>
    <row r="986" ht="15.75" customHeight="1">
      <c r="A986" s="156"/>
      <c r="B986" s="66"/>
      <c r="C986" s="66"/>
      <c r="D986" s="26"/>
      <c r="E986" s="151"/>
    </row>
    <row r="987" ht="15.75" customHeight="1">
      <c r="A987" s="156"/>
      <c r="B987" s="66"/>
      <c r="C987" s="66"/>
      <c r="D987" s="26"/>
      <c r="E987" s="151"/>
    </row>
    <row r="988" ht="15.75" customHeight="1">
      <c r="A988" s="156"/>
      <c r="B988" s="66"/>
      <c r="C988" s="66"/>
      <c r="D988" s="26"/>
      <c r="E988" s="151"/>
    </row>
    <row r="989" ht="15.75" customHeight="1">
      <c r="A989" s="156"/>
      <c r="B989" s="66"/>
      <c r="C989" s="66"/>
      <c r="D989" s="26"/>
      <c r="E989" s="151"/>
    </row>
    <row r="990" ht="15.75" customHeight="1">
      <c r="A990" s="156"/>
      <c r="B990" s="66"/>
      <c r="C990" s="66"/>
      <c r="D990" s="26"/>
      <c r="E990" s="151"/>
    </row>
    <row r="991" ht="15.75" customHeight="1">
      <c r="A991" s="156"/>
      <c r="B991" s="66"/>
      <c r="C991" s="66"/>
      <c r="D991" s="26"/>
      <c r="E991" s="151"/>
    </row>
    <row r="992" ht="15.75" customHeight="1">
      <c r="A992" s="156"/>
      <c r="B992" s="66"/>
      <c r="C992" s="66"/>
      <c r="D992" s="26"/>
      <c r="E992" s="151"/>
    </row>
    <row r="993" ht="15.75" customHeight="1">
      <c r="A993" s="156"/>
      <c r="B993" s="66"/>
      <c r="C993" s="66"/>
      <c r="D993" s="26"/>
      <c r="E993" s="151"/>
    </row>
    <row r="994" ht="15.75" customHeight="1">
      <c r="A994" s="156"/>
      <c r="B994" s="66"/>
      <c r="C994" s="66"/>
      <c r="D994" s="26"/>
      <c r="E994" s="151"/>
    </row>
    <row r="995" ht="15.75" customHeight="1">
      <c r="A995" s="156"/>
      <c r="B995" s="66"/>
      <c r="C995" s="66"/>
      <c r="D995" s="26"/>
      <c r="E995" s="151"/>
    </row>
    <row r="996" ht="15.75" customHeight="1">
      <c r="A996" s="156"/>
      <c r="B996" s="66"/>
      <c r="C996" s="66"/>
      <c r="D996" s="26"/>
      <c r="E996" s="151"/>
    </row>
    <row r="997" ht="15.75" customHeight="1">
      <c r="A997" s="156"/>
      <c r="B997" s="66"/>
      <c r="C997" s="66"/>
      <c r="D997" s="26"/>
      <c r="E997" s="151"/>
    </row>
    <row r="998" ht="15.75" customHeight="1">
      <c r="A998" s="156"/>
      <c r="B998" s="66"/>
      <c r="C998" s="66"/>
      <c r="D998" s="26"/>
      <c r="E998" s="151"/>
    </row>
    <row r="999" ht="15.75" customHeight="1">
      <c r="A999" s="156"/>
      <c r="B999" s="66"/>
      <c r="C999" s="66"/>
      <c r="D999" s="26"/>
      <c r="E999" s="151"/>
    </row>
    <row r="1000" ht="15.75" customHeight="1">
      <c r="A1000" s="156"/>
      <c r="B1000" s="66"/>
      <c r="C1000" s="66"/>
      <c r="D1000" s="26"/>
      <c r="E1000" s="151"/>
    </row>
  </sheetData>
  <mergeCells count="1000">
    <mergeCell ref="A1:D2"/>
    <mergeCell ref="E1:E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84:D84"/>
    <mergeCell ref="A85:D85"/>
    <mergeCell ref="A86:D86"/>
    <mergeCell ref="A87:D87"/>
    <mergeCell ref="A88:D88"/>
    <mergeCell ref="A89:D89"/>
    <mergeCell ref="A90:D90"/>
    <mergeCell ref="A91:D91"/>
    <mergeCell ref="A92:D92"/>
    <mergeCell ref="A93:D93"/>
    <mergeCell ref="A94:D94"/>
    <mergeCell ref="A95:D95"/>
    <mergeCell ref="A96:D96"/>
    <mergeCell ref="A97:D97"/>
    <mergeCell ref="A98:D98"/>
    <mergeCell ref="A99:D99"/>
    <mergeCell ref="A100:D100"/>
    <mergeCell ref="A101:D101"/>
    <mergeCell ref="A102:D102"/>
    <mergeCell ref="A103:D103"/>
    <mergeCell ref="A104:D104"/>
    <mergeCell ref="A105:D105"/>
    <mergeCell ref="A106:D106"/>
    <mergeCell ref="A107:D107"/>
    <mergeCell ref="A108:D108"/>
    <mergeCell ref="A109:D109"/>
    <mergeCell ref="A110:D110"/>
    <mergeCell ref="A111:D111"/>
    <mergeCell ref="A112:D112"/>
    <mergeCell ref="A113:D113"/>
    <mergeCell ref="A114:D114"/>
    <mergeCell ref="A115:D115"/>
    <mergeCell ref="A116:D116"/>
    <mergeCell ref="A117:D117"/>
    <mergeCell ref="A118:D118"/>
    <mergeCell ref="A119:D119"/>
    <mergeCell ref="A120:D120"/>
    <mergeCell ref="A121:D121"/>
    <mergeCell ref="A122:D122"/>
    <mergeCell ref="A123:D123"/>
    <mergeCell ref="A124:D124"/>
    <mergeCell ref="A125:D125"/>
    <mergeCell ref="A126:D126"/>
    <mergeCell ref="A127:D127"/>
    <mergeCell ref="A128:D128"/>
    <mergeCell ref="A129:D129"/>
    <mergeCell ref="A130:D130"/>
    <mergeCell ref="A131:D131"/>
    <mergeCell ref="A132:D132"/>
    <mergeCell ref="A133:D133"/>
    <mergeCell ref="A134:D134"/>
    <mergeCell ref="A135:D135"/>
    <mergeCell ref="A136:D136"/>
    <mergeCell ref="A137:D137"/>
    <mergeCell ref="A138:D138"/>
    <mergeCell ref="A139:D139"/>
    <mergeCell ref="A140:D140"/>
    <mergeCell ref="A141:D141"/>
    <mergeCell ref="A142:D142"/>
    <mergeCell ref="A143:D143"/>
    <mergeCell ref="A144:D144"/>
    <mergeCell ref="A145:D145"/>
    <mergeCell ref="A146:D146"/>
    <mergeCell ref="A147:D147"/>
    <mergeCell ref="A148:D148"/>
    <mergeCell ref="A149:D149"/>
    <mergeCell ref="A150:D150"/>
    <mergeCell ref="A151:D151"/>
    <mergeCell ref="A152:D152"/>
    <mergeCell ref="A153:D153"/>
    <mergeCell ref="A154:D154"/>
    <mergeCell ref="A155:D155"/>
    <mergeCell ref="A156:D156"/>
    <mergeCell ref="A157:D157"/>
    <mergeCell ref="A158:D158"/>
    <mergeCell ref="A159:D159"/>
    <mergeCell ref="A160:D160"/>
    <mergeCell ref="A161:D161"/>
    <mergeCell ref="A162:D162"/>
    <mergeCell ref="A163:D163"/>
    <mergeCell ref="A164:D164"/>
    <mergeCell ref="A165:D165"/>
    <mergeCell ref="A166:D166"/>
    <mergeCell ref="A167:D167"/>
    <mergeCell ref="A168:D168"/>
    <mergeCell ref="A169:D169"/>
    <mergeCell ref="A170:D170"/>
    <mergeCell ref="A171:D171"/>
    <mergeCell ref="A172:D172"/>
    <mergeCell ref="A173:D173"/>
    <mergeCell ref="A174:D174"/>
    <mergeCell ref="A175:D175"/>
    <mergeCell ref="A176:D176"/>
    <mergeCell ref="A177:D177"/>
    <mergeCell ref="A178:D17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A188:D188"/>
    <mergeCell ref="A189:D189"/>
    <mergeCell ref="A190:D190"/>
    <mergeCell ref="A191:D191"/>
    <mergeCell ref="A192:D192"/>
    <mergeCell ref="A193:D193"/>
    <mergeCell ref="A194:D194"/>
    <mergeCell ref="A195:D195"/>
    <mergeCell ref="A196:D196"/>
    <mergeCell ref="A197:D197"/>
    <mergeCell ref="A198:D198"/>
    <mergeCell ref="A199:D199"/>
    <mergeCell ref="A200:D200"/>
    <mergeCell ref="A201:D201"/>
    <mergeCell ref="A202:D202"/>
    <mergeCell ref="A203:D203"/>
    <mergeCell ref="A204:D204"/>
    <mergeCell ref="A205:D205"/>
    <mergeCell ref="A206:D206"/>
    <mergeCell ref="A207:D207"/>
    <mergeCell ref="A208:D208"/>
    <mergeCell ref="A209:D209"/>
    <mergeCell ref="A210:D210"/>
    <mergeCell ref="A211:D211"/>
    <mergeCell ref="A212:D212"/>
    <mergeCell ref="A213:D213"/>
    <mergeCell ref="A214:D214"/>
    <mergeCell ref="A215:D215"/>
    <mergeCell ref="A216:D216"/>
    <mergeCell ref="A217:D217"/>
    <mergeCell ref="A218:D218"/>
    <mergeCell ref="A219:D219"/>
    <mergeCell ref="A220:D220"/>
    <mergeCell ref="A221:D221"/>
    <mergeCell ref="A222:D222"/>
    <mergeCell ref="A223:D223"/>
    <mergeCell ref="A224:D224"/>
    <mergeCell ref="A225:D225"/>
    <mergeCell ref="A226:D226"/>
    <mergeCell ref="A227:D227"/>
    <mergeCell ref="A228:D228"/>
    <mergeCell ref="A229:D229"/>
    <mergeCell ref="A230:D230"/>
    <mergeCell ref="A231:D231"/>
    <mergeCell ref="A232:D232"/>
    <mergeCell ref="A233:D233"/>
    <mergeCell ref="A234:D234"/>
    <mergeCell ref="A235:D235"/>
    <mergeCell ref="A236:D236"/>
    <mergeCell ref="A237:D237"/>
    <mergeCell ref="A238:D238"/>
    <mergeCell ref="A239:D239"/>
    <mergeCell ref="A240:D240"/>
    <mergeCell ref="A241:D241"/>
    <mergeCell ref="A242:D242"/>
    <mergeCell ref="A243:D243"/>
    <mergeCell ref="A244:D244"/>
    <mergeCell ref="A245:D245"/>
    <mergeCell ref="A246:D246"/>
    <mergeCell ref="A247:D247"/>
    <mergeCell ref="A248:D248"/>
    <mergeCell ref="A249:D249"/>
    <mergeCell ref="A250:D250"/>
    <mergeCell ref="A251:D251"/>
    <mergeCell ref="A252:D252"/>
    <mergeCell ref="A253:D253"/>
    <mergeCell ref="A254:D254"/>
    <mergeCell ref="A255:D255"/>
    <mergeCell ref="A256:D256"/>
    <mergeCell ref="A257:D257"/>
    <mergeCell ref="A258:D258"/>
    <mergeCell ref="A259:D259"/>
    <mergeCell ref="A260:D260"/>
    <mergeCell ref="A261:D261"/>
    <mergeCell ref="A262:D262"/>
    <mergeCell ref="A263:D263"/>
    <mergeCell ref="A264:D264"/>
    <mergeCell ref="A265:D265"/>
    <mergeCell ref="A266:D266"/>
    <mergeCell ref="A267:D267"/>
    <mergeCell ref="A268:D268"/>
    <mergeCell ref="A269:D269"/>
    <mergeCell ref="A270:D270"/>
    <mergeCell ref="A271:D271"/>
    <mergeCell ref="A272:D272"/>
    <mergeCell ref="A273:D273"/>
    <mergeCell ref="A274:D274"/>
    <mergeCell ref="A275:D275"/>
    <mergeCell ref="A276:D276"/>
    <mergeCell ref="A277:D277"/>
    <mergeCell ref="A278:D278"/>
    <mergeCell ref="A279:D279"/>
    <mergeCell ref="A280:D280"/>
    <mergeCell ref="A281:D281"/>
    <mergeCell ref="A282:D282"/>
    <mergeCell ref="A283:D283"/>
    <mergeCell ref="A284:D284"/>
    <mergeCell ref="A285:D285"/>
    <mergeCell ref="A286:D286"/>
    <mergeCell ref="A287:D287"/>
    <mergeCell ref="A288:D288"/>
    <mergeCell ref="A289:D289"/>
    <mergeCell ref="A290:D290"/>
    <mergeCell ref="A291:D291"/>
    <mergeCell ref="A292:D292"/>
    <mergeCell ref="A293:D293"/>
    <mergeCell ref="A294:D294"/>
    <mergeCell ref="A295:D295"/>
    <mergeCell ref="A296:D296"/>
    <mergeCell ref="A297:D297"/>
    <mergeCell ref="A298:D298"/>
    <mergeCell ref="A299:D299"/>
    <mergeCell ref="A300:D300"/>
    <mergeCell ref="A301:D301"/>
    <mergeCell ref="A302:D302"/>
    <mergeCell ref="A303:D303"/>
    <mergeCell ref="A304:D304"/>
    <mergeCell ref="A305:D305"/>
    <mergeCell ref="A306:D306"/>
    <mergeCell ref="A307:D307"/>
    <mergeCell ref="A308:D308"/>
    <mergeCell ref="A309:D309"/>
    <mergeCell ref="A310:D310"/>
    <mergeCell ref="A311:D311"/>
    <mergeCell ref="A312:D312"/>
    <mergeCell ref="A313:D313"/>
    <mergeCell ref="A314:D314"/>
    <mergeCell ref="A315:D315"/>
    <mergeCell ref="A316:D316"/>
    <mergeCell ref="A317:D317"/>
    <mergeCell ref="A318:D318"/>
    <mergeCell ref="A319:D319"/>
    <mergeCell ref="A320:D320"/>
    <mergeCell ref="A321:D321"/>
    <mergeCell ref="A322:D322"/>
    <mergeCell ref="A323:D323"/>
    <mergeCell ref="A324:D324"/>
    <mergeCell ref="A325:D325"/>
    <mergeCell ref="A326:D326"/>
    <mergeCell ref="A327:D327"/>
    <mergeCell ref="A328:D328"/>
    <mergeCell ref="A329:D329"/>
    <mergeCell ref="A330:D330"/>
    <mergeCell ref="A331:D331"/>
    <mergeCell ref="A332:D332"/>
    <mergeCell ref="A333:D333"/>
    <mergeCell ref="A334:D334"/>
    <mergeCell ref="A335:D335"/>
    <mergeCell ref="A336:D336"/>
    <mergeCell ref="A337:D337"/>
    <mergeCell ref="A338:D338"/>
    <mergeCell ref="A339:D339"/>
    <mergeCell ref="A340:D340"/>
    <mergeCell ref="A341:D341"/>
    <mergeCell ref="A342:D342"/>
    <mergeCell ref="A343:D343"/>
    <mergeCell ref="A687:D687"/>
    <mergeCell ref="A688:D688"/>
    <mergeCell ref="A689:D689"/>
    <mergeCell ref="A690:D690"/>
    <mergeCell ref="A691:D691"/>
    <mergeCell ref="A692:D692"/>
    <mergeCell ref="A693:D693"/>
    <mergeCell ref="A694:D694"/>
    <mergeCell ref="A695:D695"/>
    <mergeCell ref="A696:D696"/>
    <mergeCell ref="A697:D697"/>
    <mergeCell ref="A698:D698"/>
    <mergeCell ref="A699:D699"/>
    <mergeCell ref="A700:D700"/>
    <mergeCell ref="A701:D701"/>
    <mergeCell ref="A702:D702"/>
    <mergeCell ref="A703:D703"/>
    <mergeCell ref="A704:D704"/>
    <mergeCell ref="A705:D705"/>
    <mergeCell ref="A706:D706"/>
    <mergeCell ref="A707:D707"/>
    <mergeCell ref="A708:D708"/>
    <mergeCell ref="A709:D709"/>
    <mergeCell ref="A710:D710"/>
    <mergeCell ref="A711:D711"/>
    <mergeCell ref="A712:D712"/>
    <mergeCell ref="A713:D713"/>
    <mergeCell ref="A714:D714"/>
    <mergeCell ref="A715:D715"/>
    <mergeCell ref="A716:D716"/>
    <mergeCell ref="A717:D717"/>
    <mergeCell ref="A718:D718"/>
    <mergeCell ref="A719:D719"/>
    <mergeCell ref="A720:D720"/>
    <mergeCell ref="A721:D721"/>
    <mergeCell ref="A722:D722"/>
    <mergeCell ref="A723:D723"/>
    <mergeCell ref="A724:D724"/>
    <mergeCell ref="A725:D725"/>
    <mergeCell ref="A726:D726"/>
    <mergeCell ref="A727:D727"/>
    <mergeCell ref="A728:D728"/>
    <mergeCell ref="A729:D729"/>
    <mergeCell ref="A730:D730"/>
    <mergeCell ref="A731:D731"/>
    <mergeCell ref="A732:D732"/>
    <mergeCell ref="A733:D733"/>
    <mergeCell ref="A734:D734"/>
    <mergeCell ref="A735:D735"/>
    <mergeCell ref="A736:D736"/>
    <mergeCell ref="A737:D737"/>
    <mergeCell ref="A738:D738"/>
    <mergeCell ref="A739:D739"/>
    <mergeCell ref="A740:D740"/>
    <mergeCell ref="A741:D741"/>
    <mergeCell ref="A742:D742"/>
    <mergeCell ref="A743:D743"/>
    <mergeCell ref="A744:D744"/>
    <mergeCell ref="A745:D745"/>
    <mergeCell ref="A746:D746"/>
    <mergeCell ref="A747:D747"/>
    <mergeCell ref="A748:D748"/>
    <mergeCell ref="A749:D749"/>
    <mergeCell ref="A750:D750"/>
    <mergeCell ref="A751:D751"/>
    <mergeCell ref="A752:D752"/>
    <mergeCell ref="A753:D753"/>
    <mergeCell ref="A754:D754"/>
    <mergeCell ref="A755:D755"/>
    <mergeCell ref="A756:D756"/>
    <mergeCell ref="A757:D757"/>
    <mergeCell ref="A758:D758"/>
    <mergeCell ref="A759:D759"/>
    <mergeCell ref="A760:D760"/>
    <mergeCell ref="A761:D761"/>
    <mergeCell ref="A762:D762"/>
    <mergeCell ref="A763:D763"/>
    <mergeCell ref="A764:D764"/>
    <mergeCell ref="A765:D765"/>
    <mergeCell ref="A766:D766"/>
    <mergeCell ref="A767:D767"/>
    <mergeCell ref="A768:D768"/>
    <mergeCell ref="A769:D769"/>
    <mergeCell ref="A770:D770"/>
    <mergeCell ref="A771:D771"/>
    <mergeCell ref="A772:D772"/>
    <mergeCell ref="A773:D773"/>
    <mergeCell ref="A774:D774"/>
    <mergeCell ref="A775:D775"/>
    <mergeCell ref="A776:D776"/>
    <mergeCell ref="A777:D777"/>
    <mergeCell ref="A778:D778"/>
    <mergeCell ref="A779:D779"/>
    <mergeCell ref="A780:D780"/>
    <mergeCell ref="A781:D781"/>
    <mergeCell ref="A782:D782"/>
    <mergeCell ref="A783:D783"/>
    <mergeCell ref="A784:D784"/>
    <mergeCell ref="A785:D785"/>
    <mergeCell ref="A786:D786"/>
    <mergeCell ref="A787:D787"/>
    <mergeCell ref="A788:D788"/>
    <mergeCell ref="A789:D789"/>
    <mergeCell ref="A790:D790"/>
    <mergeCell ref="A791:D791"/>
    <mergeCell ref="A792:D792"/>
    <mergeCell ref="A793:D793"/>
    <mergeCell ref="A794:D794"/>
    <mergeCell ref="A795:D795"/>
    <mergeCell ref="A796:D796"/>
    <mergeCell ref="A797:D797"/>
    <mergeCell ref="A798:D798"/>
    <mergeCell ref="A799:D799"/>
    <mergeCell ref="A800:D800"/>
    <mergeCell ref="A801:D801"/>
    <mergeCell ref="A802:D802"/>
    <mergeCell ref="A803:D803"/>
    <mergeCell ref="A804:D804"/>
    <mergeCell ref="A805:D805"/>
    <mergeCell ref="A806:D806"/>
    <mergeCell ref="A807:D807"/>
    <mergeCell ref="A808:D808"/>
    <mergeCell ref="A809:D809"/>
    <mergeCell ref="A810:D810"/>
    <mergeCell ref="A811:D811"/>
    <mergeCell ref="A812:D812"/>
    <mergeCell ref="A813:D813"/>
    <mergeCell ref="A814:D814"/>
    <mergeCell ref="A815:D815"/>
    <mergeCell ref="A816:D816"/>
    <mergeCell ref="A817:D817"/>
    <mergeCell ref="A818:D818"/>
    <mergeCell ref="A819:D819"/>
    <mergeCell ref="A820:D820"/>
    <mergeCell ref="A821:D821"/>
    <mergeCell ref="A822:D822"/>
    <mergeCell ref="A823:D823"/>
    <mergeCell ref="A824:D824"/>
    <mergeCell ref="A825:D825"/>
    <mergeCell ref="A826:D826"/>
    <mergeCell ref="A827:D827"/>
    <mergeCell ref="A828:D828"/>
    <mergeCell ref="A829:D829"/>
    <mergeCell ref="A830:D830"/>
    <mergeCell ref="A831:D831"/>
    <mergeCell ref="A832:D832"/>
    <mergeCell ref="A833:D833"/>
    <mergeCell ref="A834:D834"/>
    <mergeCell ref="A835:D835"/>
    <mergeCell ref="A836:D836"/>
    <mergeCell ref="A837:D837"/>
    <mergeCell ref="A838:D838"/>
    <mergeCell ref="A839:D839"/>
    <mergeCell ref="A840:D840"/>
    <mergeCell ref="A841:D841"/>
    <mergeCell ref="A842:D842"/>
    <mergeCell ref="A843:D843"/>
    <mergeCell ref="A844:D844"/>
    <mergeCell ref="A845:D845"/>
    <mergeCell ref="A846:D846"/>
    <mergeCell ref="A847:D847"/>
    <mergeCell ref="A848:D848"/>
    <mergeCell ref="A849:D849"/>
    <mergeCell ref="A850:D850"/>
    <mergeCell ref="A851:D851"/>
    <mergeCell ref="A852:D852"/>
    <mergeCell ref="A853:D853"/>
    <mergeCell ref="A854:D854"/>
    <mergeCell ref="A855:D855"/>
    <mergeCell ref="A856:D856"/>
    <mergeCell ref="A857:D857"/>
    <mergeCell ref="A858:D858"/>
    <mergeCell ref="A859:D859"/>
    <mergeCell ref="A860:D860"/>
    <mergeCell ref="A861:D861"/>
    <mergeCell ref="A862:D862"/>
    <mergeCell ref="A863:D863"/>
    <mergeCell ref="A864:D864"/>
    <mergeCell ref="A865:D865"/>
    <mergeCell ref="A866:D866"/>
    <mergeCell ref="A867:D867"/>
    <mergeCell ref="A868:D868"/>
    <mergeCell ref="A869:D869"/>
    <mergeCell ref="A870:D870"/>
    <mergeCell ref="A871:D871"/>
    <mergeCell ref="A872:D872"/>
    <mergeCell ref="A873:D873"/>
    <mergeCell ref="A874:D874"/>
    <mergeCell ref="A875:D875"/>
    <mergeCell ref="A876:D876"/>
    <mergeCell ref="A877:D877"/>
    <mergeCell ref="A878:D878"/>
    <mergeCell ref="A879:D879"/>
    <mergeCell ref="A880:D880"/>
    <mergeCell ref="A881:D881"/>
    <mergeCell ref="A882:D882"/>
    <mergeCell ref="A883:D883"/>
    <mergeCell ref="A884:D884"/>
    <mergeCell ref="A885:D885"/>
    <mergeCell ref="A886:D886"/>
    <mergeCell ref="A887:D887"/>
    <mergeCell ref="A888:D888"/>
    <mergeCell ref="A889:D889"/>
    <mergeCell ref="A890:D890"/>
    <mergeCell ref="A891:D891"/>
    <mergeCell ref="A892:D892"/>
    <mergeCell ref="A893:D893"/>
    <mergeCell ref="A894:D894"/>
    <mergeCell ref="A895:D895"/>
    <mergeCell ref="A896:D896"/>
    <mergeCell ref="A897:D897"/>
    <mergeCell ref="A898:D898"/>
    <mergeCell ref="A899:D899"/>
    <mergeCell ref="A900:D900"/>
    <mergeCell ref="A901:D901"/>
    <mergeCell ref="A902:D902"/>
    <mergeCell ref="A903:D903"/>
    <mergeCell ref="A904:D904"/>
    <mergeCell ref="A905:D905"/>
    <mergeCell ref="A906:D906"/>
    <mergeCell ref="A907:D907"/>
    <mergeCell ref="A908:D908"/>
    <mergeCell ref="A909:D909"/>
    <mergeCell ref="A910:D910"/>
    <mergeCell ref="A911:D911"/>
    <mergeCell ref="A912:D912"/>
    <mergeCell ref="A913:D913"/>
    <mergeCell ref="A914:D914"/>
    <mergeCell ref="A915:D915"/>
    <mergeCell ref="A916:D916"/>
    <mergeCell ref="A917:D917"/>
    <mergeCell ref="A918:D918"/>
    <mergeCell ref="A919:D919"/>
    <mergeCell ref="A920:D920"/>
    <mergeCell ref="A921:D921"/>
    <mergeCell ref="A922:D922"/>
    <mergeCell ref="A923:D923"/>
    <mergeCell ref="A924:D924"/>
    <mergeCell ref="A925:D925"/>
    <mergeCell ref="A926:D926"/>
    <mergeCell ref="A927:D927"/>
    <mergeCell ref="A928:D928"/>
    <mergeCell ref="A929:D929"/>
    <mergeCell ref="A930:D930"/>
    <mergeCell ref="A931:D931"/>
    <mergeCell ref="A981:D981"/>
    <mergeCell ref="A982:D982"/>
    <mergeCell ref="A983:D983"/>
    <mergeCell ref="A984:D984"/>
    <mergeCell ref="A985:D985"/>
    <mergeCell ref="A986:D986"/>
    <mergeCell ref="A987:D987"/>
    <mergeCell ref="A995:D995"/>
    <mergeCell ref="A996:D996"/>
    <mergeCell ref="A997:D997"/>
    <mergeCell ref="A998:D998"/>
    <mergeCell ref="A999:D999"/>
    <mergeCell ref="A1000:D1000"/>
    <mergeCell ref="A988:D988"/>
    <mergeCell ref="A989:D989"/>
    <mergeCell ref="A990:D990"/>
    <mergeCell ref="A991:D991"/>
    <mergeCell ref="A992:D992"/>
    <mergeCell ref="A993:D993"/>
    <mergeCell ref="A994:D994"/>
    <mergeCell ref="A932:D932"/>
    <mergeCell ref="A933:D933"/>
    <mergeCell ref="A934:D934"/>
    <mergeCell ref="A935:D935"/>
    <mergeCell ref="A936:D936"/>
    <mergeCell ref="A937:D937"/>
    <mergeCell ref="A938:D938"/>
    <mergeCell ref="A939:D939"/>
    <mergeCell ref="A940:D940"/>
    <mergeCell ref="A941:D941"/>
    <mergeCell ref="A942:D942"/>
    <mergeCell ref="A943:D943"/>
    <mergeCell ref="A944:D944"/>
    <mergeCell ref="A945:D945"/>
    <mergeCell ref="A946:D946"/>
    <mergeCell ref="A947:D947"/>
    <mergeCell ref="A948:D948"/>
    <mergeCell ref="A949:D949"/>
    <mergeCell ref="A950:D950"/>
    <mergeCell ref="A951:D951"/>
    <mergeCell ref="A952:D952"/>
    <mergeCell ref="A953:D953"/>
    <mergeCell ref="A954:D954"/>
    <mergeCell ref="A955:D955"/>
    <mergeCell ref="A956:D956"/>
    <mergeCell ref="A957:D957"/>
    <mergeCell ref="A958:D958"/>
    <mergeCell ref="A959:D959"/>
    <mergeCell ref="A960:D960"/>
    <mergeCell ref="A961:D961"/>
    <mergeCell ref="A962:D962"/>
    <mergeCell ref="A963:D963"/>
    <mergeCell ref="A964:D964"/>
    <mergeCell ref="A965:D965"/>
    <mergeCell ref="A966:D966"/>
    <mergeCell ref="A967:D967"/>
    <mergeCell ref="A968:D968"/>
    <mergeCell ref="A969:D969"/>
    <mergeCell ref="A970:D970"/>
    <mergeCell ref="A971:D971"/>
    <mergeCell ref="A972:D972"/>
    <mergeCell ref="A973:D973"/>
    <mergeCell ref="A974:D974"/>
    <mergeCell ref="A975:D975"/>
    <mergeCell ref="A976:D976"/>
    <mergeCell ref="A977:D977"/>
    <mergeCell ref="A978:D978"/>
    <mergeCell ref="A979:D979"/>
    <mergeCell ref="A980:D980"/>
    <mergeCell ref="A344:D344"/>
    <mergeCell ref="A345:D345"/>
    <mergeCell ref="A346:D346"/>
    <mergeCell ref="A347:D347"/>
    <mergeCell ref="A348:D348"/>
    <mergeCell ref="A349:D349"/>
    <mergeCell ref="A350:D350"/>
    <mergeCell ref="A351:D351"/>
    <mergeCell ref="A352:D352"/>
    <mergeCell ref="A353:D353"/>
    <mergeCell ref="A354:D354"/>
    <mergeCell ref="A355:D355"/>
    <mergeCell ref="A356:D356"/>
    <mergeCell ref="A357:D357"/>
    <mergeCell ref="A358:D358"/>
    <mergeCell ref="A359:D359"/>
    <mergeCell ref="A360:D360"/>
    <mergeCell ref="A361:D361"/>
    <mergeCell ref="A362:D362"/>
    <mergeCell ref="A363:D363"/>
    <mergeCell ref="A364:D364"/>
    <mergeCell ref="A365:D365"/>
    <mergeCell ref="A366:D366"/>
    <mergeCell ref="A367:D367"/>
    <mergeCell ref="A368:D368"/>
    <mergeCell ref="A369:D369"/>
    <mergeCell ref="A370:D370"/>
    <mergeCell ref="A371:D371"/>
    <mergeCell ref="A372:D372"/>
    <mergeCell ref="A373:D373"/>
    <mergeCell ref="A374:D374"/>
    <mergeCell ref="A375:D375"/>
    <mergeCell ref="A376:D376"/>
    <mergeCell ref="A377:D377"/>
    <mergeCell ref="A378:D378"/>
    <mergeCell ref="A379:D379"/>
    <mergeCell ref="A380:D380"/>
    <mergeCell ref="A381:D381"/>
    <mergeCell ref="A382:D382"/>
    <mergeCell ref="A383:D383"/>
    <mergeCell ref="A384:D384"/>
    <mergeCell ref="A385:D385"/>
    <mergeCell ref="A386:D386"/>
    <mergeCell ref="A387:D387"/>
    <mergeCell ref="A388:D388"/>
    <mergeCell ref="A389:D389"/>
    <mergeCell ref="A390:D390"/>
    <mergeCell ref="A391:D391"/>
    <mergeCell ref="A392:D392"/>
    <mergeCell ref="A393:D393"/>
    <mergeCell ref="A394:D394"/>
    <mergeCell ref="A395:D395"/>
    <mergeCell ref="A396:D396"/>
    <mergeCell ref="A397:D397"/>
    <mergeCell ref="A398:D398"/>
    <mergeCell ref="A399:D399"/>
    <mergeCell ref="A400:D400"/>
    <mergeCell ref="A401:D401"/>
    <mergeCell ref="A402:D402"/>
    <mergeCell ref="A403:D403"/>
    <mergeCell ref="A404:D404"/>
    <mergeCell ref="A405:D405"/>
    <mergeCell ref="A406:D406"/>
    <mergeCell ref="A407:D407"/>
    <mergeCell ref="A408:D408"/>
    <mergeCell ref="A409:D409"/>
    <mergeCell ref="A410:D410"/>
    <mergeCell ref="A411:D411"/>
    <mergeCell ref="A412:D412"/>
    <mergeCell ref="A413:D413"/>
    <mergeCell ref="A414:D414"/>
    <mergeCell ref="A415:D415"/>
    <mergeCell ref="A416:D416"/>
    <mergeCell ref="A417:D417"/>
    <mergeCell ref="A418:D418"/>
    <mergeCell ref="A419:D419"/>
    <mergeCell ref="A420:D420"/>
    <mergeCell ref="A421:D421"/>
    <mergeCell ref="A422:D422"/>
    <mergeCell ref="A423:D423"/>
    <mergeCell ref="A424:D424"/>
    <mergeCell ref="A425:D425"/>
    <mergeCell ref="A426:D426"/>
    <mergeCell ref="A427:D427"/>
    <mergeCell ref="A428:D428"/>
    <mergeCell ref="A429:D429"/>
    <mergeCell ref="A430:D430"/>
    <mergeCell ref="A431:D431"/>
    <mergeCell ref="A432:D432"/>
    <mergeCell ref="A433:D433"/>
    <mergeCell ref="A434:D434"/>
    <mergeCell ref="A435:D435"/>
    <mergeCell ref="A436:D436"/>
    <mergeCell ref="A437:D437"/>
    <mergeCell ref="A438:D438"/>
    <mergeCell ref="A439:D439"/>
    <mergeCell ref="A440:D440"/>
    <mergeCell ref="A441:D441"/>
    <mergeCell ref="A442:D442"/>
    <mergeCell ref="A443:D443"/>
    <mergeCell ref="A444:D444"/>
    <mergeCell ref="A445:D445"/>
    <mergeCell ref="A446:D446"/>
    <mergeCell ref="A447:D447"/>
    <mergeCell ref="A448:D448"/>
    <mergeCell ref="A449:D449"/>
    <mergeCell ref="A450:D450"/>
    <mergeCell ref="A451:D451"/>
    <mergeCell ref="A452:D452"/>
    <mergeCell ref="A453:D453"/>
    <mergeCell ref="A454:D454"/>
    <mergeCell ref="A455:D455"/>
    <mergeCell ref="A456:D456"/>
    <mergeCell ref="A457:D457"/>
    <mergeCell ref="A458:D458"/>
    <mergeCell ref="A459:D459"/>
    <mergeCell ref="A460:D460"/>
    <mergeCell ref="A461:D461"/>
    <mergeCell ref="A462:D462"/>
    <mergeCell ref="A463:D463"/>
    <mergeCell ref="A464:D464"/>
    <mergeCell ref="A465:D465"/>
    <mergeCell ref="A466:D466"/>
    <mergeCell ref="A467:D467"/>
    <mergeCell ref="A468:D468"/>
    <mergeCell ref="A469:D469"/>
    <mergeCell ref="A470:D470"/>
    <mergeCell ref="A471:D471"/>
    <mergeCell ref="A472:D472"/>
    <mergeCell ref="A473:D473"/>
    <mergeCell ref="A474:D474"/>
    <mergeCell ref="A475:D475"/>
    <mergeCell ref="A476:D476"/>
    <mergeCell ref="A477:D477"/>
    <mergeCell ref="A478:D478"/>
    <mergeCell ref="A479:D479"/>
    <mergeCell ref="A480:D480"/>
    <mergeCell ref="A481:D481"/>
    <mergeCell ref="A482:D482"/>
    <mergeCell ref="A483:D483"/>
    <mergeCell ref="A484:D484"/>
    <mergeCell ref="A485:D485"/>
    <mergeCell ref="A486:D486"/>
    <mergeCell ref="A487:D487"/>
    <mergeCell ref="A488:D488"/>
    <mergeCell ref="A489:D489"/>
    <mergeCell ref="A490:D490"/>
    <mergeCell ref="A491:D491"/>
    <mergeCell ref="A492:D492"/>
    <mergeCell ref="A493:D493"/>
    <mergeCell ref="A494:D494"/>
    <mergeCell ref="A495:D495"/>
    <mergeCell ref="A496:D496"/>
    <mergeCell ref="A497:D497"/>
    <mergeCell ref="A498:D498"/>
    <mergeCell ref="A499:D499"/>
    <mergeCell ref="A500:D500"/>
    <mergeCell ref="A501:D501"/>
    <mergeCell ref="A502:D502"/>
    <mergeCell ref="A503:D503"/>
    <mergeCell ref="A504:D504"/>
    <mergeCell ref="A505:D505"/>
    <mergeCell ref="A506:D506"/>
    <mergeCell ref="A507:D507"/>
    <mergeCell ref="A508:D508"/>
    <mergeCell ref="A509:D509"/>
    <mergeCell ref="A510:D510"/>
    <mergeCell ref="A511:D511"/>
    <mergeCell ref="A512:D512"/>
    <mergeCell ref="A513:D513"/>
    <mergeCell ref="A514:D514"/>
    <mergeCell ref="A515:D515"/>
    <mergeCell ref="A516:D516"/>
    <mergeCell ref="A517:D517"/>
    <mergeCell ref="A518:D518"/>
    <mergeCell ref="A519:D519"/>
    <mergeCell ref="A520:D520"/>
    <mergeCell ref="A521:D521"/>
    <mergeCell ref="A522:D522"/>
    <mergeCell ref="A523:D523"/>
    <mergeCell ref="A524:D524"/>
    <mergeCell ref="A525:D525"/>
    <mergeCell ref="A526:D526"/>
    <mergeCell ref="A527:D527"/>
    <mergeCell ref="A528:D528"/>
    <mergeCell ref="A529:D529"/>
    <mergeCell ref="A530:D530"/>
    <mergeCell ref="A531:D531"/>
    <mergeCell ref="A532:D532"/>
    <mergeCell ref="A533:D533"/>
    <mergeCell ref="A534:D534"/>
    <mergeCell ref="A535:D535"/>
    <mergeCell ref="A536:D536"/>
    <mergeCell ref="A537:D537"/>
    <mergeCell ref="A538:D538"/>
    <mergeCell ref="A539:D539"/>
    <mergeCell ref="A540:D540"/>
    <mergeCell ref="A541:D541"/>
    <mergeCell ref="A542:D542"/>
    <mergeCell ref="A543:D543"/>
    <mergeCell ref="A544:D544"/>
    <mergeCell ref="A545:D545"/>
    <mergeCell ref="A546:D546"/>
    <mergeCell ref="A547:D547"/>
    <mergeCell ref="A548:D548"/>
    <mergeCell ref="A549:D549"/>
    <mergeCell ref="A550:D550"/>
    <mergeCell ref="A551:D551"/>
    <mergeCell ref="A552:D552"/>
    <mergeCell ref="A553:D553"/>
    <mergeCell ref="A554:D554"/>
    <mergeCell ref="A555:D555"/>
    <mergeCell ref="A556:D556"/>
    <mergeCell ref="A557:D557"/>
    <mergeCell ref="A558:D558"/>
    <mergeCell ref="A559:D559"/>
    <mergeCell ref="A560:D560"/>
    <mergeCell ref="A561:D561"/>
    <mergeCell ref="A562:D562"/>
    <mergeCell ref="A563:D563"/>
    <mergeCell ref="A564:D564"/>
    <mergeCell ref="A565:D565"/>
    <mergeCell ref="A566:D566"/>
    <mergeCell ref="A567:D567"/>
    <mergeCell ref="A568:D568"/>
    <mergeCell ref="A569:D569"/>
    <mergeCell ref="A570:D570"/>
    <mergeCell ref="A571:D571"/>
    <mergeCell ref="A572:D572"/>
    <mergeCell ref="A573:D573"/>
    <mergeCell ref="A574:D574"/>
    <mergeCell ref="A575:D575"/>
    <mergeCell ref="A576:D576"/>
    <mergeCell ref="A577:D577"/>
    <mergeCell ref="A578:D578"/>
    <mergeCell ref="A579:D579"/>
    <mergeCell ref="A580:D580"/>
    <mergeCell ref="A581:D581"/>
    <mergeCell ref="A582:D582"/>
    <mergeCell ref="A583:D583"/>
    <mergeCell ref="A584:D584"/>
    <mergeCell ref="A585:D585"/>
    <mergeCell ref="A586:D586"/>
    <mergeCell ref="A587:D587"/>
    <mergeCell ref="A588:D588"/>
    <mergeCell ref="A589:D589"/>
    <mergeCell ref="A590:D590"/>
    <mergeCell ref="A591:D591"/>
    <mergeCell ref="A592:D592"/>
    <mergeCell ref="A593:D593"/>
    <mergeCell ref="A594:D594"/>
    <mergeCell ref="A595:D595"/>
    <mergeCell ref="A596:D596"/>
    <mergeCell ref="A597:D597"/>
    <mergeCell ref="A598:D598"/>
    <mergeCell ref="A599:D599"/>
    <mergeCell ref="A600:D600"/>
    <mergeCell ref="A601:D601"/>
    <mergeCell ref="A602:D602"/>
    <mergeCell ref="A603:D603"/>
    <mergeCell ref="A604:D604"/>
    <mergeCell ref="A605:D605"/>
    <mergeCell ref="A606:D606"/>
    <mergeCell ref="A607:D607"/>
    <mergeCell ref="A608:D608"/>
    <mergeCell ref="A609:D609"/>
    <mergeCell ref="A610:D610"/>
    <mergeCell ref="A611:D611"/>
    <mergeCell ref="A612:D612"/>
    <mergeCell ref="A613:D613"/>
    <mergeCell ref="A614:D614"/>
    <mergeCell ref="A615:D615"/>
    <mergeCell ref="A616:D616"/>
    <mergeCell ref="A617:D617"/>
    <mergeCell ref="A618:D618"/>
    <mergeCell ref="A619:D619"/>
    <mergeCell ref="A620:D620"/>
    <mergeCell ref="A621:D621"/>
    <mergeCell ref="A622:D622"/>
    <mergeCell ref="A623:D623"/>
    <mergeCell ref="A624:D624"/>
    <mergeCell ref="A625:D625"/>
    <mergeCell ref="A626:D626"/>
    <mergeCell ref="A627:D627"/>
    <mergeCell ref="A628:D628"/>
    <mergeCell ref="A629:D629"/>
    <mergeCell ref="A630:D630"/>
    <mergeCell ref="A631:D631"/>
    <mergeCell ref="A632:D632"/>
    <mergeCell ref="A633:D633"/>
    <mergeCell ref="A634:D634"/>
    <mergeCell ref="A635:D635"/>
    <mergeCell ref="A636:D636"/>
    <mergeCell ref="A637:D637"/>
    <mergeCell ref="A638:D638"/>
    <mergeCell ref="A639:D639"/>
    <mergeCell ref="A640:D640"/>
    <mergeCell ref="A641:D641"/>
    <mergeCell ref="A642:D642"/>
    <mergeCell ref="A643:D643"/>
    <mergeCell ref="A644:D644"/>
    <mergeCell ref="A645:D645"/>
    <mergeCell ref="A646:D646"/>
    <mergeCell ref="A647:D647"/>
    <mergeCell ref="A648:D648"/>
    <mergeCell ref="A649:D649"/>
    <mergeCell ref="A650:D650"/>
    <mergeCell ref="A651:D651"/>
    <mergeCell ref="A652:D652"/>
    <mergeCell ref="A653:D653"/>
    <mergeCell ref="A654:D654"/>
    <mergeCell ref="A655:D655"/>
    <mergeCell ref="A656:D656"/>
    <mergeCell ref="A657:D657"/>
    <mergeCell ref="A658:D658"/>
    <mergeCell ref="A659:D659"/>
    <mergeCell ref="A660:D660"/>
    <mergeCell ref="A661:D661"/>
    <mergeCell ref="A662:D662"/>
    <mergeCell ref="A663:D663"/>
    <mergeCell ref="A664:D664"/>
    <mergeCell ref="A665:D665"/>
    <mergeCell ref="A666:D666"/>
    <mergeCell ref="A667:D667"/>
    <mergeCell ref="A668:D668"/>
    <mergeCell ref="A669:D669"/>
    <mergeCell ref="A670:D670"/>
    <mergeCell ref="A671:D671"/>
    <mergeCell ref="A672:D672"/>
    <mergeCell ref="A673:D673"/>
    <mergeCell ref="A674:D674"/>
    <mergeCell ref="A675:D675"/>
    <mergeCell ref="A676:D676"/>
    <mergeCell ref="A677:D677"/>
    <mergeCell ref="A678:D678"/>
    <mergeCell ref="A679:D679"/>
    <mergeCell ref="A680:D680"/>
    <mergeCell ref="A681:D681"/>
    <mergeCell ref="A682:D682"/>
    <mergeCell ref="A683:D683"/>
    <mergeCell ref="A684:D684"/>
    <mergeCell ref="A685:D685"/>
    <mergeCell ref="A686:D686"/>
  </mergeCells>
  <conditionalFormatting sqref="E3:E1000">
    <cfRule type="containsText" dxfId="1" priority="1" operator="containsText" text="x">
      <formula>NOT(ISERROR(SEARCH(("x"),(E3))))</formula>
    </cfRule>
  </conditionalFormatting>
  <hyperlinks>
    <hyperlink r:id="rId1" ref="A3"/>
    <hyperlink r:id="rId2" ref="A7"/>
    <hyperlink r:id="rId3" ref="A9"/>
    <hyperlink r:id="rId4" ref="A197"/>
    <hyperlink r:id="rId5" ref="A264"/>
    <hyperlink r:id="rId6" ref="A265"/>
    <hyperlink r:id="rId7" ref="A266"/>
    <hyperlink r:id="rId8" ref="A267"/>
    <hyperlink r:id="rId9" ref="A268"/>
    <hyperlink r:id="rId10" ref="A269"/>
    <hyperlink r:id="rId11" ref="A270"/>
    <hyperlink r:id="rId12" ref="A271"/>
    <hyperlink r:id="rId13" ref="A272"/>
    <hyperlink r:id="rId14" ref="A273"/>
    <hyperlink r:id="rId15" ref="A274"/>
    <hyperlink r:id="rId16" ref="A275"/>
    <hyperlink r:id="rId17" ref="A277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0"/>
  <sheetData>
    <row r="1">
      <c r="A1" s="157" t="s">
        <v>408</v>
      </c>
      <c r="B1" s="75"/>
      <c r="C1" s="158" t="s">
        <v>409</v>
      </c>
      <c r="D1" s="157" t="s">
        <v>410</v>
      </c>
      <c r="E1" s="75"/>
      <c r="F1" s="157" t="s">
        <v>411</v>
      </c>
      <c r="G1" s="74"/>
      <c r="H1" s="74"/>
      <c r="I1" s="74"/>
      <c r="J1" s="74"/>
      <c r="K1" s="74"/>
      <c r="L1" s="75"/>
    </row>
    <row r="2">
      <c r="A2" s="159"/>
      <c r="B2" s="77"/>
      <c r="C2" s="160"/>
      <c r="D2" s="159"/>
      <c r="E2" s="77"/>
      <c r="F2" s="159"/>
      <c r="G2" s="76"/>
      <c r="H2" s="76"/>
      <c r="I2" s="76"/>
      <c r="J2" s="76"/>
      <c r="K2" s="76"/>
      <c r="L2" s="77"/>
    </row>
    <row r="3">
      <c r="A3" s="161" t="s">
        <v>4</v>
      </c>
      <c r="B3" s="75"/>
      <c r="C3" s="162">
        <f>COUNT('Semana 1 y 2'!G28,'Semana 1 y 2'!G59,'Semana 1 y 2'!G90,'Semana 1 y 2'!G121,'Semana 1 y 2'!G152)</f>
        <v>5</v>
      </c>
      <c r="D3" s="163">
        <v>3.0</v>
      </c>
      <c r="E3" s="75"/>
      <c r="F3" s="163" t="s">
        <v>412</v>
      </c>
      <c r="G3" s="74"/>
      <c r="H3" s="74"/>
      <c r="I3" s="74"/>
      <c r="J3" s="74"/>
      <c r="K3" s="74"/>
      <c r="L3" s="75"/>
    </row>
    <row r="4">
      <c r="A4" s="159"/>
      <c r="B4" s="77"/>
      <c r="C4" s="160"/>
      <c r="D4" s="159"/>
      <c r="E4" s="77"/>
      <c r="F4" s="159"/>
      <c r="G4" s="76"/>
      <c r="H4" s="76"/>
      <c r="I4" s="76"/>
      <c r="J4" s="76"/>
      <c r="K4" s="76"/>
      <c r="L4" s="77"/>
    </row>
    <row r="5">
      <c r="A5" s="161" t="s">
        <v>5</v>
      </c>
      <c r="B5" s="75"/>
      <c r="C5" s="162">
        <f>COUNT('Semana 1 y 2'!I28,'Semana 1 y 2'!I59,'Semana 1 y 2'!I90,'Semana 1 y 2'!I121,'Semana 1 y 2'!I152)</f>
        <v>5</v>
      </c>
      <c r="D5" s="163">
        <v>3.0</v>
      </c>
      <c r="E5" s="75"/>
      <c r="F5" s="163"/>
      <c r="G5" s="74"/>
      <c r="H5" s="74"/>
      <c r="I5" s="74"/>
      <c r="J5" s="74"/>
      <c r="K5" s="74"/>
      <c r="L5" s="75"/>
    </row>
    <row r="6">
      <c r="A6" s="159"/>
      <c r="B6" s="77"/>
      <c r="C6" s="160"/>
      <c r="D6" s="159"/>
      <c r="E6" s="77"/>
      <c r="F6" s="159"/>
      <c r="G6" s="76"/>
      <c r="H6" s="76"/>
      <c r="I6" s="76"/>
      <c r="J6" s="76"/>
      <c r="K6" s="76"/>
      <c r="L6" s="77"/>
    </row>
    <row r="7">
      <c r="A7" s="161" t="s">
        <v>103</v>
      </c>
      <c r="B7" s="75"/>
      <c r="C7" s="162">
        <f>COUNT('Semana 3 y 4'!G28,'Semana 3 y 4'!G59,'Semana 3 y 4'!G90,'Semana 3 y 4'!G121,'Semana 3 y 4'!G152)</f>
        <v>5</v>
      </c>
      <c r="D7" s="163">
        <v>3.0</v>
      </c>
      <c r="E7" s="75"/>
      <c r="F7" s="163"/>
      <c r="G7" s="74"/>
      <c r="H7" s="74"/>
      <c r="I7" s="74"/>
      <c r="J7" s="74"/>
      <c r="K7" s="74"/>
      <c r="L7" s="75"/>
    </row>
    <row r="8">
      <c r="A8" s="159"/>
      <c r="B8" s="77"/>
      <c r="C8" s="160"/>
      <c r="D8" s="159"/>
      <c r="E8" s="77"/>
      <c r="F8" s="159"/>
      <c r="G8" s="76"/>
      <c r="H8" s="76"/>
      <c r="I8" s="76"/>
      <c r="J8" s="76"/>
      <c r="K8" s="76"/>
      <c r="L8" s="77"/>
    </row>
    <row r="9">
      <c r="A9" s="161" t="s">
        <v>104</v>
      </c>
      <c r="B9" s="75"/>
      <c r="C9" s="162">
        <f>COUNT('Semana 3 y 4'!I28,'Semana 3 y 4'!I59,'Semana 3 y 4'!I90,'Semana 3 y 4'!I121,'Semana 3 y 4'!I152)</f>
        <v>5</v>
      </c>
      <c r="D9" s="163">
        <v>3.0</v>
      </c>
      <c r="E9" s="75"/>
      <c r="F9" s="163"/>
      <c r="G9" s="74"/>
      <c r="H9" s="74"/>
      <c r="I9" s="74"/>
      <c r="J9" s="74"/>
      <c r="K9" s="74"/>
      <c r="L9" s="75"/>
    </row>
    <row r="10">
      <c r="A10" s="159"/>
      <c r="B10" s="77"/>
      <c r="C10" s="160"/>
      <c r="D10" s="159"/>
      <c r="E10" s="77"/>
      <c r="F10" s="159"/>
      <c r="G10" s="76"/>
      <c r="H10" s="76"/>
      <c r="I10" s="76"/>
      <c r="J10" s="76"/>
      <c r="K10" s="76"/>
      <c r="L10" s="77"/>
    </row>
    <row r="11">
      <c r="A11" s="157" t="s">
        <v>413</v>
      </c>
      <c r="B11" s="75"/>
      <c r="C11" s="164">
        <f>SUM(C3:C10)</f>
        <v>20</v>
      </c>
      <c r="D11" s="157">
        <v>12.0</v>
      </c>
      <c r="E11" s="75"/>
      <c r="F11" s="157" t="s">
        <v>414</v>
      </c>
      <c r="G11" s="74"/>
      <c r="H11" s="74"/>
      <c r="I11" s="74"/>
      <c r="J11" s="74"/>
      <c r="K11" s="74"/>
      <c r="L11" s="75"/>
    </row>
    <row r="12">
      <c r="A12" s="159"/>
      <c r="B12" s="77"/>
      <c r="C12" s="160"/>
      <c r="D12" s="159"/>
      <c r="E12" s="77"/>
      <c r="F12" s="159"/>
      <c r="G12" s="76"/>
      <c r="H12" s="76"/>
      <c r="I12" s="76"/>
      <c r="J12" s="76"/>
      <c r="K12" s="76"/>
      <c r="L12" s="77"/>
    </row>
  </sheetData>
  <mergeCells count="24">
    <mergeCell ref="F5:L6"/>
    <mergeCell ref="F7:L8"/>
    <mergeCell ref="A1:B2"/>
    <mergeCell ref="C1:C2"/>
    <mergeCell ref="D1:E2"/>
    <mergeCell ref="F1:L2"/>
    <mergeCell ref="C3:C4"/>
    <mergeCell ref="D3:E4"/>
    <mergeCell ref="F3:L4"/>
    <mergeCell ref="A9:B10"/>
    <mergeCell ref="C9:C10"/>
    <mergeCell ref="D9:E10"/>
    <mergeCell ref="F9:L10"/>
    <mergeCell ref="A11:B12"/>
    <mergeCell ref="C11:C12"/>
    <mergeCell ref="D11:E12"/>
    <mergeCell ref="F11:L12"/>
    <mergeCell ref="A3:B4"/>
    <mergeCell ref="A5:B6"/>
    <mergeCell ref="C5:C6"/>
    <mergeCell ref="D5:E6"/>
    <mergeCell ref="A7:B8"/>
    <mergeCell ref="C7:C8"/>
    <mergeCell ref="D7:E8"/>
  </mergeCells>
  <conditionalFormatting sqref="D3:D12">
    <cfRule type="containsText" dxfId="1" priority="1" operator="containsText" text="Muy bien">
      <formula>NOT(ISERROR(SEARCH(("Muy bien"),(D3))))</formula>
    </cfRule>
  </conditionalFormatting>
  <conditionalFormatting sqref="D3:D12">
    <cfRule type="containsText" dxfId="12" priority="2" operator="containsText" text="Bien">
      <formula>NOT(ISERROR(SEARCH(("Bien"),(D3))))</formula>
    </cfRule>
  </conditionalFormatting>
  <conditionalFormatting sqref="D3:D12">
    <cfRule type="containsText" dxfId="13" priority="3" operator="containsText" text="Mitad">
      <formula>NOT(ISERROR(SEARCH(("Mitad"),(D3))))</formula>
    </cfRule>
  </conditionalFormatting>
  <conditionalFormatting sqref="D3:D12">
    <cfRule type="containsText" dxfId="14" priority="4" operator="containsText" text="Lejos">
      <formula>NOT(ISERROR(SEARCH(("Lejos"),(D3))))</formula>
    </cfRule>
  </conditionalFormatting>
  <conditionalFormatting sqref="D3:D12">
    <cfRule type="containsText" dxfId="15" priority="5" operator="containsText" text="Mal">
      <formula>NOT(ISERROR(SEARCH(("Mal"),(D3))))</formula>
    </cfRule>
  </conditionalFormatting>
  <conditionalFormatting sqref="D3:D12">
    <cfRule type="containsText" dxfId="16" priority="6" operator="containsText" text="Cumplido">
      <formula>NOT(ISERROR(SEARCH(("Cumplido"),(D3))))</formula>
    </cfRule>
  </conditionalFormatting>
  <dataValidations>
    <dataValidation type="list" allowBlank="1" sqref="A1">
      <formula1>"Enero,Febrero,Marzo,Abril,Mayo,Junio,Julio,Agosto,Septiembre,Octubre,Noviembre,Diciembre"</formula1>
    </dataValidation>
  </dataValidations>
  <drawing r:id="rId1"/>
</worksheet>
</file>