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2_Formulas_Functions\"/>
    </mc:Choice>
  </mc:AlternateContent>
  <xr:revisionPtr revIDLastSave="0" documentId="8_{F55AFFCE-19AB-4179-BBAB-5D102059FADA}" xr6:coauthVersionLast="47" xr6:coauthVersionMax="47" xr10:uidLastSave="{00000000-0000-0000-0000-000000000000}"/>
  <bookViews>
    <workbookView xWindow="-120" yWindow="-120" windowWidth="29040" windowHeight="15840" xr2:uid="{0570944B-FBA1-424A-97DD-2A29C771060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 s="1"/>
  <c r="AD3" i="1" s="1"/>
  <c r="AC2" i="1" a="1"/>
  <c r="AC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" i="1"/>
  <c r="T21" i="1"/>
  <c r="X21" i="1" s="1"/>
  <c r="U21" i="1"/>
  <c r="V21" i="1"/>
  <c r="T3" i="1"/>
  <c r="U3" i="1"/>
  <c r="V3" i="1"/>
  <c r="T4" i="1"/>
  <c r="U4" i="1"/>
  <c r="V4" i="1"/>
  <c r="T5" i="1"/>
  <c r="U5" i="1"/>
  <c r="V5" i="1"/>
  <c r="T6" i="1"/>
  <c r="U6" i="1"/>
  <c r="V6" i="1"/>
  <c r="T7" i="1"/>
  <c r="U7" i="1"/>
  <c r="V7" i="1"/>
  <c r="T8" i="1"/>
  <c r="U8" i="1"/>
  <c r="V8" i="1"/>
  <c r="T9" i="1"/>
  <c r="U9" i="1"/>
  <c r="V9" i="1"/>
  <c r="T10" i="1"/>
  <c r="U10" i="1"/>
  <c r="V10" i="1"/>
  <c r="T11" i="1"/>
  <c r="U11" i="1"/>
  <c r="V11" i="1"/>
  <c r="T12" i="1"/>
  <c r="U12" i="1"/>
  <c r="V12" i="1"/>
  <c r="T13" i="1"/>
  <c r="U13" i="1"/>
  <c r="V13" i="1"/>
  <c r="T14" i="1"/>
  <c r="U14" i="1"/>
  <c r="V14" i="1"/>
  <c r="T15" i="1"/>
  <c r="U15" i="1"/>
  <c r="V15" i="1"/>
  <c r="T16" i="1"/>
  <c r="U16" i="1"/>
  <c r="V16" i="1"/>
  <c r="T17" i="1"/>
  <c r="U17" i="1"/>
  <c r="V17" i="1"/>
  <c r="T18" i="1"/>
  <c r="U18" i="1"/>
  <c r="V18" i="1"/>
  <c r="T19" i="1"/>
  <c r="U19" i="1"/>
  <c r="V19" i="1"/>
  <c r="T20" i="1"/>
  <c r="U20" i="1"/>
  <c r="V20" i="1"/>
  <c r="V2" i="1"/>
  <c r="U2" i="1"/>
  <c r="T2" i="1"/>
  <c r="P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L2" i="1"/>
  <c r="K2" i="1"/>
  <c r="J2" i="1"/>
  <c r="AD25" i="1" l="1"/>
  <c r="AD19" i="1"/>
  <c r="AD13" i="1"/>
  <c r="N21" i="1"/>
  <c r="R21" i="1" s="1"/>
  <c r="AD7" i="1"/>
  <c r="AD2" i="1"/>
  <c r="AD20" i="1"/>
  <c r="AD14" i="1"/>
  <c r="AD8" i="1"/>
  <c r="AD24" i="1"/>
  <c r="AD18" i="1"/>
  <c r="AD12" i="1"/>
  <c r="AD6" i="1"/>
  <c r="AD23" i="1"/>
  <c r="AD17" i="1"/>
  <c r="AD11" i="1"/>
  <c r="AD5" i="1"/>
  <c r="AD22" i="1"/>
  <c r="AD16" i="1"/>
  <c r="AD10" i="1"/>
  <c r="AD4" i="1"/>
  <c r="X10" i="1"/>
  <c r="AD21" i="1"/>
  <c r="AD15" i="1"/>
  <c r="AD9" i="1"/>
  <c r="X18" i="1"/>
  <c r="X6" i="1"/>
  <c r="N2" i="1"/>
  <c r="R2" i="1" s="1"/>
  <c r="N20" i="1"/>
  <c r="R20" i="1" s="1"/>
  <c r="N18" i="1"/>
  <c r="R18" i="1" s="1"/>
  <c r="N16" i="1"/>
  <c r="N14" i="1"/>
  <c r="R14" i="1" s="1"/>
  <c r="N12" i="1"/>
  <c r="R12" i="1" s="1"/>
  <c r="N10" i="1"/>
  <c r="R10" i="1" s="1"/>
  <c r="N8" i="1"/>
  <c r="R8" i="1" s="1"/>
  <c r="N6" i="1"/>
  <c r="R6" i="1" s="1"/>
  <c r="N4" i="1"/>
  <c r="R4" i="1" s="1"/>
  <c r="X16" i="1"/>
  <c r="X4" i="1"/>
  <c r="N19" i="1"/>
  <c r="R19" i="1" s="1"/>
  <c r="N17" i="1"/>
  <c r="R17" i="1" s="1"/>
  <c r="N15" i="1"/>
  <c r="R15" i="1" s="1"/>
  <c r="N13" i="1"/>
  <c r="N11" i="1"/>
  <c r="N9" i="1"/>
  <c r="R9" i="1" s="1"/>
  <c r="N7" i="1"/>
  <c r="R7" i="1" s="1"/>
  <c r="N5" i="1"/>
  <c r="R5" i="1" s="1"/>
  <c r="X19" i="1"/>
  <c r="X17" i="1"/>
  <c r="X13" i="1"/>
  <c r="X11" i="1"/>
  <c r="X7" i="1"/>
  <c r="X5" i="1"/>
  <c r="X12" i="1"/>
  <c r="X15" i="1"/>
  <c r="X9" i="1"/>
  <c r="X3" i="1"/>
  <c r="X20" i="1"/>
  <c r="X14" i="1"/>
  <c r="X8" i="1"/>
  <c r="N3" i="1"/>
  <c r="X2" i="1"/>
  <c r="R13" i="1"/>
  <c r="R11" i="1"/>
  <c r="R16" i="1"/>
  <c r="R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<sst xmlns="http://schemas.openxmlformats.org/spreadsheetml/2006/main" count="161" uniqueCount="95">
  <si>
    <t>Applicant ID</t>
  </si>
  <si>
    <t>Full Name</t>
  </si>
  <si>
    <t>Job Position</t>
  </si>
  <si>
    <t>Application Date &amp; Time</t>
  </si>
  <si>
    <t>Email</t>
  </si>
  <si>
    <t>Street</t>
  </si>
  <si>
    <t>City State Zip</t>
  </si>
  <si>
    <t>Skills List</t>
  </si>
  <si>
    <t>Month</t>
  </si>
  <si>
    <t>Day</t>
  </si>
  <si>
    <t>Year</t>
  </si>
  <si>
    <t>Application Date</t>
  </si>
  <si>
    <t>Today</t>
  </si>
  <si>
    <t>Days Since Applied</t>
  </si>
  <si>
    <t>Hour</t>
  </si>
  <si>
    <t>Minute</t>
  </si>
  <si>
    <t>Second</t>
  </si>
  <si>
    <t>Application Time</t>
  </si>
  <si>
    <t>Hours in a Day</t>
  </si>
  <si>
    <t>AID0123548</t>
  </si>
  <si>
    <t>Pam Beesly</t>
  </si>
  <si>
    <t>Data Analyst</t>
  </si>
  <si>
    <t>pam.beesly@outlook.com</t>
  </si>
  <si>
    <t>457 Oak St</t>
  </si>
  <si>
    <t>San Jose, CA, 95101</t>
  </si>
  <si>
    <t>Kafka, DataBricks, Spark, Python, GCP</t>
  </si>
  <si>
    <t>AID0123549</t>
  </si>
  <si>
    <t>Michael Scott</t>
  </si>
  <si>
    <t>Business Intelligence Analyst</t>
  </si>
  <si>
    <t>michael.scott@gmail.com</t>
  </si>
  <si>
    <t>203 Birch St</t>
  </si>
  <si>
    <t>Chicago, IL, 60601</t>
  </si>
  <si>
    <t>Power BI, GCP, Airflow, Hadoop, R</t>
  </si>
  <si>
    <t>AID0123550</t>
  </si>
  <si>
    <t>Kevin Malone</t>
  </si>
  <si>
    <t>Data Engineer</t>
  </si>
  <si>
    <t>kevin.malone@aol.com</t>
  </si>
  <si>
    <t>790 Pine St</t>
  </si>
  <si>
    <t>Azure, Java, SQL, DataBricks</t>
  </si>
  <si>
    <t>AID0123551</t>
  </si>
  <si>
    <t>AID0123552</t>
  </si>
  <si>
    <t>Jim Halpert</t>
  </si>
  <si>
    <t>Data Scientist</t>
  </si>
  <si>
    <t>jim.halpert@hotmail.com</t>
  </si>
  <si>
    <t>459 Oak St</t>
  </si>
  <si>
    <t>Philadelphia, PA, 19101</t>
  </si>
  <si>
    <t>DataBricks, Hadoop, Java</t>
  </si>
  <si>
    <t>AID0123553</t>
  </si>
  <si>
    <t>Ryan Howard</t>
  </si>
  <si>
    <t>Machine Learning Engineer</t>
  </si>
  <si>
    <t>ryan.howard@aol.com</t>
  </si>
  <si>
    <t>204 Birch St</t>
  </si>
  <si>
    <t>Snowflake, Airflow, DataBricks</t>
  </si>
  <si>
    <t>AID0123554</t>
  </si>
  <si>
    <t>AID0123555</t>
  </si>
  <si>
    <t>AID0123556</t>
  </si>
  <si>
    <t>Stanley Hudson</t>
  </si>
  <si>
    <t>stanley.hudson@gmail.com</t>
  </si>
  <si>
    <t>123 Elm St</t>
  </si>
  <si>
    <t>Scala, Azure, R, Kafka</t>
  </si>
  <si>
    <t>AID0123557</t>
  </si>
  <si>
    <t>Angela Martin</t>
  </si>
  <si>
    <t>angela.martin@ymail.com</t>
  </si>
  <si>
    <t>Los Angeles, CA, 90001</t>
  </si>
  <si>
    <t>Snowflake, Excel, Scala</t>
  </si>
  <si>
    <t>AID0123558</t>
  </si>
  <si>
    <t>Dwight Schrute</t>
  </si>
  <si>
    <t>dwight.schrute@gmail.com</t>
  </si>
  <si>
    <t>San Diego, CA, 92101</t>
  </si>
  <si>
    <t>Excel, Power BI, R</t>
  </si>
  <si>
    <t>AID0123559</t>
  </si>
  <si>
    <t>Oscar Martinez</t>
  </si>
  <si>
    <t>oscar.martinez@outlook.com</t>
  </si>
  <si>
    <t>202 Birch St</t>
  </si>
  <si>
    <t>Scala, R, Hadoop, Power BI, SQL</t>
  </si>
  <si>
    <t>AID0123560</t>
  </si>
  <si>
    <t>AID0123561</t>
  </si>
  <si>
    <t>Phyllis Vance</t>
  </si>
  <si>
    <t>phyllis.vance@gmail.com</t>
  </si>
  <si>
    <t>Java, Scala, R</t>
  </si>
  <si>
    <t>AID0123562</t>
  </si>
  <si>
    <t>Meredith Palmer</t>
  </si>
  <si>
    <t>meredith.palmer@outlook.com</t>
  </si>
  <si>
    <t>456 Oak St</t>
  </si>
  <si>
    <t>DataBricks, Azure, Scala</t>
  </si>
  <si>
    <t>AID0123563</t>
  </si>
  <si>
    <t>Chicago, IL, 60602</t>
  </si>
  <si>
    <t>AID0123564</t>
  </si>
  <si>
    <t>AID0123565</t>
  </si>
  <si>
    <t>Kelly Kapoor</t>
  </si>
  <si>
    <t>kelly.kapoor@gmail.com</t>
  </si>
  <si>
    <t>New York, NY, 10001</t>
  </si>
  <si>
    <t>Snowflake, Power BI, Tableau, Airflow, SQL</t>
  </si>
  <si>
    <t>AID0123566</t>
  </si>
  <si>
    <t>AID0123567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</si>
</sst>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7" xfId="0" applyBorder="1"/>
    <xf numFmtId="14" fontId="0" fillId="0" borderId="0" xfId="0" applyNumberFormat="1"/>
    <xf numFmtId="0" fontId="0" fillId="0" borderId="8" xfId="0" applyBorder="1"/>
    <xf numFmtId="164" fontId="0" fillId="0" borderId="8" xfId="0" applyNumberFormat="1" applyBorder="1"/>
    <xf numFmtId="0" fontId="0" fillId="0" borderId="9" xfId="0" applyBorder="1"/>
    <xf numFmtId="0" fontId="1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Application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Data!$AC$2:$AC$25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Data!$AD$2:$AD$25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0D-4D6C-ABF2-CC95157CE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86336"/>
        <c:axId val="118270976"/>
      </c:barChart>
      <c:catAx>
        <c:axId val="11828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270976"/>
        <c:crosses val="autoZero"/>
        <c:auto val="1"/>
        <c:lblAlgn val="ctr"/>
        <c:lblOffset val="100"/>
        <c:noMultiLvlLbl val="0"/>
      </c:catAx>
      <c:valAx>
        <c:axId val="11827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1828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608408</xdr:colOff>
      <xdr:row>0</xdr:row>
      <xdr:rowOff>0</xdr:rowOff>
    </xdr:from>
    <xdr:to>
      <xdr:col>40</xdr:col>
      <xdr:colOff>600075</xdr:colOff>
      <xdr:row>20</xdr:row>
      <xdr:rowOff>9525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341B2E4-171A-4B1E-19A2-A3199F082E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2D55-637C-4529-9D26-8D7CEBEEC335}">
  <dimension ref="A1:AD25"/>
  <sheetViews>
    <sheetView tabSelected="1" zoomScaleNormal="100" workbookViewId="0">
      <selection activeCell="AG30" sqref="AG30"/>
    </sheetView>
  </sheetViews>
  <sheetFormatPr defaultRowHeight="15" x14ac:dyDescent="0.25"/>
  <cols>
    <col min="1" max="1" width="11.85546875" bestFit="1" customWidth="1"/>
    <col min="2" max="2" width="15.5703125" hidden="1" customWidth="1"/>
    <col min="3" max="3" width="27" hidden="1" customWidth="1"/>
    <col min="4" max="4" width="22.85546875" style="10" bestFit="1" customWidth="1"/>
    <col min="5" max="5" width="29.140625" hidden="1" customWidth="1"/>
    <col min="6" max="6" width="11" hidden="1" customWidth="1"/>
    <col min="7" max="7" width="22" hidden="1" customWidth="1"/>
    <col min="8" max="8" width="39.140625" hidden="1" customWidth="1"/>
    <col min="10" max="10" width="6.7109375" style="15" bestFit="1" customWidth="1"/>
    <col min="11" max="11" width="4.42578125" style="15" bestFit="1" customWidth="1"/>
    <col min="12" max="12" width="5" style="15" bestFit="1" customWidth="1"/>
    <col min="13" max="13" width="8.85546875" style="15" customWidth="1"/>
    <col min="14" max="14" width="16" style="15" bestFit="1" customWidth="1"/>
    <col min="15" max="15" width="8.85546875" style="15" customWidth="1"/>
    <col min="16" max="16" width="10.140625" style="15" bestFit="1" customWidth="1"/>
    <col min="17" max="17" width="8.85546875" style="15" customWidth="1"/>
    <col min="18" max="18" width="18.42578125" style="15" bestFit="1" customWidth="1"/>
    <col min="19" max="19" width="8.85546875" style="15" customWidth="1"/>
    <col min="20" max="20" width="5.42578125" style="15" bestFit="1" customWidth="1"/>
    <col min="21" max="21" width="7.28515625" style="15" bestFit="1" customWidth="1"/>
    <col min="22" max="22" width="7.7109375" style="15" bestFit="1" customWidth="1"/>
    <col min="23" max="23" width="8.85546875" style="15" customWidth="1"/>
    <col min="24" max="25" width="16.140625" style="15" bestFit="1" customWidth="1"/>
    <col min="26" max="26" width="16.140625" customWidth="1"/>
    <col min="27" max="28" width="16.140625" style="15" customWidth="1"/>
    <col min="29" max="29" width="14" style="15" bestFit="1" customWidth="1"/>
    <col min="30" max="30" width="9.42578125" style="1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/>
      <c r="J1" s="14" t="s">
        <v>8</v>
      </c>
      <c r="K1" s="14" t="s">
        <v>9</v>
      </c>
      <c r="L1" s="14" t="s">
        <v>10</v>
      </c>
      <c r="N1" s="14" t="s">
        <v>11</v>
      </c>
      <c r="P1" s="14" t="s">
        <v>12</v>
      </c>
      <c r="R1" s="14" t="s">
        <v>13</v>
      </c>
      <c r="T1" s="14" t="s">
        <v>14</v>
      </c>
      <c r="U1" s="14" t="s">
        <v>15</v>
      </c>
      <c r="V1" s="14" t="s">
        <v>16</v>
      </c>
      <c r="X1" s="14" t="s">
        <v>17</v>
      </c>
      <c r="Y1" s="14" t="s">
        <v>17</v>
      </c>
      <c r="AA1" s="14" t="s">
        <v>14</v>
      </c>
      <c r="AC1" s="14" t="s">
        <v>18</v>
      </c>
      <c r="AD1" s="19"/>
    </row>
    <row r="2" spans="1:30" x14ac:dyDescent="0.25">
      <c r="A2" s="6" t="s">
        <v>19</v>
      </c>
      <c r="B2" s="7" t="s">
        <v>20</v>
      </c>
      <c r="C2" s="7" t="s">
        <v>21</v>
      </c>
      <c r="D2" s="8">
        <v>44971.640451388892</v>
      </c>
      <c r="E2" s="7" t="s">
        <v>22</v>
      </c>
      <c r="F2" s="7" t="s">
        <v>23</v>
      </c>
      <c r="G2" s="7" t="s">
        <v>24</v>
      </c>
      <c r="H2" s="9" t="s">
        <v>25</v>
      </c>
      <c r="J2" s="16">
        <f>MONTH(D2)</f>
        <v>2</v>
      </c>
      <c r="K2" s="16">
        <f>DAY(D2)</f>
        <v>14</v>
      </c>
      <c r="L2" s="16">
        <f>YEAR(D2)</f>
        <v>2023</v>
      </c>
      <c r="N2" s="17">
        <f>DATE(L2,J2,K2)</f>
        <v>44971</v>
      </c>
      <c r="P2" s="17">
        <f ca="1">TODAY()</f>
        <v>45604</v>
      </c>
      <c r="R2" s="16">
        <f ca="1">DATEDIF(N2,$P$2,"D")</f>
        <v>633</v>
      </c>
      <c r="T2" s="16">
        <f>HOUR(D2)</f>
        <v>15</v>
      </c>
      <c r="U2" s="16">
        <f>MINUTE(D2)</f>
        <v>22</v>
      </c>
      <c r="V2" s="16">
        <f>SECOND(D2)</f>
        <v>15</v>
      </c>
      <c r="X2" s="18">
        <f>TIME(T2,U2,V2)</f>
        <v>0.64045138888888886</v>
      </c>
      <c r="Y2" s="16" t="str">
        <f>TEXT(D2,"GG:MM")</f>
        <v>15:22</v>
      </c>
      <c r="AA2" s="16" cm="1">
        <f t="array" ref="AA2:AA21">HOUR(D2:D21)</f>
        <v>15</v>
      </c>
      <c r="AC2" s="16" cm="1">
        <f t="array" ref="AC2:AC25">_xlfn.SEQUENCE(24,1,1)</f>
        <v>1</v>
      </c>
      <c r="AD2" s="16">
        <f>COUNTIF(_xlfn.ANCHORARRAY($AA$2),AC2)</f>
        <v>0</v>
      </c>
    </row>
    <row r="3" spans="1:30" x14ac:dyDescent="0.25">
      <c r="A3" s="6" t="s">
        <v>26</v>
      </c>
      <c r="B3" s="7" t="s">
        <v>27</v>
      </c>
      <c r="C3" s="7" t="s">
        <v>28</v>
      </c>
      <c r="D3" s="8">
        <v>45055.40662037037</v>
      </c>
      <c r="E3" s="7" t="s">
        <v>29</v>
      </c>
      <c r="F3" s="7" t="s">
        <v>30</v>
      </c>
      <c r="G3" s="7" t="s">
        <v>31</v>
      </c>
      <c r="H3" s="9" t="s">
        <v>32</v>
      </c>
      <c r="J3" s="16">
        <f t="shared" ref="J3:J21" si="0">MONTH(D3)</f>
        <v>5</v>
      </c>
      <c r="K3" s="16">
        <f t="shared" ref="K3:K21" si="1">DAY(D3)</f>
        <v>9</v>
      </c>
      <c r="L3" s="16">
        <f t="shared" ref="L3:L21" si="2">YEAR(D3)</f>
        <v>2023</v>
      </c>
      <c r="N3" s="17">
        <f t="shared" ref="N3:N21" si="3">DATE(L3,J3,K3)</f>
        <v>45055</v>
      </c>
      <c r="R3" s="16">
        <f t="shared" ref="R3:R21" ca="1" si="4">DATEDIF(N3,$P$2,"D")</f>
        <v>549</v>
      </c>
      <c r="T3" s="16">
        <f t="shared" ref="T3:T20" si="5">HOUR(D3)</f>
        <v>9</v>
      </c>
      <c r="U3" s="16">
        <f t="shared" ref="U3:U20" si="6">MINUTE(D3)</f>
        <v>45</v>
      </c>
      <c r="V3" s="16">
        <f t="shared" ref="V3:V20" si="7">SECOND(D3)</f>
        <v>32</v>
      </c>
      <c r="X3" s="18">
        <f t="shared" ref="X3:X21" si="8">TIME(T3,U3,V3)</f>
        <v>0.40662037037037035</v>
      </c>
      <c r="Y3" s="16" t="str">
        <f t="shared" ref="Y3:Y21" si="9">TEXT(D3,"GG:MM")</f>
        <v>09:45</v>
      </c>
      <c r="AA3" s="16">
        <v>9</v>
      </c>
      <c r="AC3" s="16">
        <v>2</v>
      </c>
      <c r="AD3" s="16">
        <f t="shared" ref="AD3:AD25" si="10">COUNTIF(_xlfn.ANCHORARRAY($AA$2),AC3)</f>
        <v>0</v>
      </c>
    </row>
    <row r="4" spans="1:30" x14ac:dyDescent="0.25">
      <c r="A4" s="6" t="s">
        <v>33</v>
      </c>
      <c r="B4" s="7" t="s">
        <v>34</v>
      </c>
      <c r="C4" s="7" t="s">
        <v>35</v>
      </c>
      <c r="D4" s="8">
        <v>45128.729710648149</v>
      </c>
      <c r="E4" s="7" t="s">
        <v>36</v>
      </c>
      <c r="F4" s="7" t="s">
        <v>37</v>
      </c>
      <c r="G4" s="7" t="s">
        <v>31</v>
      </c>
      <c r="H4" s="9" t="s">
        <v>38</v>
      </c>
      <c r="J4" s="16">
        <f t="shared" si="0"/>
        <v>7</v>
      </c>
      <c r="K4" s="16">
        <f t="shared" si="1"/>
        <v>21</v>
      </c>
      <c r="L4" s="16">
        <f t="shared" si="2"/>
        <v>2023</v>
      </c>
      <c r="N4" s="17">
        <f t="shared" si="3"/>
        <v>45128</v>
      </c>
      <c r="R4" s="16">
        <f t="shared" ca="1" si="4"/>
        <v>476</v>
      </c>
      <c r="T4" s="16">
        <f t="shared" si="5"/>
        <v>17</v>
      </c>
      <c r="U4" s="16">
        <f t="shared" si="6"/>
        <v>30</v>
      </c>
      <c r="V4" s="16">
        <f t="shared" si="7"/>
        <v>47</v>
      </c>
      <c r="X4" s="18">
        <f t="shared" si="8"/>
        <v>0.72971064814814812</v>
      </c>
      <c r="Y4" s="16" t="str">
        <f t="shared" si="9"/>
        <v>17:30</v>
      </c>
      <c r="AA4" s="16">
        <v>17</v>
      </c>
      <c r="AC4" s="16">
        <v>3</v>
      </c>
      <c r="AD4" s="16">
        <f t="shared" si="10"/>
        <v>0</v>
      </c>
    </row>
    <row r="5" spans="1:30" x14ac:dyDescent="0.25">
      <c r="A5" s="6" t="s">
        <v>39</v>
      </c>
      <c r="B5" s="7" t="s">
        <v>20</v>
      </c>
      <c r="C5" s="7" t="s">
        <v>28</v>
      </c>
      <c r="D5" s="8">
        <v>45173.302187499998</v>
      </c>
      <c r="E5" s="7" t="s">
        <v>22</v>
      </c>
      <c r="F5" s="7" t="s">
        <v>23</v>
      </c>
      <c r="G5" s="7" t="s">
        <v>24</v>
      </c>
      <c r="H5" s="9" t="s">
        <v>25</v>
      </c>
      <c r="J5" s="16">
        <f t="shared" si="0"/>
        <v>9</v>
      </c>
      <c r="K5" s="16">
        <f t="shared" si="1"/>
        <v>4</v>
      </c>
      <c r="L5" s="16">
        <f t="shared" si="2"/>
        <v>2023</v>
      </c>
      <c r="N5" s="17">
        <f t="shared" si="3"/>
        <v>45173</v>
      </c>
      <c r="R5" s="16">
        <f t="shared" ca="1" si="4"/>
        <v>431</v>
      </c>
      <c r="T5" s="16">
        <f t="shared" si="5"/>
        <v>7</v>
      </c>
      <c r="U5" s="16">
        <f t="shared" si="6"/>
        <v>15</v>
      </c>
      <c r="V5" s="16">
        <f t="shared" si="7"/>
        <v>9</v>
      </c>
      <c r="X5" s="18">
        <f t="shared" si="8"/>
        <v>0.3021875</v>
      </c>
      <c r="Y5" s="16" t="str">
        <f t="shared" si="9"/>
        <v>07:15</v>
      </c>
      <c r="AA5" s="16">
        <v>7</v>
      </c>
      <c r="AC5" s="16">
        <v>4</v>
      </c>
      <c r="AD5" s="16">
        <f t="shared" si="10"/>
        <v>0</v>
      </c>
    </row>
    <row r="6" spans="1:30" x14ac:dyDescent="0.25">
      <c r="A6" s="6" t="s">
        <v>40</v>
      </c>
      <c r="B6" s="7" t="s">
        <v>41</v>
      </c>
      <c r="C6" s="7" t="s">
        <v>42</v>
      </c>
      <c r="D6" s="8">
        <v>45248.70857638889</v>
      </c>
      <c r="E6" s="7" t="s">
        <v>43</v>
      </c>
      <c r="F6" s="7" t="s">
        <v>44</v>
      </c>
      <c r="G6" s="7" t="s">
        <v>45</v>
      </c>
      <c r="H6" s="9" t="s">
        <v>46</v>
      </c>
      <c r="J6" s="16">
        <f t="shared" si="0"/>
        <v>11</v>
      </c>
      <c r="K6" s="16">
        <f t="shared" si="1"/>
        <v>18</v>
      </c>
      <c r="L6" s="16">
        <f t="shared" si="2"/>
        <v>2023</v>
      </c>
      <c r="N6" s="17">
        <f t="shared" si="3"/>
        <v>45248</v>
      </c>
      <c r="R6" s="16">
        <f t="shared" ca="1" si="4"/>
        <v>356</v>
      </c>
      <c r="T6" s="16">
        <f t="shared" si="5"/>
        <v>17</v>
      </c>
      <c r="U6" s="16">
        <f t="shared" si="6"/>
        <v>0</v>
      </c>
      <c r="V6" s="16">
        <f t="shared" si="7"/>
        <v>21</v>
      </c>
      <c r="X6" s="18">
        <f t="shared" si="8"/>
        <v>0.70857638888888885</v>
      </c>
      <c r="Y6" s="16" t="str">
        <f t="shared" si="9"/>
        <v>17:00</v>
      </c>
      <c r="AA6" s="16">
        <v>17</v>
      </c>
      <c r="AC6" s="16">
        <v>5</v>
      </c>
      <c r="AD6" s="16">
        <f t="shared" si="10"/>
        <v>0</v>
      </c>
    </row>
    <row r="7" spans="1:30" x14ac:dyDescent="0.25">
      <c r="A7" s="6" t="s">
        <v>47</v>
      </c>
      <c r="B7" s="7" t="s">
        <v>48</v>
      </c>
      <c r="C7" s="7" t="s">
        <v>49</v>
      </c>
      <c r="D7" s="8">
        <v>45302.531921296293</v>
      </c>
      <c r="E7" s="7" t="s">
        <v>50</v>
      </c>
      <c r="F7" s="7" t="s">
        <v>51</v>
      </c>
      <c r="G7" s="7" t="s">
        <v>45</v>
      </c>
      <c r="H7" s="9" t="s">
        <v>52</v>
      </c>
      <c r="J7" s="16">
        <f t="shared" si="0"/>
        <v>1</v>
      </c>
      <c r="K7" s="16">
        <f t="shared" si="1"/>
        <v>11</v>
      </c>
      <c r="L7" s="16">
        <f t="shared" si="2"/>
        <v>2024</v>
      </c>
      <c r="N7" s="17">
        <f t="shared" si="3"/>
        <v>45302</v>
      </c>
      <c r="R7" s="16">
        <f t="shared" ca="1" si="4"/>
        <v>302</v>
      </c>
      <c r="T7" s="16">
        <f t="shared" si="5"/>
        <v>12</v>
      </c>
      <c r="U7" s="16">
        <f t="shared" si="6"/>
        <v>45</v>
      </c>
      <c r="V7" s="16">
        <f t="shared" si="7"/>
        <v>58</v>
      </c>
      <c r="X7" s="18">
        <f t="shared" si="8"/>
        <v>0.53192129629629625</v>
      </c>
      <c r="Y7" s="16" t="str">
        <f t="shared" si="9"/>
        <v>12:45</v>
      </c>
      <c r="AA7" s="16">
        <v>12</v>
      </c>
      <c r="AC7" s="16">
        <v>6</v>
      </c>
      <c r="AD7" s="16">
        <f t="shared" si="10"/>
        <v>1</v>
      </c>
    </row>
    <row r="8" spans="1:30" x14ac:dyDescent="0.25">
      <c r="A8" s="6" t="s">
        <v>53</v>
      </c>
      <c r="B8" s="7" t="s">
        <v>34</v>
      </c>
      <c r="C8" s="7" t="s">
        <v>28</v>
      </c>
      <c r="D8" s="8">
        <v>45354.687881944446</v>
      </c>
      <c r="E8" s="7" t="s">
        <v>36</v>
      </c>
      <c r="F8" s="7" t="s">
        <v>37</v>
      </c>
      <c r="G8" s="7" t="s">
        <v>31</v>
      </c>
      <c r="H8" s="9" t="s">
        <v>38</v>
      </c>
      <c r="J8" s="16">
        <f t="shared" si="0"/>
        <v>3</v>
      </c>
      <c r="K8" s="16">
        <f t="shared" si="1"/>
        <v>3</v>
      </c>
      <c r="L8" s="16">
        <f t="shared" si="2"/>
        <v>2024</v>
      </c>
      <c r="N8" s="17">
        <f t="shared" si="3"/>
        <v>45354</v>
      </c>
      <c r="R8" s="16">
        <f t="shared" ca="1" si="4"/>
        <v>250</v>
      </c>
      <c r="T8" s="16">
        <f t="shared" si="5"/>
        <v>16</v>
      </c>
      <c r="U8" s="16">
        <f t="shared" si="6"/>
        <v>30</v>
      </c>
      <c r="V8" s="16">
        <f t="shared" si="7"/>
        <v>33</v>
      </c>
      <c r="X8" s="18">
        <f t="shared" si="8"/>
        <v>0.68788194444444439</v>
      </c>
      <c r="Y8" s="16" t="str">
        <f t="shared" si="9"/>
        <v>16:30</v>
      </c>
      <c r="AA8" s="16">
        <v>16</v>
      </c>
      <c r="AC8" s="16">
        <v>7</v>
      </c>
      <c r="AD8" s="16">
        <f t="shared" si="10"/>
        <v>3</v>
      </c>
    </row>
    <row r="9" spans="1:30" x14ac:dyDescent="0.25">
      <c r="A9" s="6" t="s">
        <v>54</v>
      </c>
      <c r="B9" s="7" t="s">
        <v>48</v>
      </c>
      <c r="C9" s="7" t="s">
        <v>21</v>
      </c>
      <c r="D9" s="8">
        <v>45408.340810185182</v>
      </c>
      <c r="E9" s="7" t="s">
        <v>50</v>
      </c>
      <c r="F9" s="7" t="s">
        <v>51</v>
      </c>
      <c r="G9" s="7" t="s">
        <v>45</v>
      </c>
      <c r="H9" s="9" t="s">
        <v>52</v>
      </c>
      <c r="J9" s="16">
        <f t="shared" si="0"/>
        <v>4</v>
      </c>
      <c r="K9" s="16">
        <f t="shared" si="1"/>
        <v>26</v>
      </c>
      <c r="L9" s="16">
        <f t="shared" si="2"/>
        <v>2024</v>
      </c>
      <c r="N9" s="17">
        <f t="shared" si="3"/>
        <v>45408</v>
      </c>
      <c r="R9" s="16">
        <f t="shared" ca="1" si="4"/>
        <v>196</v>
      </c>
      <c r="T9" s="16">
        <f t="shared" si="5"/>
        <v>8</v>
      </c>
      <c r="U9" s="16">
        <f t="shared" si="6"/>
        <v>10</v>
      </c>
      <c r="V9" s="16">
        <f t="shared" si="7"/>
        <v>46</v>
      </c>
      <c r="X9" s="18">
        <f t="shared" si="8"/>
        <v>0.34081018518518519</v>
      </c>
      <c r="Y9" s="16" t="str">
        <f t="shared" si="9"/>
        <v>08:10</v>
      </c>
      <c r="AA9" s="16">
        <v>8</v>
      </c>
      <c r="AC9" s="16">
        <v>8</v>
      </c>
      <c r="AD9" s="16">
        <f t="shared" si="10"/>
        <v>1</v>
      </c>
    </row>
    <row r="10" spans="1:30" x14ac:dyDescent="0.25">
      <c r="A10" s="6" t="s">
        <v>55</v>
      </c>
      <c r="B10" s="7" t="s">
        <v>56</v>
      </c>
      <c r="C10" s="7" t="s">
        <v>42</v>
      </c>
      <c r="D10" s="8">
        <v>45458.743333333332</v>
      </c>
      <c r="E10" s="7" t="s">
        <v>57</v>
      </c>
      <c r="F10" s="7" t="s">
        <v>58</v>
      </c>
      <c r="G10" s="7" t="s">
        <v>31</v>
      </c>
      <c r="H10" s="9" t="s">
        <v>59</v>
      </c>
      <c r="J10" s="16">
        <f t="shared" si="0"/>
        <v>6</v>
      </c>
      <c r="K10" s="16">
        <f t="shared" si="1"/>
        <v>15</v>
      </c>
      <c r="L10" s="16">
        <f t="shared" si="2"/>
        <v>2024</v>
      </c>
      <c r="N10" s="17">
        <f t="shared" si="3"/>
        <v>45458</v>
      </c>
      <c r="R10" s="16">
        <f t="shared" ca="1" si="4"/>
        <v>146</v>
      </c>
      <c r="T10" s="16">
        <f t="shared" si="5"/>
        <v>17</v>
      </c>
      <c r="U10" s="16">
        <f t="shared" si="6"/>
        <v>50</v>
      </c>
      <c r="V10" s="16">
        <f t="shared" si="7"/>
        <v>24</v>
      </c>
      <c r="X10" s="18">
        <f t="shared" si="8"/>
        <v>0.74333333333333329</v>
      </c>
      <c r="Y10" s="16" t="str">
        <f t="shared" si="9"/>
        <v>17:50</v>
      </c>
      <c r="AA10" s="16">
        <v>17</v>
      </c>
      <c r="AC10" s="16">
        <v>9</v>
      </c>
      <c r="AD10" s="16">
        <f t="shared" si="10"/>
        <v>1</v>
      </c>
    </row>
    <row r="11" spans="1:30" x14ac:dyDescent="0.25">
      <c r="A11" s="6" t="s">
        <v>60</v>
      </c>
      <c r="B11" s="7" t="s">
        <v>61</v>
      </c>
      <c r="C11" s="7" t="s">
        <v>35</v>
      </c>
      <c r="D11" s="8">
        <v>45480.608055555553</v>
      </c>
      <c r="E11" s="7" t="s">
        <v>62</v>
      </c>
      <c r="F11" s="7" t="s">
        <v>58</v>
      </c>
      <c r="G11" s="7" t="s">
        <v>63</v>
      </c>
      <c r="H11" s="9" t="s">
        <v>64</v>
      </c>
      <c r="J11" s="16">
        <f t="shared" si="0"/>
        <v>7</v>
      </c>
      <c r="K11" s="16">
        <f t="shared" si="1"/>
        <v>7</v>
      </c>
      <c r="L11" s="16">
        <f t="shared" si="2"/>
        <v>2024</v>
      </c>
      <c r="N11" s="17">
        <f t="shared" si="3"/>
        <v>45480</v>
      </c>
      <c r="R11" s="16">
        <f t="shared" ca="1" si="4"/>
        <v>124</v>
      </c>
      <c r="T11" s="16">
        <f t="shared" si="5"/>
        <v>14</v>
      </c>
      <c r="U11" s="16">
        <f t="shared" si="6"/>
        <v>35</v>
      </c>
      <c r="V11" s="16">
        <f t="shared" si="7"/>
        <v>36</v>
      </c>
      <c r="X11" s="18">
        <f t="shared" si="8"/>
        <v>0.60805555555555557</v>
      </c>
      <c r="Y11" s="16" t="str">
        <f t="shared" si="9"/>
        <v>14:35</v>
      </c>
      <c r="AA11" s="16">
        <v>14</v>
      </c>
      <c r="AC11" s="16">
        <v>10</v>
      </c>
      <c r="AD11" s="16">
        <f t="shared" si="10"/>
        <v>1</v>
      </c>
    </row>
    <row r="12" spans="1:30" x14ac:dyDescent="0.25">
      <c r="A12" s="6" t="s">
        <v>65</v>
      </c>
      <c r="B12" s="7" t="s">
        <v>66</v>
      </c>
      <c r="C12" s="7" t="s">
        <v>42</v>
      </c>
      <c r="D12" s="8">
        <v>45455.284930555557</v>
      </c>
      <c r="E12" s="7" t="s">
        <v>67</v>
      </c>
      <c r="F12" s="7" t="s">
        <v>58</v>
      </c>
      <c r="G12" s="7" t="s">
        <v>68</v>
      </c>
      <c r="H12" s="9" t="s">
        <v>69</v>
      </c>
      <c r="J12" s="16">
        <f t="shared" si="0"/>
        <v>6</v>
      </c>
      <c r="K12" s="16">
        <f t="shared" si="1"/>
        <v>12</v>
      </c>
      <c r="L12" s="16">
        <f t="shared" si="2"/>
        <v>2024</v>
      </c>
      <c r="N12" s="17">
        <f t="shared" si="3"/>
        <v>45455</v>
      </c>
      <c r="R12" s="16">
        <f t="shared" ca="1" si="4"/>
        <v>149</v>
      </c>
      <c r="T12" s="16">
        <f t="shared" si="5"/>
        <v>6</v>
      </c>
      <c r="U12" s="16">
        <f t="shared" si="6"/>
        <v>50</v>
      </c>
      <c r="V12" s="16">
        <f t="shared" si="7"/>
        <v>18</v>
      </c>
      <c r="X12" s="18">
        <f t="shared" si="8"/>
        <v>0.28493055555555558</v>
      </c>
      <c r="Y12" s="16" t="str">
        <f t="shared" si="9"/>
        <v>06:50</v>
      </c>
      <c r="AA12" s="16">
        <v>6</v>
      </c>
      <c r="AC12" s="16">
        <v>11</v>
      </c>
      <c r="AD12" s="16">
        <f t="shared" si="10"/>
        <v>1</v>
      </c>
    </row>
    <row r="13" spans="1:30" x14ac:dyDescent="0.25">
      <c r="A13" s="6" t="s">
        <v>70</v>
      </c>
      <c r="B13" s="7" t="s">
        <v>71</v>
      </c>
      <c r="C13" s="7" t="s">
        <v>49</v>
      </c>
      <c r="D13" s="8">
        <v>44951.552141203705</v>
      </c>
      <c r="E13" s="7" t="s">
        <v>72</v>
      </c>
      <c r="F13" s="7" t="s">
        <v>73</v>
      </c>
      <c r="G13" s="7" t="s">
        <v>31</v>
      </c>
      <c r="H13" s="9" t="s">
        <v>74</v>
      </c>
      <c r="J13" s="16">
        <f t="shared" si="0"/>
        <v>1</v>
      </c>
      <c r="K13" s="16">
        <f t="shared" si="1"/>
        <v>25</v>
      </c>
      <c r="L13" s="16">
        <f t="shared" si="2"/>
        <v>2023</v>
      </c>
      <c r="N13" s="17">
        <f t="shared" si="3"/>
        <v>44951</v>
      </c>
      <c r="R13" s="16">
        <f t="shared" ca="1" si="4"/>
        <v>653</v>
      </c>
      <c r="T13" s="16">
        <f t="shared" si="5"/>
        <v>13</v>
      </c>
      <c r="U13" s="16">
        <f t="shared" si="6"/>
        <v>15</v>
      </c>
      <c r="V13" s="16">
        <f t="shared" si="7"/>
        <v>5</v>
      </c>
      <c r="X13" s="18">
        <f t="shared" si="8"/>
        <v>0.55214120370370368</v>
      </c>
      <c r="Y13" s="16" t="str">
        <f t="shared" si="9"/>
        <v>13:15</v>
      </c>
      <c r="AA13" s="16">
        <v>13</v>
      </c>
      <c r="AC13" s="16">
        <v>12</v>
      </c>
      <c r="AD13" s="16">
        <f t="shared" si="10"/>
        <v>1</v>
      </c>
    </row>
    <row r="14" spans="1:30" x14ac:dyDescent="0.25">
      <c r="A14" s="6" t="s">
        <v>75</v>
      </c>
      <c r="B14" s="7" t="s">
        <v>48</v>
      </c>
      <c r="C14" s="7" t="s">
        <v>35</v>
      </c>
      <c r="D14" s="8">
        <v>45002.490034722221</v>
      </c>
      <c r="E14" s="7" t="s">
        <v>50</v>
      </c>
      <c r="F14" s="7" t="s">
        <v>51</v>
      </c>
      <c r="G14" s="7" t="s">
        <v>45</v>
      </c>
      <c r="H14" s="9" t="s">
        <v>52</v>
      </c>
      <c r="J14" s="16">
        <f t="shared" si="0"/>
        <v>3</v>
      </c>
      <c r="K14" s="16">
        <f t="shared" si="1"/>
        <v>17</v>
      </c>
      <c r="L14" s="16">
        <f t="shared" si="2"/>
        <v>2023</v>
      </c>
      <c r="N14" s="17">
        <f t="shared" si="3"/>
        <v>45002</v>
      </c>
      <c r="R14" s="16">
        <f t="shared" ca="1" si="4"/>
        <v>602</v>
      </c>
      <c r="T14" s="16">
        <f t="shared" si="5"/>
        <v>11</v>
      </c>
      <c r="U14" s="16">
        <f t="shared" si="6"/>
        <v>45</v>
      </c>
      <c r="V14" s="16">
        <f t="shared" si="7"/>
        <v>39</v>
      </c>
      <c r="X14" s="18">
        <f t="shared" si="8"/>
        <v>0.49003472222222222</v>
      </c>
      <c r="Y14" s="16" t="str">
        <f t="shared" si="9"/>
        <v>11:45</v>
      </c>
      <c r="AA14" s="16">
        <v>11</v>
      </c>
      <c r="AC14" s="16">
        <v>13</v>
      </c>
      <c r="AD14" s="16">
        <f t="shared" si="10"/>
        <v>1</v>
      </c>
    </row>
    <row r="15" spans="1:30" x14ac:dyDescent="0.25">
      <c r="A15" s="6" t="s">
        <v>76</v>
      </c>
      <c r="B15" s="7" t="s">
        <v>77</v>
      </c>
      <c r="C15" s="7" t="s">
        <v>49</v>
      </c>
      <c r="D15" s="8">
        <v>45078.417256944442</v>
      </c>
      <c r="E15" s="7" t="s">
        <v>78</v>
      </c>
      <c r="F15" s="7" t="s">
        <v>58</v>
      </c>
      <c r="G15" s="7" t="s">
        <v>31</v>
      </c>
      <c r="H15" s="9" t="s">
        <v>79</v>
      </c>
      <c r="J15" s="16">
        <f t="shared" si="0"/>
        <v>6</v>
      </c>
      <c r="K15" s="16">
        <f t="shared" si="1"/>
        <v>1</v>
      </c>
      <c r="L15" s="16">
        <f t="shared" si="2"/>
        <v>2023</v>
      </c>
      <c r="N15" s="17">
        <f t="shared" si="3"/>
        <v>45078</v>
      </c>
      <c r="R15" s="16">
        <f t="shared" ca="1" si="4"/>
        <v>526</v>
      </c>
      <c r="T15" s="16">
        <f t="shared" si="5"/>
        <v>10</v>
      </c>
      <c r="U15" s="16">
        <f t="shared" si="6"/>
        <v>0</v>
      </c>
      <c r="V15" s="16">
        <f t="shared" si="7"/>
        <v>51</v>
      </c>
      <c r="X15" s="18">
        <f t="shared" si="8"/>
        <v>0.41725694444444444</v>
      </c>
      <c r="Y15" s="16" t="str">
        <f t="shared" si="9"/>
        <v>10:00</v>
      </c>
      <c r="AA15" s="16">
        <v>10</v>
      </c>
      <c r="AC15" s="16">
        <v>14</v>
      </c>
      <c r="AD15" s="16">
        <f t="shared" si="10"/>
        <v>1</v>
      </c>
    </row>
    <row r="16" spans="1:30" x14ac:dyDescent="0.25">
      <c r="A16" s="6" t="s">
        <v>80</v>
      </c>
      <c r="B16" s="7" t="s">
        <v>81</v>
      </c>
      <c r="C16" s="7" t="s">
        <v>49</v>
      </c>
      <c r="D16" s="8">
        <v>45168.729328703703</v>
      </c>
      <c r="E16" s="7" t="s">
        <v>82</v>
      </c>
      <c r="F16" s="7" t="s">
        <v>83</v>
      </c>
      <c r="G16" s="7" t="s">
        <v>31</v>
      </c>
      <c r="H16" s="9" t="s">
        <v>84</v>
      </c>
      <c r="J16" s="16">
        <f t="shared" si="0"/>
        <v>8</v>
      </c>
      <c r="K16" s="16">
        <f t="shared" si="1"/>
        <v>30</v>
      </c>
      <c r="L16" s="16">
        <f t="shared" si="2"/>
        <v>2023</v>
      </c>
      <c r="N16" s="17">
        <f t="shared" si="3"/>
        <v>45168</v>
      </c>
      <c r="R16" s="16">
        <f t="shared" ca="1" si="4"/>
        <v>436</v>
      </c>
      <c r="T16" s="16">
        <f t="shared" si="5"/>
        <v>17</v>
      </c>
      <c r="U16" s="16">
        <f t="shared" si="6"/>
        <v>30</v>
      </c>
      <c r="V16" s="16">
        <f t="shared" si="7"/>
        <v>14</v>
      </c>
      <c r="X16" s="18">
        <f t="shared" si="8"/>
        <v>0.72932870370370373</v>
      </c>
      <c r="Y16" s="16" t="str">
        <f t="shared" si="9"/>
        <v>17:30</v>
      </c>
      <c r="AA16" s="16">
        <v>17</v>
      </c>
      <c r="AC16" s="16">
        <v>15</v>
      </c>
      <c r="AD16" s="16">
        <f t="shared" si="10"/>
        <v>1</v>
      </c>
    </row>
    <row r="17" spans="1:30" x14ac:dyDescent="0.25">
      <c r="A17" s="6" t="s">
        <v>85</v>
      </c>
      <c r="B17" s="7" t="s">
        <v>27</v>
      </c>
      <c r="C17" s="7" t="s">
        <v>42</v>
      </c>
      <c r="D17" s="8">
        <v>45218.319780092592</v>
      </c>
      <c r="E17" s="7" t="s">
        <v>29</v>
      </c>
      <c r="F17" s="7" t="s">
        <v>30</v>
      </c>
      <c r="G17" s="7" t="s">
        <v>86</v>
      </c>
      <c r="H17" s="9" t="s">
        <v>32</v>
      </c>
      <c r="J17" s="16">
        <f t="shared" si="0"/>
        <v>10</v>
      </c>
      <c r="K17" s="16">
        <f t="shared" si="1"/>
        <v>19</v>
      </c>
      <c r="L17" s="16">
        <f t="shared" si="2"/>
        <v>2023</v>
      </c>
      <c r="N17" s="17">
        <f t="shared" si="3"/>
        <v>45218</v>
      </c>
      <c r="R17" s="16">
        <f t="shared" ca="1" si="4"/>
        <v>386</v>
      </c>
      <c r="T17" s="16">
        <f t="shared" si="5"/>
        <v>7</v>
      </c>
      <c r="U17" s="16">
        <f t="shared" si="6"/>
        <v>40</v>
      </c>
      <c r="V17" s="16">
        <f t="shared" si="7"/>
        <v>29</v>
      </c>
      <c r="X17" s="18">
        <f t="shared" si="8"/>
        <v>0.3197800925925926</v>
      </c>
      <c r="Y17" s="16" t="str">
        <f t="shared" si="9"/>
        <v>07:40</v>
      </c>
      <c r="AA17" s="16">
        <v>7</v>
      </c>
      <c r="AC17" s="16">
        <v>16</v>
      </c>
      <c r="AD17" s="16">
        <f t="shared" si="10"/>
        <v>1</v>
      </c>
    </row>
    <row r="18" spans="1:30" x14ac:dyDescent="0.25">
      <c r="A18" s="6" t="s">
        <v>87</v>
      </c>
      <c r="B18" s="7" t="s">
        <v>41</v>
      </c>
      <c r="C18" s="7" t="s">
        <v>35</v>
      </c>
      <c r="D18" s="8">
        <v>45350.719236111108</v>
      </c>
      <c r="E18" s="7" t="s">
        <v>43</v>
      </c>
      <c r="F18" s="7" t="s">
        <v>44</v>
      </c>
      <c r="G18" s="7" t="s">
        <v>45</v>
      </c>
      <c r="H18" s="9" t="s">
        <v>46</v>
      </c>
      <c r="J18" s="16">
        <f t="shared" si="0"/>
        <v>2</v>
      </c>
      <c r="K18" s="16">
        <f t="shared" si="1"/>
        <v>28</v>
      </c>
      <c r="L18" s="16">
        <f t="shared" si="2"/>
        <v>2024</v>
      </c>
      <c r="N18" s="17">
        <f t="shared" si="3"/>
        <v>45350</v>
      </c>
      <c r="R18" s="16">
        <f t="shared" ca="1" si="4"/>
        <v>254</v>
      </c>
      <c r="T18" s="16">
        <f t="shared" si="5"/>
        <v>17</v>
      </c>
      <c r="U18" s="16">
        <f t="shared" si="6"/>
        <v>15</v>
      </c>
      <c r="V18" s="16">
        <f t="shared" si="7"/>
        <v>42</v>
      </c>
      <c r="X18" s="18">
        <f t="shared" si="8"/>
        <v>0.71923611111111108</v>
      </c>
      <c r="Y18" s="16" t="str">
        <f t="shared" si="9"/>
        <v>17:15</v>
      </c>
      <c r="AA18" s="16">
        <v>17</v>
      </c>
      <c r="AC18" s="16">
        <v>17</v>
      </c>
      <c r="AD18" s="16">
        <f t="shared" si="10"/>
        <v>7</v>
      </c>
    </row>
    <row r="19" spans="1:30" x14ac:dyDescent="0.25">
      <c r="A19" s="6" t="s">
        <v>88</v>
      </c>
      <c r="B19" s="7" t="s">
        <v>89</v>
      </c>
      <c r="C19" s="7" t="s">
        <v>42</v>
      </c>
      <c r="D19" s="8">
        <v>45418.726354166669</v>
      </c>
      <c r="E19" s="7" t="s">
        <v>90</v>
      </c>
      <c r="F19" s="7" t="s">
        <v>83</v>
      </c>
      <c r="G19" s="7" t="s">
        <v>91</v>
      </c>
      <c r="H19" s="9" t="s">
        <v>92</v>
      </c>
      <c r="J19" s="16">
        <f t="shared" si="0"/>
        <v>5</v>
      </c>
      <c r="K19" s="16">
        <f t="shared" si="1"/>
        <v>6</v>
      </c>
      <c r="L19" s="16">
        <f t="shared" si="2"/>
        <v>2024</v>
      </c>
      <c r="N19" s="17">
        <f t="shared" si="3"/>
        <v>45418</v>
      </c>
      <c r="R19" s="16">
        <f t="shared" ca="1" si="4"/>
        <v>186</v>
      </c>
      <c r="T19" s="16">
        <f t="shared" si="5"/>
        <v>17</v>
      </c>
      <c r="U19" s="16">
        <f t="shared" si="6"/>
        <v>25</v>
      </c>
      <c r="V19" s="16">
        <f t="shared" si="7"/>
        <v>57</v>
      </c>
      <c r="X19" s="18">
        <f t="shared" si="8"/>
        <v>0.72635416666666663</v>
      </c>
      <c r="Y19" s="16" t="str">
        <f t="shared" si="9"/>
        <v>17:25</v>
      </c>
      <c r="AA19" s="16">
        <v>17</v>
      </c>
      <c r="AC19" s="16">
        <v>18</v>
      </c>
      <c r="AD19" s="16">
        <f t="shared" si="10"/>
        <v>0</v>
      </c>
    </row>
    <row r="20" spans="1:30" x14ac:dyDescent="0.25">
      <c r="A20" s="6" t="s">
        <v>93</v>
      </c>
      <c r="B20" s="7" t="s">
        <v>41</v>
      </c>
      <c r="C20" s="7" t="s">
        <v>49</v>
      </c>
      <c r="D20" s="8">
        <v>45496.291701388887</v>
      </c>
      <c r="E20" s="7" t="s">
        <v>43</v>
      </c>
      <c r="F20" s="7" t="s">
        <v>44</v>
      </c>
      <c r="G20" s="7" t="s">
        <v>45</v>
      </c>
      <c r="H20" s="9" t="s">
        <v>46</v>
      </c>
      <c r="J20" s="16">
        <f t="shared" si="0"/>
        <v>7</v>
      </c>
      <c r="K20" s="16">
        <f t="shared" si="1"/>
        <v>23</v>
      </c>
      <c r="L20" s="16">
        <f t="shared" si="2"/>
        <v>2024</v>
      </c>
      <c r="N20" s="17">
        <f t="shared" si="3"/>
        <v>45496</v>
      </c>
      <c r="R20" s="16">
        <f t="shared" ca="1" si="4"/>
        <v>108</v>
      </c>
      <c r="T20" s="16">
        <f t="shared" si="5"/>
        <v>7</v>
      </c>
      <c r="U20" s="16">
        <f t="shared" si="6"/>
        <v>0</v>
      </c>
      <c r="V20" s="16">
        <f t="shared" si="7"/>
        <v>3</v>
      </c>
      <c r="X20" s="18">
        <f t="shared" si="8"/>
        <v>0.29170138888888891</v>
      </c>
      <c r="Y20" s="16" t="str">
        <f t="shared" si="9"/>
        <v>07:00</v>
      </c>
      <c r="AA20" s="16">
        <v>7</v>
      </c>
      <c r="AC20" s="16">
        <v>19</v>
      </c>
      <c r="AD20" s="16">
        <f t="shared" si="10"/>
        <v>0</v>
      </c>
    </row>
    <row r="21" spans="1:30" ht="15.75" thickBot="1" x14ac:dyDescent="0.3">
      <c r="A21" s="6" t="s">
        <v>94</v>
      </c>
      <c r="B21" s="11" t="s">
        <v>41</v>
      </c>
      <c r="C21" s="11" t="s">
        <v>49</v>
      </c>
      <c r="D21" s="12">
        <v>45422.739884259259</v>
      </c>
      <c r="E21" s="11" t="s">
        <v>43</v>
      </c>
      <c r="F21" s="11" t="s">
        <v>44</v>
      </c>
      <c r="G21" s="11" t="s">
        <v>91</v>
      </c>
      <c r="H21" s="13" t="s">
        <v>46</v>
      </c>
      <c r="J21" s="16">
        <f t="shared" si="0"/>
        <v>5</v>
      </c>
      <c r="K21" s="16">
        <f t="shared" si="1"/>
        <v>10</v>
      </c>
      <c r="L21" s="16">
        <f t="shared" si="2"/>
        <v>2024</v>
      </c>
      <c r="N21" s="17">
        <f t="shared" si="3"/>
        <v>45422</v>
      </c>
      <c r="R21" s="16">
        <f t="shared" ca="1" si="4"/>
        <v>182</v>
      </c>
      <c r="T21" s="16">
        <f>HOUR(D21)</f>
        <v>17</v>
      </c>
      <c r="U21" s="16">
        <f>MINUTE(D21)</f>
        <v>45</v>
      </c>
      <c r="V21" s="16">
        <f>SECOND(D21)</f>
        <v>26</v>
      </c>
      <c r="X21" s="18">
        <f t="shared" si="8"/>
        <v>0.73988425925925927</v>
      </c>
      <c r="Y21" s="16" t="str">
        <f t="shared" si="9"/>
        <v>17:45</v>
      </c>
      <c r="AA21" s="16">
        <v>17</v>
      </c>
      <c r="AC21" s="16">
        <v>20</v>
      </c>
      <c r="AD21" s="16">
        <f t="shared" si="10"/>
        <v>0</v>
      </c>
    </row>
    <row r="22" spans="1:30" x14ac:dyDescent="0.25">
      <c r="AC22" s="16">
        <v>21</v>
      </c>
      <c r="AD22" s="16">
        <f t="shared" si="10"/>
        <v>0</v>
      </c>
    </row>
    <row r="23" spans="1:30" x14ac:dyDescent="0.25">
      <c r="AC23" s="16">
        <v>22</v>
      </c>
      <c r="AD23" s="16">
        <f t="shared" si="10"/>
        <v>0</v>
      </c>
    </row>
    <row r="24" spans="1:30" x14ac:dyDescent="0.25">
      <c r="AC24" s="16">
        <v>23</v>
      </c>
      <c r="AD24" s="16">
        <f t="shared" si="10"/>
        <v>0</v>
      </c>
    </row>
    <row r="25" spans="1:30" x14ac:dyDescent="0.25">
      <c r="AC25" s="16">
        <v>24</v>
      </c>
      <c r="AD25" s="16">
        <f t="shared" si="1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Kosela</dc:creator>
  <cp:lastModifiedBy>Tomasz Kosela</cp:lastModifiedBy>
  <dcterms:created xsi:type="dcterms:W3CDTF">2024-11-08T15:43:02Z</dcterms:created>
  <dcterms:modified xsi:type="dcterms:W3CDTF">2024-11-08T16:15:27Z</dcterms:modified>
</cp:coreProperties>
</file>