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HC2" sheetId="1" r:id="rId1"/>
  </sheets>
  <calcPr calcId="124519" fullCalcOnLoad="1"/>
</workbook>
</file>

<file path=xl/sharedStrings.xml><?xml version="1.0" encoding="utf-8"?>
<sst xmlns="http://schemas.openxmlformats.org/spreadsheetml/2006/main" count="54" uniqueCount="49">
  <si>
    <t>DEPTH_AMPLICON</t>
  </si>
  <si>
    <t>DEPTH_ALLELES</t>
  </si>
  <si>
    <t>COUNT_ALLELES</t>
  </si>
  <si>
    <t>SEQUENCE</t>
  </si>
  <si>
    <t>MD5</t>
  </si>
  <si>
    <t>LENGTH</t>
  </si>
  <si>
    <t>DEPTH</t>
  </si>
  <si>
    <t>SAMPLES</t>
  </si>
  <si>
    <t>MEAN_FREQ</t>
  </si>
  <si>
    <t>MAX_FREQ</t>
  </si>
  <si>
    <t>MIN_FREQ</t>
  </si>
  <si>
    <t>S1</t>
  </si>
  <si>
    <t>S2</t>
  </si>
  <si>
    <t>S3</t>
  </si>
  <si>
    <t>S4</t>
  </si>
  <si>
    <t>S5</t>
  </si>
  <si>
    <t>CGGAGCGGGTGCGGTTCCTGGAGAGATACTTCCACAACCGGGAGGAGTTCGCGCGCTTCGACAGCGACGTGGGGGAGTTCCGCGCGGTGAGCGAGCTGGGGCGGCCGGACGCCGAGTACTGGAACAGCCAGAGGGACTTCCTGGAGCGGAAGCGGGCGGAGGTGGACACGTTCTGCAGACACAACTATGGGGTTGGTGAGAGC</t>
  </si>
  <si>
    <t>524955f53b23dec155c6fb397ca94750</t>
  </si>
  <si>
    <t>MHC2-001</t>
  </si>
  <si>
    <t>CGGAGCGGGTGCGGCTCCTACACAGATACATCTACAACCGGGAGGAGGTCGCGCGCTTCGACAGCGACGTCGGGGAGTACCGCGCGGTGACCGAGCTGGGGCGGCCGTCAGCCGAGTACTTCAACAGCCAGAAGGACCTCCTGGAGCGGAGGCGGGCCGAGGTGGACACTGTGTGCAGACACAACTATGGGGTTGTCGAGAGC</t>
  </si>
  <si>
    <t>11fc20ce9d5bc7e10ba707d4a36b8e23</t>
  </si>
  <si>
    <t>MHC2-002</t>
  </si>
  <si>
    <t>CGGAGCGGATACGGTTCCTGGACAGATACTTCTACAACCGGGAGGAGTACGTGCGCTTCGACAGCGACGTGGGGGAGTTCCGCGCGGTGAGCGAGCTGGGGCGGCCGGACGCCGAGTACTGGAACAGCCAGAAGGACTTCCTGGAGGATGAGCGGGCCACGGTGGACAACTACTGCCGACACAACTACGGGGTTGTTGAGAGC</t>
  </si>
  <si>
    <t>821d419d0a134b50d2c45d71a85fd5de</t>
  </si>
  <si>
    <t>MHC2-003</t>
  </si>
  <si>
    <t>CGGAGCGGGTGCGGTTCCTGGACAGATACTTCCACAACCGGGAGGAGTTCGTGCGCTTCGACAGCGACGTGGGGGAGTACCGCGCGGTGACCGAGCTGGGGCGGCCGTCAGCCGAGTACTGGAACAGCCAGAAGGACCTCCTGGAGCAGAAGCGGGGACAGGTGGACAACTACTGCCGACACAACTACAGGGTTTTTGAGAGC</t>
  </si>
  <si>
    <t>d84d6f3a73c1949a4ef1060d4c040998</t>
  </si>
  <si>
    <t>MHC2-007</t>
  </si>
  <si>
    <t>CGGAGCGGGTGCGGTTCCTGGAGAGATACTTCTACAACCGGGAGGAGTACGTGCGCTTCGACAGCGACGTGGGGGAGTACCGAGCGGTGACCGAGCTGGGGCGGCGGGACGCCGAGTACTGGAACAGCCAGAAGGACAGCCTGGAGTATAAGCGGGGACAGGTGGACAACTACTGCCGACACAACTACGGGGTTTTTGAGAGC</t>
  </si>
  <si>
    <t>3e626cefca243ba2ef0ce0f8676a13fd</t>
  </si>
  <si>
    <t>MHC2-004</t>
  </si>
  <si>
    <t>CGGAGCGGGTGCGGTTCCTGGAGAGACACTTCTACAACCGGGAGGAGAACGTGCGCTTCGACAGCGACGTGGGGGAGTACCGCGCGGTGACCGAGCTGGGGCGGCCGGACGCCGAGTACTGGAACAGCCAGAAGGACGTCCTGGAGTATAAGCGGGGACAGGTGGACAACTACTGCCGACACAACTACGGGGTTTTTGAGAGC</t>
  </si>
  <si>
    <t>1b5902d897b0044133b9c7d80173c273</t>
  </si>
  <si>
    <t>MHC2-006</t>
  </si>
  <si>
    <t>CGGAGCGGGTGCGGCTCCTGGACAGATACTTCTACAACCGGGAGGAGTACGTGCGCTTCGACAGCGACGTGGGGGAGTTCCGCGCGGTGAGCGAGCTGGGGCGGCCGGACGCCGAGTACTGGAACAGCCAGAAGGACTTCCTGGAGGGGAGGCGGGCCGCGGTGGACAACTACTGCCGACACAACTACGGGGTTGGTGAGAGC</t>
  </si>
  <si>
    <t>65d3e539e1cc5e2a18a166c1fe6d2095</t>
  </si>
  <si>
    <t>MHC2-005</t>
  </si>
  <si>
    <t>CGGAGCGGGTGCGGTTCCTGGAGAGACACTTCTACAACCGGGAGGAGTACGTGCGCTTCGACAGCGACGTGGGGGAGTTCCGCGCGGTGAGCGAGCTGGGGCGGCCGGACGCCGAGTACTGGAACAGCCAGAAGGACTTCCTGGAGGGGAGGCGGGCCGCGGTGGACAACTACTGCCGACACAACTACGGGGTTTTTGAGAGC</t>
  </si>
  <si>
    <t>9297e00ab17ede685788e4adbf5f76db</t>
  </si>
  <si>
    <t>MHC2-080</t>
  </si>
  <si>
    <t>CGGAGCGGGTGCGGTTCCTGGACAGATACTTCCACAACCGGGAGGAGTTCGTGCGCTTCGACCGCGACGTGGGGGAGTACCGCGCGGTGACCGAGCTGGGGCGGCCGTCAGCCGAGTACTGGAACAGCCAGAAGGACAGCCTGGAGTATAAGCGGGGACAGGTGGACAACTACTGCCGACACAACTACGGGGTTTTTGAGAGC</t>
  </si>
  <si>
    <t>7450a14729c64af4c6b7e9698b7b5ae2</t>
  </si>
  <si>
    <t>MHC2-075</t>
  </si>
  <si>
    <t>CGGAGCGGGTGCGGTTCCTGGAGAGATACTTCTACAACCGGGAGGAGTACGTGCGCTTCGACAGCGACGTGGGGAGTACCGAGCGGTGACCGAGCTGGGGCGGCGGGACGCCGAGTACTGGAACAGCCAGAAGGACAGCCTGGAGTATAAGCGGGGACAGGTGGACAACTACTGCCGACACAACTACGGGGTTTTTGAGAGC</t>
  </si>
  <si>
    <t>baeb443122ac5e2fa3665ccfa203c93b</t>
  </si>
  <si>
    <t>MHC2-047</t>
  </si>
  <si>
    <t>CGGAGCGGGTGCGGTTCCTGGAGAGATACTTCTACAACCGGGAGGAGTACGTGCGCTTCGACAGCGACGTGGGGGAGTACCGAGCGGTGACCGAGCTGGGGCGGCGGGACGCCGAGTACTGGAACAGCCAGAAGGACCTCCTGGAGCAGAAGCGGGGACAGGTGGACAACTACTGCCGACACAACTACGGGGTTTTTGAGAGC</t>
  </si>
  <si>
    <t>4dfe2b624004d53ffae071824c8e2f53</t>
  </si>
  <si>
    <t>MHC2-057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</si>
</sst>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/>
  </sheetViews>
  <sheetFormatPr defaultRowHeight="15"/>
  <cols>
    <col min="9" max="9" width="9.140625" style="1"/>
  </cols>
  <sheetData>
    <row r="1" spans="1:14">
      <c r="I1" s="1" t="s">
        <v>0</v>
      </c>
      <c r="J1">
        <v>426</v>
      </c>
      <c r="K1">
        <v>411</v>
      </c>
      <c r="L1">
        <v>387</v>
      </c>
      <c r="M1">
        <v>352</v>
      </c>
      <c r="N1">
        <v>457</v>
      </c>
    </row>
    <row r="2" spans="1:14">
      <c r="I2" s="1" t="s">
        <v>1</v>
      </c>
      <c r="J2">
        <f>SUM(J5:J15)</f>
        <v>413</v>
      </c>
      <c r="K2">
        <f>SUM(K5:K15)</f>
        <v>352</v>
      </c>
      <c r="L2">
        <f>SUM(L5:L15)</f>
        <v>384</v>
      </c>
      <c r="M2">
        <f>SUM(M5:M15)</f>
        <v>350</v>
      </c>
      <c r="N2">
        <f>SUM(N5:N15)</f>
        <v>389</v>
      </c>
    </row>
    <row r="3" spans="1:14">
      <c r="I3" s="1" t="s">
        <v>2</v>
      </c>
      <c r="J3">
        <f>COUNT(J5:J15)</f>
        <v>2</v>
      </c>
      <c r="K3">
        <f>COUNT(K5:K15)</f>
        <v>3</v>
      </c>
      <c r="L3">
        <f>COUNT(L5:L15)</f>
        <v>1</v>
      </c>
      <c r="M3">
        <f>COUNT(M5:M15)</f>
        <v>1</v>
      </c>
      <c r="N3">
        <f>COUNT(N5:N15)</f>
        <v>5</v>
      </c>
    </row>
    <row r="4" spans="1:14" s="1" customFormat="1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 spans="1:14">
      <c r="A5" t="s">
        <v>16</v>
      </c>
      <c r="B5" t="s">
        <v>17</v>
      </c>
      <c r="C5">
        <v>203</v>
      </c>
      <c r="D5">
        <f>SUM(J5:N5)</f>
        <v>402</v>
      </c>
      <c r="E5">
        <f>COUNT(J5:N5)</f>
        <v>1</v>
      </c>
      <c r="F5">
        <v>94.37</v>
      </c>
      <c r="G5">
        <v>94.37</v>
      </c>
      <c r="H5">
        <v>94.37</v>
      </c>
      <c r="I5" s="1" t="s">
        <v>18</v>
      </c>
      <c r="J5">
        <f>321+81</f>
        <v>402</v>
      </c>
    </row>
    <row r="6" spans="1:14">
      <c r="A6" t="s">
        <v>19</v>
      </c>
      <c r="B6" t="s">
        <v>20</v>
      </c>
      <c r="C6">
        <v>203</v>
      </c>
      <c r="D6">
        <f>SUM(J6:N6)</f>
        <v>395</v>
      </c>
      <c r="E6">
        <f>COUNT(J6:N6)</f>
        <v>2</v>
      </c>
      <c r="F6">
        <v>50.9</v>
      </c>
      <c r="G6">
        <v>99.22</v>
      </c>
      <c r="H6">
        <v>2.58</v>
      </c>
      <c r="I6" s="1" t="s">
        <v>21</v>
      </c>
      <c r="J6">
        <f>8+3</f>
        <v>11</v>
      </c>
      <c r="L6">
        <f>287+97</f>
        <v>384</v>
      </c>
    </row>
    <row r="7" spans="1:14">
      <c r="A7" t="s">
        <v>22</v>
      </c>
      <c r="B7" t="s">
        <v>23</v>
      </c>
      <c r="C7">
        <v>203</v>
      </c>
      <c r="D7">
        <f>SUM(J7:N7)</f>
        <v>350</v>
      </c>
      <c r="E7">
        <f>COUNT(J7:N7)</f>
        <v>1</v>
      </c>
      <c r="F7">
        <v>99.43</v>
      </c>
      <c r="G7">
        <v>99.43</v>
      </c>
      <c r="H7">
        <v>99.43</v>
      </c>
      <c r="I7" s="1" t="s">
        <v>24</v>
      </c>
      <c r="M7">
        <f>254+96</f>
        <v>350</v>
      </c>
    </row>
    <row r="8" spans="1:14">
      <c r="A8" t="s">
        <v>25</v>
      </c>
      <c r="B8" t="s">
        <v>26</v>
      </c>
      <c r="C8">
        <v>203</v>
      </c>
      <c r="D8">
        <f>SUM(J8:N8)</f>
        <v>192</v>
      </c>
      <c r="E8">
        <f>COUNT(J8:N8)</f>
        <v>1</v>
      </c>
      <c r="F8">
        <v>42.01</v>
      </c>
      <c r="G8">
        <v>42.01</v>
      </c>
      <c r="H8">
        <v>42.01</v>
      </c>
      <c r="I8" s="1" t="s">
        <v>27</v>
      </c>
      <c r="N8">
        <f>119+73</f>
        <v>192</v>
      </c>
    </row>
    <row r="9" spans="1:14">
      <c r="A9" t="s">
        <v>28</v>
      </c>
      <c r="B9" t="s">
        <v>29</v>
      </c>
      <c r="C9">
        <v>203</v>
      </c>
      <c r="D9">
        <f>SUM(J9:N9)</f>
        <v>191</v>
      </c>
      <c r="E9">
        <f>COUNT(J9:N9)</f>
        <v>1</v>
      </c>
      <c r="F9">
        <v>41.79</v>
      </c>
      <c r="G9">
        <v>41.79</v>
      </c>
      <c r="H9">
        <v>41.79</v>
      </c>
      <c r="I9" s="1" t="s">
        <v>30</v>
      </c>
      <c r="N9">
        <f>129+62</f>
        <v>191</v>
      </c>
    </row>
    <row r="10" spans="1:14">
      <c r="A10" t="s">
        <v>31</v>
      </c>
      <c r="B10" t="s">
        <v>32</v>
      </c>
      <c r="C10">
        <v>203</v>
      </c>
      <c r="D10">
        <f>SUM(J10:N10)</f>
        <v>175</v>
      </c>
      <c r="E10">
        <f>COUNT(J10:N10)</f>
        <v>1</v>
      </c>
      <c r="F10">
        <v>42.58</v>
      </c>
      <c r="G10">
        <v>42.58</v>
      </c>
      <c r="H10">
        <v>42.58</v>
      </c>
      <c r="I10" s="1" t="s">
        <v>33</v>
      </c>
      <c r="K10">
        <f>122+53</f>
        <v>175</v>
      </c>
    </row>
    <row r="11" spans="1:14">
      <c r="A11" t="s">
        <v>34</v>
      </c>
      <c r="B11" t="s">
        <v>35</v>
      </c>
      <c r="C11">
        <v>203</v>
      </c>
      <c r="D11">
        <f>SUM(J11:N11)</f>
        <v>175</v>
      </c>
      <c r="E11">
        <f>COUNT(J11:N11)</f>
        <v>1</v>
      </c>
      <c r="F11">
        <v>42.58</v>
      </c>
      <c r="G11">
        <v>42.58</v>
      </c>
      <c r="H11">
        <v>42.58</v>
      </c>
      <c r="I11" s="1" t="s">
        <v>36</v>
      </c>
      <c r="K11">
        <f>127+48</f>
        <v>175</v>
      </c>
    </row>
    <row r="12" spans="1:14">
      <c r="A12" t="s">
        <v>37</v>
      </c>
      <c r="B12" t="s">
        <v>38</v>
      </c>
      <c r="C12">
        <v>203</v>
      </c>
      <c r="D12">
        <f>SUM(J12:N12)</f>
        <v>2</v>
      </c>
      <c r="E12">
        <f>COUNT(J12:N12)</f>
        <v>1</v>
      </c>
      <c r="F12">
        <v>0.49</v>
      </c>
      <c r="G12">
        <v>0.49</v>
      </c>
      <c r="H12">
        <v>0.49</v>
      </c>
      <c r="I12" s="1" t="s">
        <v>39</v>
      </c>
      <c r="K12">
        <f>2+0</f>
        <v>2</v>
      </c>
    </row>
    <row r="13" spans="1:14">
      <c r="A13" t="s">
        <v>40</v>
      </c>
      <c r="B13" t="s">
        <v>41</v>
      </c>
      <c r="C13">
        <v>203</v>
      </c>
      <c r="D13">
        <f>SUM(J13:N13)</f>
        <v>2</v>
      </c>
      <c r="E13">
        <f>COUNT(J13:N13)</f>
        <v>1</v>
      </c>
      <c r="F13">
        <v>0.44</v>
      </c>
      <c r="G13">
        <v>0.44</v>
      </c>
      <c r="H13">
        <v>0.44</v>
      </c>
      <c r="I13" s="1" t="s">
        <v>42</v>
      </c>
      <c r="N13">
        <f>2+0</f>
        <v>2</v>
      </c>
    </row>
    <row r="14" spans="1:14">
      <c r="A14" t="s">
        <v>43</v>
      </c>
      <c r="B14" t="s">
        <v>44</v>
      </c>
      <c r="C14">
        <v>202</v>
      </c>
      <c r="D14">
        <f>SUM(J14:N14)</f>
        <v>2</v>
      </c>
      <c r="E14">
        <f>COUNT(J14:N14)</f>
        <v>1</v>
      </c>
      <c r="F14">
        <v>0.44</v>
      </c>
      <c r="G14">
        <v>0.44</v>
      </c>
      <c r="H14">
        <v>0.44</v>
      </c>
      <c r="I14" s="1" t="s">
        <v>45</v>
      </c>
      <c r="N14">
        <f>2+0</f>
        <v>2</v>
      </c>
    </row>
    <row r="15" spans="1:14">
      <c r="A15" t="s">
        <v>46</v>
      </c>
      <c r="B15" t="s">
        <v>47</v>
      </c>
      <c r="C15">
        <v>203</v>
      </c>
      <c r="D15">
        <f>SUM(J15:N15)</f>
        <v>2</v>
      </c>
      <c r="E15">
        <f>COUNT(J15:N15)</f>
        <v>1</v>
      </c>
      <c r="F15">
        <v>0.44</v>
      </c>
      <c r="G15">
        <v>0.44</v>
      </c>
      <c r="H15">
        <v>0.44</v>
      </c>
      <c r="I15" s="1" t="s">
        <v>48</v>
      </c>
      <c r="N15">
        <f>2+0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MHC2</vt:lpstr>
    </vt:vector>
  </TitlesOfParts>
  <Company>SixthResearcher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AmpliSAT results</dc:title>
  <dc:creator>Alvaro Sebastian</dc:creator>
  <dc:description>AmpliSAT results</dc:description>
  <cp:lastModifiedBy>Alvaro Sebastian</cp:lastModifiedBy>
  <dcterms:created xsi:type="dcterms:W3CDTF">2023-07-11T13:41:48Z</dcterms:created>
  <dcterms:modified xsi:type="dcterms:W3CDTF">2023-07-11T13:41:48Z</dcterms:modified>
</cp:coreProperties>
</file>