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360" windowWidth="28680" windowHeight="6210"/>
  </bookViews>
  <sheets>
    <sheet name="MHC2" sheetId="1" r:id="rId1"/>
  </sheets>
  <calcPr calcId="145621"/>
</workbook>
</file>

<file path=xl/calcChain.xml><?xml version="1.0" encoding="utf-8"?>
<calcChain xmlns="http://schemas.openxmlformats.org/spreadsheetml/2006/main">
  <c r="K11" i="1" l="1"/>
  <c r="E11" i="1"/>
  <c r="D11" i="1"/>
  <c r="K10" i="1"/>
  <c r="K3" i="1" s="1"/>
  <c r="E10" i="1"/>
  <c r="D10" i="1"/>
  <c r="N9" i="1"/>
  <c r="D9" i="1" s="1"/>
  <c r="E9" i="1"/>
  <c r="N8" i="1"/>
  <c r="E8" i="1"/>
  <c r="D8" i="1"/>
  <c r="M7" i="1"/>
  <c r="M2" i="1" s="1"/>
  <c r="E7" i="1"/>
  <c r="D7" i="1"/>
  <c r="L6" i="1"/>
  <c r="E6" i="1" s="1"/>
  <c r="J5" i="1"/>
  <c r="J3" i="1" s="1"/>
  <c r="E5" i="1"/>
  <c r="D5" i="1"/>
  <c r="M3" i="1"/>
  <c r="L3" i="1"/>
  <c r="K2" i="1"/>
  <c r="J2" i="1"/>
  <c r="N3" i="1" l="1"/>
  <c r="L2" i="1"/>
  <c r="N2" i="1"/>
  <c r="D6" i="1"/>
</calcChain>
</file>

<file path=xl/sharedStrings.xml><?xml version="1.0" encoding="utf-8"?>
<sst xmlns="http://schemas.openxmlformats.org/spreadsheetml/2006/main" count="37" uniqueCount="37">
  <si>
    <t>DEPTH_AMPLICON</t>
  </si>
  <si>
    <t>DEPTH_ALLELES</t>
  </si>
  <si>
    <t>COUNT_ALLELES</t>
  </si>
  <si>
    <t>SEQUENCE</t>
  </si>
  <si>
    <t>MD5</t>
  </si>
  <si>
    <t>LENGTH</t>
  </si>
  <si>
    <t>DEPTH</t>
  </si>
  <si>
    <t>SAMPLES</t>
  </si>
  <si>
    <t>MEAN_FREQ</t>
  </si>
  <si>
    <t>MAX_FREQ</t>
  </si>
  <si>
    <t>MIN_FREQ</t>
  </si>
  <si>
    <t>S1</t>
  </si>
  <si>
    <t>S2</t>
  </si>
  <si>
    <t>S3</t>
  </si>
  <si>
    <t>S4</t>
  </si>
  <si>
    <t>S5</t>
  </si>
  <si>
    <t>CGGAGCGGGTGCGGTTCCTGGAGAGATACTTCCACAACCGGGAGGAGTTCGCGCGCTTCGACAGCGACGTGGGGGAGTTCCGCGCGGTGAGCGAGCTGGGGCGGCCGGACGCCGAGTACTGGAACAGCCAGAGGGACTTCCTGGAGCGGAAGCGGGCGGAGGTGGACACGTTCTGCAGACACAACTATGGGGTTGGTGAGAGC</t>
  </si>
  <si>
    <t>524955f53b23dec155c6fb397ca94750</t>
  </si>
  <si>
    <t>MHC2-0000001</t>
  </si>
  <si>
    <t>CGGAGCGGGTGCGGCTCCTACACAGATACATCTACAACCGGGAGGAGGTCGCGCGCTTCGACAGCGACGTCGGGGAGTACCGCGCGGTGACCGAGCTGGGGCGGCCGTCAGCCGAGTACTTCAACAGCCAGAAGGACCTCCTGGAGCGGAGGCGGGCCGAGGTGGACACTGTGTGCAGACACAACTATGGGGTTGTCGAGAGC</t>
  </si>
  <si>
    <t>11fc20ce9d5bc7e10ba707d4a36b8e23</t>
  </si>
  <si>
    <t>CGGAGCGGATACGGTTCCTGGACAGATACTTCTACAACCGGGAGGAGTACGTGCGCTTCGACAGCGACGTGGGGGAGTTCCGCGCGGTGAGCGAGCTGGGGCGGCCGGACGCCGAGTACTGGAACAGCCAGAAGGACTTCCTGGAGGATGAGCGGGCCACGGTGGACAACTACTGCCGACACAACTACGGGGTTGTTGAGAGC</t>
  </si>
  <si>
    <t>821d419d0a134b50d2c45d71a85fd5de</t>
  </si>
  <si>
    <t>CGGAGCGGGTGCGGTTCCTGGAGAGATACTTCTACAACCGGGAGGAGTACGTGCGCTTCGACAGCGACGTGGGGGAGTACCGAGCGGTGACCGAGCTGGGGCGGCGGGACGCCGAGTACTGGAACAGCCAGAAGGACAGCCTGGAGTATAAGCGGGGACAGGTGGACAACTACTGCCGACACAACTACGGGGTTTTTGAGAGC</t>
  </si>
  <si>
    <t>3e626cefca243ba2ef0ce0f8676a13fd</t>
  </si>
  <si>
    <t>CGGAGCGGGTGCGGTTCCTGGACAGATACTTCCACAACCGGGAGGAGTTCGTGCGCTTCGACAGCGACGTGGGGGAGTACCGCGCGGTGACCGAGCTGGGGCGGCCGTCAGCCGAGTACTGGAACAGCCAGAAGGACCTCCTGGAGCAGAAGCGGGGACAGGTGGACAACTACTGCCGACACAACTACAGGGTTTTTGAGAGC</t>
  </si>
  <si>
    <t>d84d6f3a73c1949a4ef1060d4c040998</t>
  </si>
  <si>
    <t>CGGAGCGGGTGCGGTTCCTGGAGAGACACTTCTACAACCGGGAGGAGAACGTGCGCTTCGACAGCGACGTGGGGGAGTACCGCGCGGTGACCGAGCTGGGGCGGCCGGACGCCGAGTACTGGAACAGCCAGAAGGACGTCCTGGAGTATAAGCGGGGACAGGTGGACAACTACTGCCGACACAACTACGGGGTTTTTGAGAGC</t>
  </si>
  <si>
    <t>1b5902d897b0044133b9c7d80173c273</t>
  </si>
  <si>
    <t>CGGAGCGGGTGCGGCTCCTGGACAGATACTTCTACAACCGGGAGGAGTACGTGCGCTTCGACAGCGACGTGGGGGAGTTCCGCGCGGTGAGCGAGCTGGGGCGGCCGGACGCCGAGTACTGGAACAGCCAGAAGGACTTCCTGGAGGGGAGGCGGGCCGCGGTGGACAACTACTGCCGACACAACTACGGGGTTGGTGAGAGC</t>
  </si>
  <si>
    <t>65d3e539e1cc5e2a18a166c1fe6d2095</t>
  </si>
  <si>
    <t>MHC2-0000005</t>
  </si>
  <si>
    <t>Spsu-DRB*01</t>
  </si>
  <si>
    <t>Spsu-DRB*05</t>
  </si>
  <si>
    <t>Spsu-DRB*07</t>
  </si>
  <si>
    <t>Spsu-DRB*11</t>
  </si>
  <si>
    <t>Spsu-DRB*08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</si>
</sst>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P6" sqref="P6"/>
    </sheetView>
  </sheetViews>
  <sheetFormatPr defaultRowHeight="15" x14ac:dyDescent="0.25"/>
  <cols>
    <col min="9" max="9" width="17.7109375" style="1" bestFit="1" customWidth="1"/>
  </cols>
  <sheetData>
    <row r="1" spans="1:14" x14ac:dyDescent="0.25">
      <c r="I1" s="1" t="s">
        <v>0</v>
      </c>
      <c r="J1">
        <v>426</v>
      </c>
      <c r="K1">
        <v>411</v>
      </c>
      <c r="L1">
        <v>387</v>
      </c>
      <c r="M1">
        <v>352</v>
      </c>
      <c r="N1">
        <v>457</v>
      </c>
    </row>
    <row r="2" spans="1:14" x14ac:dyDescent="0.25">
      <c r="I2" s="1" t="s">
        <v>1</v>
      </c>
      <c r="J2">
        <f>SUM(J5:J11)</f>
        <v>402</v>
      </c>
      <c r="K2">
        <f>SUM(K5:K11)</f>
        <v>351</v>
      </c>
      <c r="L2">
        <f>SUM(L5:L11)</f>
        <v>384</v>
      </c>
      <c r="M2">
        <f>SUM(M5:M11)</f>
        <v>352</v>
      </c>
      <c r="N2">
        <f>SUM(N5:N11)</f>
        <v>385</v>
      </c>
    </row>
    <row r="3" spans="1:14" x14ac:dyDescent="0.25">
      <c r="I3" s="1" t="s">
        <v>2</v>
      </c>
      <c r="J3">
        <f>COUNT(J5:J11)</f>
        <v>1</v>
      </c>
      <c r="K3">
        <f>COUNT(K5:K11)</f>
        <v>2</v>
      </c>
      <c r="L3">
        <f>COUNT(L5:L11)</f>
        <v>1</v>
      </c>
      <c r="M3">
        <f>COUNT(M5:M11)</f>
        <v>1</v>
      </c>
      <c r="N3">
        <f>COUNT(N5:N11)</f>
        <v>2</v>
      </c>
    </row>
    <row r="4" spans="1:14" s="1" customFormat="1" x14ac:dyDescent="0.2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</row>
    <row r="5" spans="1:14" x14ac:dyDescent="0.25">
      <c r="A5" t="s">
        <v>16</v>
      </c>
      <c r="B5" t="s">
        <v>17</v>
      </c>
      <c r="C5">
        <v>203</v>
      </c>
      <c r="D5">
        <f t="shared" ref="D5:D11" si="0">SUM(J5:N5)</f>
        <v>402</v>
      </c>
      <c r="E5">
        <f t="shared" ref="E5:E11" si="1">COUNT(J5:N5)</f>
        <v>1</v>
      </c>
      <c r="F5">
        <v>94.37</v>
      </c>
      <c r="G5">
        <v>94.37</v>
      </c>
      <c r="H5">
        <v>94.37</v>
      </c>
      <c r="I5" s="1" t="s">
        <v>18</v>
      </c>
      <c r="J5">
        <f>321+81</f>
        <v>402</v>
      </c>
    </row>
    <row r="6" spans="1:14" x14ac:dyDescent="0.25">
      <c r="A6" t="s">
        <v>19</v>
      </c>
      <c r="B6" t="s">
        <v>20</v>
      </c>
      <c r="C6">
        <v>203</v>
      </c>
      <c r="D6">
        <f t="shared" si="0"/>
        <v>384</v>
      </c>
      <c r="E6">
        <f t="shared" si="1"/>
        <v>1</v>
      </c>
      <c r="F6">
        <v>99.22</v>
      </c>
      <c r="G6">
        <v>99.22</v>
      </c>
      <c r="H6">
        <v>99.22</v>
      </c>
      <c r="I6" s="1" t="s">
        <v>32</v>
      </c>
      <c r="L6">
        <f>287+97</f>
        <v>384</v>
      </c>
    </row>
    <row r="7" spans="1:14" x14ac:dyDescent="0.25">
      <c r="A7" t="s">
        <v>21</v>
      </c>
      <c r="B7" t="s">
        <v>22</v>
      </c>
      <c r="C7">
        <v>203</v>
      </c>
      <c r="D7">
        <f t="shared" si="0"/>
        <v>352</v>
      </c>
      <c r="E7">
        <f t="shared" si="1"/>
        <v>1</v>
      </c>
      <c r="F7">
        <v>100</v>
      </c>
      <c r="G7">
        <v>100</v>
      </c>
      <c r="H7">
        <v>100</v>
      </c>
      <c r="I7" s="1" t="s">
        <v>33</v>
      </c>
      <c r="M7">
        <f>254+98</f>
        <v>352</v>
      </c>
    </row>
    <row r="8" spans="1:14" x14ac:dyDescent="0.25">
      <c r="A8" t="s">
        <v>23</v>
      </c>
      <c r="B8" t="s">
        <v>24</v>
      </c>
      <c r="C8">
        <v>203</v>
      </c>
      <c r="D8">
        <f t="shared" si="0"/>
        <v>193</v>
      </c>
      <c r="E8">
        <f t="shared" si="1"/>
        <v>1</v>
      </c>
      <c r="F8">
        <v>42.23</v>
      </c>
      <c r="G8">
        <v>42.23</v>
      </c>
      <c r="H8">
        <v>42.23</v>
      </c>
      <c r="I8" s="1" t="s">
        <v>34</v>
      </c>
      <c r="N8">
        <f>129+64</f>
        <v>193</v>
      </c>
    </row>
    <row r="9" spans="1:14" x14ac:dyDescent="0.25">
      <c r="A9" t="s">
        <v>25</v>
      </c>
      <c r="B9" t="s">
        <v>26</v>
      </c>
      <c r="C9">
        <v>203</v>
      </c>
      <c r="D9">
        <f t="shared" si="0"/>
        <v>192</v>
      </c>
      <c r="E9">
        <f t="shared" si="1"/>
        <v>1</v>
      </c>
      <c r="F9">
        <v>42.01</v>
      </c>
      <c r="G9">
        <v>42.01</v>
      </c>
      <c r="H9">
        <v>42.01</v>
      </c>
      <c r="I9" s="1" t="s">
        <v>35</v>
      </c>
      <c r="N9">
        <f>119+73</f>
        <v>192</v>
      </c>
    </row>
    <row r="10" spans="1:14" x14ac:dyDescent="0.25">
      <c r="A10" t="s">
        <v>27</v>
      </c>
      <c r="B10" t="s">
        <v>28</v>
      </c>
      <c r="C10">
        <v>203</v>
      </c>
      <c r="D10">
        <f t="shared" si="0"/>
        <v>176</v>
      </c>
      <c r="E10">
        <f t="shared" si="1"/>
        <v>1</v>
      </c>
      <c r="F10">
        <v>42.82</v>
      </c>
      <c r="G10">
        <v>42.82</v>
      </c>
      <c r="H10">
        <v>42.82</v>
      </c>
      <c r="I10" s="1" t="s">
        <v>36</v>
      </c>
      <c r="K10">
        <f>122+54</f>
        <v>176</v>
      </c>
    </row>
    <row r="11" spans="1:14" x14ac:dyDescent="0.25">
      <c r="A11" t="s">
        <v>29</v>
      </c>
      <c r="B11" t="s">
        <v>30</v>
      </c>
      <c r="C11">
        <v>203</v>
      </c>
      <c r="D11">
        <f t="shared" si="0"/>
        <v>175</v>
      </c>
      <c r="E11">
        <f t="shared" si="1"/>
        <v>1</v>
      </c>
      <c r="F11">
        <v>42.58</v>
      </c>
      <c r="G11">
        <v>42.58</v>
      </c>
      <c r="H11">
        <v>42.58</v>
      </c>
      <c r="I11" s="1" t="s">
        <v>31</v>
      </c>
      <c r="K11">
        <f>127+48</f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MHC2</vt:lpstr>
    </vt:vector>
  </TitlesOfParts>
  <Company>Evolutionary Biology Group, Adam Mickiewicz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AmpliSAT results</dc:title>
  <dc:creator>Alvaro Sebastian</dc:creator>
  <dc:description>AmpliSAT results</dc:description>
  <cp:lastModifiedBy>Alvaro</cp:lastModifiedBy>
  <dcterms:created xsi:type="dcterms:W3CDTF">2015-12-11T13:35:51Z</dcterms:created>
  <dcterms:modified xsi:type="dcterms:W3CDTF">2015-12-11T15:56:58Z</dcterms:modified>
</cp:coreProperties>
</file>