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Tomi Pascual\Desktop\Tomas\Facultad\Ing en Sistemas\2do año\A.P.A\"/>
    </mc:Choice>
  </mc:AlternateContent>
  <xr:revisionPtr revIDLastSave="0" documentId="13_ncr:1_{95E6FF76-DC8A-4059-96C9-0E386D329DB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7" i="1" l="1"/>
  <c r="R9" i="1"/>
  <c r="R27" i="1"/>
  <c r="R6" i="1"/>
  <c r="F4" i="1"/>
  <c r="C4" i="1"/>
  <c r="C6" i="1" l="1"/>
  <c r="F13" i="1"/>
  <c r="F14" i="1"/>
  <c r="C9" i="1"/>
  <c r="C5" i="1" l="1"/>
  <c r="C14" i="1" l="1"/>
</calcChain>
</file>

<file path=xl/sharedStrings.xml><?xml version="1.0" encoding="utf-8"?>
<sst xmlns="http://schemas.openxmlformats.org/spreadsheetml/2006/main" count="167" uniqueCount="57">
  <si>
    <t>Estado de situacion patrimonial</t>
  </si>
  <si>
    <t>Activo</t>
  </si>
  <si>
    <t>Pasivo</t>
  </si>
  <si>
    <t>Cta. Cte. Banco Macro</t>
  </si>
  <si>
    <t>Caja</t>
  </si>
  <si>
    <t>ACTIVO</t>
  </si>
  <si>
    <t>PASIVO</t>
  </si>
  <si>
    <t>PATRIMONIO NETO</t>
  </si>
  <si>
    <t>Socios</t>
  </si>
  <si>
    <t>TOTAL:</t>
  </si>
  <si>
    <t>Ecuación Patrimonial</t>
  </si>
  <si>
    <t>=</t>
  </si>
  <si>
    <t>+</t>
  </si>
  <si>
    <t>PN</t>
  </si>
  <si>
    <t>Maquinaria</t>
  </si>
  <si>
    <t>Campo</t>
  </si>
  <si>
    <t>Cheque 1</t>
  </si>
  <si>
    <t>Cheque 2</t>
  </si>
  <si>
    <t>Cheque 3</t>
  </si>
  <si>
    <t>Propiedad</t>
  </si>
  <si>
    <t>Ganancias</t>
  </si>
  <si>
    <t>Quimicos</t>
  </si>
  <si>
    <t>Rodado</t>
  </si>
  <si>
    <t>Debe</t>
  </si>
  <si>
    <t>Haber</t>
  </si>
  <si>
    <t>Op.4   $200.000</t>
  </si>
  <si>
    <t>Op.5    $500.000</t>
  </si>
  <si>
    <t>Op.1            $8.000.000</t>
  </si>
  <si>
    <t>Op.1           $8.000.000</t>
  </si>
  <si>
    <t>Op.1           $4.000.000</t>
  </si>
  <si>
    <t>Op.2         $210.000.000</t>
  </si>
  <si>
    <t>Capital social</t>
  </si>
  <si>
    <t>Op.1    $12.000.000</t>
  </si>
  <si>
    <t>Documentos a Pagar</t>
  </si>
  <si>
    <t>Op.2    $210.000.000</t>
  </si>
  <si>
    <t>Op.3             $7.000.000</t>
  </si>
  <si>
    <t>Cheque</t>
  </si>
  <si>
    <t>Op.3   $1.000.000</t>
  </si>
  <si>
    <t>Op.3   $3.000.000</t>
  </si>
  <si>
    <t>Op.4    $200.000</t>
  </si>
  <si>
    <t>Op.1             $4.000.000</t>
  </si>
  <si>
    <t>Op.5     $500.000</t>
  </si>
  <si>
    <t>Op.5                  $500.000</t>
  </si>
  <si>
    <t>Op.7        $50.000</t>
  </si>
  <si>
    <t>Op.1            $7.800.000</t>
  </si>
  <si>
    <t>Op.6            $8.800.000</t>
  </si>
  <si>
    <t>Op.6    $8.800.000</t>
  </si>
  <si>
    <t>Op.7    $8.950.000</t>
  </si>
  <si>
    <t>Op.7              $8.950.000</t>
  </si>
  <si>
    <t>Op.8          $18.950.000</t>
  </si>
  <si>
    <t>Op.9              $7.500.000</t>
  </si>
  <si>
    <t>Documentos a pagar</t>
  </si>
  <si>
    <t>Op.9     $217.500.000</t>
  </si>
  <si>
    <t>Op.2     $210.000.000</t>
  </si>
  <si>
    <t>Op.10      $211.000.000</t>
  </si>
  <si>
    <t>Op.8   $18.950.000</t>
  </si>
  <si>
    <t>Op.10       $1.000.000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</si>
</sst>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4" xfId="1" applyFont="1" applyBorder="1" applyAlignment="1">
      <alignment horizontal="left"/>
    </xf>
    <xf numFmtId="164" fontId="0" fillId="0" borderId="7" xfId="1" applyFont="1" applyBorder="1" applyAlignment="1">
      <alignment horizontal="left"/>
    </xf>
    <xf numFmtId="164" fontId="0" fillId="0" borderId="4" xfId="1" applyFont="1" applyBorder="1"/>
    <xf numFmtId="164" fontId="0" fillId="0" borderId="7" xfId="1" applyFont="1" applyBorder="1"/>
    <xf numFmtId="0" fontId="0" fillId="0" borderId="3" xfId="0" applyFill="1" applyBorder="1"/>
    <xf numFmtId="164" fontId="0" fillId="0" borderId="0" xfId="0" applyNumberFormat="1"/>
    <xf numFmtId="0" fontId="0" fillId="2" borderId="0" xfId="0" applyFill="1"/>
    <xf numFmtId="0" fontId="0" fillId="2" borderId="13" xfId="0" applyFill="1" applyBorder="1"/>
    <xf numFmtId="0" fontId="0" fillId="2" borderId="12" xfId="0" applyFill="1" applyBorder="1"/>
    <xf numFmtId="164" fontId="0" fillId="2" borderId="0" xfId="1" applyFont="1" applyFill="1"/>
    <xf numFmtId="164" fontId="0" fillId="2" borderId="11" xfId="1" applyFont="1" applyFill="1" applyBorder="1"/>
    <xf numFmtId="164" fontId="0" fillId="2" borderId="0" xfId="1" applyFont="1" applyFill="1" applyBorder="1"/>
    <xf numFmtId="0" fontId="0" fillId="2" borderId="11" xfId="0" applyFill="1" applyBorder="1"/>
    <xf numFmtId="0" fontId="0" fillId="3" borderId="0" xfId="0" applyFill="1" applyBorder="1"/>
    <xf numFmtId="0" fontId="0" fillId="2" borderId="0" xfId="0" applyFill="1" applyBorder="1"/>
    <xf numFmtId="0" fontId="2" fillId="3" borderId="0" xfId="0" applyFont="1" applyFill="1" applyBorder="1"/>
    <xf numFmtId="164" fontId="0" fillId="3" borderId="0" xfId="1" applyFont="1" applyFill="1" applyBorder="1"/>
    <xf numFmtId="0" fontId="0" fillId="3" borderId="0" xfId="0" applyFill="1"/>
    <xf numFmtId="164" fontId="0" fillId="4" borderId="14" xfId="1" applyFont="1" applyFill="1" applyBorder="1"/>
    <xf numFmtId="0" fontId="0" fillId="4" borderId="0" xfId="0" applyFill="1"/>
    <xf numFmtId="164" fontId="0" fillId="4" borderId="11" xfId="0" applyNumberFormat="1" applyFill="1" applyBorder="1"/>
    <xf numFmtId="0" fontId="0" fillId="4" borderId="11" xfId="0" applyFill="1" applyBorder="1"/>
    <xf numFmtId="0" fontId="0" fillId="2" borderId="15" xfId="0" applyFill="1" applyBorder="1"/>
    <xf numFmtId="164" fontId="0" fillId="0" borderId="0" xfId="1" applyFont="1" applyBorder="1" applyAlignment="1">
      <alignment horizontal="left"/>
    </xf>
    <xf numFmtId="164" fontId="0" fillId="0" borderId="0" xfId="1" applyFont="1" applyBorder="1"/>
    <xf numFmtId="0" fontId="0" fillId="0" borderId="0" xfId="0" applyFill="1" applyBorder="1"/>
    <xf numFmtId="3" fontId="0" fillId="0" borderId="0" xfId="0" applyNumberFormat="1" applyBorder="1"/>
    <xf numFmtId="3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5"/>
  <sheetViews>
    <sheetView tabSelected="1" workbookViewId="0">
      <selection activeCell="N10" sqref="N10"/>
    </sheetView>
  </sheetViews>
  <sheetFormatPr baseColWidth="10" defaultRowHeight="15" x14ac:dyDescent="0.25"/>
  <cols>
    <col min="1" max="1" width="4.140625" customWidth="1"/>
    <col min="2" max="2" width="29.140625" bestFit="1" customWidth="1"/>
    <col min="3" max="3" width="16.28515625" bestFit="1" customWidth="1"/>
    <col min="4" max="4" width="2" bestFit="1" customWidth="1"/>
    <col min="5" max="5" width="18.140625" bestFit="1" customWidth="1"/>
    <col min="6" max="6" width="16.28515625" bestFit="1" customWidth="1"/>
    <col min="7" max="7" width="8.28515625" customWidth="1"/>
    <col min="8" max="8" width="20.5703125" bestFit="1" customWidth="1"/>
    <col min="9" max="9" width="15.140625" bestFit="1" customWidth="1"/>
    <col min="10" max="10" width="4.7109375" customWidth="1"/>
    <col min="11" max="11" width="20.140625" bestFit="1" customWidth="1"/>
    <col min="12" max="12" width="18.5703125" bestFit="1" customWidth="1"/>
    <col min="13" max="13" width="4.28515625" customWidth="1"/>
    <col min="14" max="14" width="20.5703125" bestFit="1" customWidth="1"/>
    <col min="15" max="15" width="7.5703125" customWidth="1"/>
    <col min="16" max="16" width="8.28515625" customWidth="1"/>
    <col min="17" max="17" width="19.5703125" bestFit="1" customWidth="1"/>
    <col min="18" max="18" width="11.140625" bestFit="1" customWidth="1"/>
    <col min="19" max="19" width="2" bestFit="1" customWidth="1"/>
    <col min="20" max="20" width="11.140625" bestFit="1" customWidth="1"/>
    <col min="21" max="21" width="2" bestFit="1" customWidth="1"/>
    <col min="22" max="22" width="10.140625" bestFit="1" customWidth="1"/>
    <col min="23" max="23" width="2" bestFit="1" customWidth="1"/>
    <col min="24" max="24" width="11.140625" bestFit="1" customWidth="1"/>
  </cols>
  <sheetData>
    <row r="1" spans="2:22" ht="15.75" thickBot="1" x14ac:dyDescent="0.3"/>
    <row r="2" spans="2:22" ht="15.75" thickBot="1" x14ac:dyDescent="0.3">
      <c r="B2" s="7" t="s">
        <v>0</v>
      </c>
      <c r="C2" s="8"/>
      <c r="D2" s="8"/>
      <c r="E2" s="8"/>
      <c r="F2" s="9"/>
      <c r="H2" s="16" t="s">
        <v>3</v>
      </c>
      <c r="I2" s="16"/>
      <c r="K2" s="16" t="s">
        <v>31</v>
      </c>
      <c r="L2" s="16"/>
      <c r="N2" s="21" t="s">
        <v>4</v>
      </c>
      <c r="O2" s="16"/>
      <c r="Q2" t="s">
        <v>10</v>
      </c>
      <c r="R2" t="s">
        <v>1</v>
      </c>
      <c r="S2" t="s">
        <v>11</v>
      </c>
      <c r="T2" t="s">
        <v>2</v>
      </c>
      <c r="U2" t="s">
        <v>12</v>
      </c>
      <c r="V2" t="s">
        <v>13</v>
      </c>
    </row>
    <row r="3" spans="2:22" x14ac:dyDescent="0.25">
      <c r="B3" s="1" t="s">
        <v>5</v>
      </c>
      <c r="C3" s="2"/>
      <c r="D3" s="4"/>
      <c r="E3" s="1" t="s">
        <v>6</v>
      </c>
      <c r="F3" s="2"/>
      <c r="H3" s="17" t="s">
        <v>23</v>
      </c>
      <c r="I3" s="18" t="s">
        <v>24</v>
      </c>
      <c r="K3" s="17" t="s">
        <v>23</v>
      </c>
      <c r="L3" s="18" t="s">
        <v>24</v>
      </c>
      <c r="N3" s="17" t="s">
        <v>23</v>
      </c>
      <c r="O3" s="18" t="s">
        <v>24</v>
      </c>
      <c r="R3" s="36">
        <v>12000000</v>
      </c>
      <c r="S3" s="4"/>
      <c r="T3" s="4">
        <v>0</v>
      </c>
      <c r="U3" s="4"/>
      <c r="V3" s="37">
        <v>12000000</v>
      </c>
    </row>
    <row r="4" spans="2:22" x14ac:dyDescent="0.25">
      <c r="B4" s="3" t="s">
        <v>3</v>
      </c>
      <c r="C4" s="10">
        <f>8000000-200000+1000000+150000+10000000-1000000</f>
        <v>17950000</v>
      </c>
      <c r="D4" s="4"/>
      <c r="E4" s="3" t="s">
        <v>14</v>
      </c>
      <c r="F4" s="12">
        <f>210000000</f>
        <v>210000000</v>
      </c>
      <c r="H4" s="28" t="s">
        <v>28</v>
      </c>
      <c r="I4" s="19"/>
      <c r="K4" s="22"/>
      <c r="L4" s="29" t="s">
        <v>32</v>
      </c>
      <c r="N4" s="30" t="s">
        <v>29</v>
      </c>
      <c r="O4" s="16"/>
      <c r="Q4" s="4"/>
      <c r="R4" s="4"/>
      <c r="S4" s="4"/>
      <c r="T4" s="4"/>
      <c r="U4" s="4"/>
    </row>
    <row r="5" spans="2:22" x14ac:dyDescent="0.25">
      <c r="B5" s="3" t="s">
        <v>4</v>
      </c>
      <c r="C5" s="10">
        <f>4000000-500000</f>
        <v>3500000</v>
      </c>
      <c r="D5" s="4"/>
      <c r="E5" s="3" t="s">
        <v>16</v>
      </c>
      <c r="F5" s="12">
        <v>1000000</v>
      </c>
      <c r="H5" s="20"/>
      <c r="I5" s="19"/>
      <c r="K5" s="22"/>
      <c r="L5" s="24"/>
      <c r="N5" s="22"/>
      <c r="O5" s="16"/>
      <c r="Q5" t="s">
        <v>10</v>
      </c>
      <c r="R5" t="s">
        <v>1</v>
      </c>
      <c r="S5" t="s">
        <v>11</v>
      </c>
      <c r="T5" t="s">
        <v>2</v>
      </c>
      <c r="U5" t="s">
        <v>12</v>
      </c>
      <c r="V5" t="s">
        <v>13</v>
      </c>
    </row>
    <row r="6" spans="2:22" x14ac:dyDescent="0.25">
      <c r="B6" s="3" t="s">
        <v>14</v>
      </c>
      <c r="C6" s="10">
        <f>210000000+1000000</f>
        <v>211000000</v>
      </c>
      <c r="D6" s="4"/>
      <c r="E6" s="3" t="s">
        <v>17</v>
      </c>
      <c r="F6" s="12">
        <v>3000000</v>
      </c>
      <c r="H6" s="23"/>
      <c r="I6" s="26"/>
      <c r="K6" s="23"/>
      <c r="L6" s="25"/>
      <c r="Q6" s="4"/>
      <c r="R6" s="36">
        <f>SUM(R3+210000000)</f>
        <v>222000000</v>
      </c>
      <c r="S6" s="4"/>
      <c r="T6" s="36">
        <v>210000000</v>
      </c>
      <c r="U6" s="4"/>
      <c r="V6" s="37">
        <v>12000000</v>
      </c>
    </row>
    <row r="7" spans="2:22" x14ac:dyDescent="0.25">
      <c r="B7" s="3" t="s">
        <v>15</v>
      </c>
      <c r="C7" s="10">
        <v>7000000</v>
      </c>
      <c r="D7" s="4"/>
      <c r="E7" s="3" t="s">
        <v>18</v>
      </c>
      <c r="F7" s="12">
        <v>3000000</v>
      </c>
      <c r="H7" s="16" t="s">
        <v>14</v>
      </c>
      <c r="I7" s="16"/>
      <c r="K7" s="16" t="s">
        <v>33</v>
      </c>
      <c r="L7" s="16"/>
      <c r="Q7" s="4"/>
      <c r="R7" s="4"/>
      <c r="S7" s="4"/>
      <c r="T7" s="4"/>
      <c r="U7" s="4"/>
    </row>
    <row r="8" spans="2:22" x14ac:dyDescent="0.25">
      <c r="B8" s="3" t="s">
        <v>19</v>
      </c>
      <c r="C8" s="10">
        <v>200000</v>
      </c>
      <c r="D8" s="4"/>
      <c r="E8" s="3" t="s">
        <v>22</v>
      </c>
      <c r="F8" s="12">
        <v>7200000</v>
      </c>
      <c r="H8" s="17" t="s">
        <v>23</v>
      </c>
      <c r="I8" s="18" t="s">
        <v>24</v>
      </c>
      <c r="K8" s="17" t="s">
        <v>23</v>
      </c>
      <c r="L8" s="18" t="s">
        <v>24</v>
      </c>
      <c r="Q8" t="s">
        <v>10</v>
      </c>
      <c r="R8" t="s">
        <v>1</v>
      </c>
      <c r="S8" t="s">
        <v>11</v>
      </c>
      <c r="T8" t="s">
        <v>2</v>
      </c>
      <c r="U8" t="s">
        <v>12</v>
      </c>
      <c r="V8" t="s">
        <v>13</v>
      </c>
    </row>
    <row r="9" spans="2:22" x14ac:dyDescent="0.25">
      <c r="B9" s="3" t="s">
        <v>21</v>
      </c>
      <c r="C9" s="10">
        <f>500000-50000</f>
        <v>450000</v>
      </c>
      <c r="D9" s="4"/>
      <c r="E9" s="3"/>
      <c r="F9" s="12"/>
      <c r="H9" s="31" t="s">
        <v>30</v>
      </c>
      <c r="I9" s="16"/>
      <c r="K9" s="22"/>
      <c r="L9" s="29" t="s">
        <v>34</v>
      </c>
      <c r="Q9" s="4"/>
      <c r="R9" s="36">
        <f>222000000+7000000</f>
        <v>229000000</v>
      </c>
      <c r="S9" s="4"/>
      <c r="T9" s="36">
        <v>217000000</v>
      </c>
      <c r="U9" s="4"/>
      <c r="V9" s="37">
        <v>12000000</v>
      </c>
    </row>
    <row r="10" spans="2:22" x14ac:dyDescent="0.25">
      <c r="B10" s="3" t="s">
        <v>22</v>
      </c>
      <c r="C10" s="12">
        <v>7200000</v>
      </c>
      <c r="D10" s="4"/>
      <c r="E10" s="3"/>
      <c r="F10" s="12"/>
      <c r="H10" s="22"/>
      <c r="I10" s="16"/>
      <c r="K10" s="22"/>
      <c r="L10" s="16"/>
      <c r="Q10" s="4"/>
      <c r="R10" s="4"/>
      <c r="S10" s="4"/>
      <c r="T10" s="4"/>
      <c r="U10" s="4"/>
    </row>
    <row r="11" spans="2:22" x14ac:dyDescent="0.25">
      <c r="B11" s="3"/>
      <c r="C11" s="10"/>
      <c r="D11" s="4"/>
      <c r="E11" s="3" t="s">
        <v>7</v>
      </c>
      <c r="F11" s="12"/>
      <c r="Q11" t="s">
        <v>10</v>
      </c>
      <c r="R11" t="s">
        <v>1</v>
      </c>
      <c r="S11" t="s">
        <v>11</v>
      </c>
      <c r="T11" t="s">
        <v>2</v>
      </c>
      <c r="U11" t="s">
        <v>12</v>
      </c>
      <c r="V11" t="s">
        <v>13</v>
      </c>
    </row>
    <row r="12" spans="2:22" x14ac:dyDescent="0.25">
      <c r="B12" s="3"/>
      <c r="C12" s="10"/>
      <c r="D12" s="4"/>
      <c r="E12" s="3" t="s">
        <v>8</v>
      </c>
      <c r="F12" s="12">
        <v>12000000</v>
      </c>
      <c r="H12" s="16" t="s">
        <v>15</v>
      </c>
      <c r="I12" s="16"/>
      <c r="K12" s="16" t="s">
        <v>36</v>
      </c>
      <c r="L12" s="16"/>
      <c r="R12" s="37">
        <v>229000000</v>
      </c>
      <c r="T12" s="37">
        <v>217000000</v>
      </c>
      <c r="V12" s="37">
        <v>12000000</v>
      </c>
    </row>
    <row r="13" spans="2:22" x14ac:dyDescent="0.25">
      <c r="B13" s="3"/>
      <c r="C13" s="10"/>
      <c r="D13" s="4"/>
      <c r="E13" s="14" t="s">
        <v>20</v>
      </c>
      <c r="F13" s="12">
        <f>1000000+100000+10000000</f>
        <v>11100000</v>
      </c>
      <c r="H13" s="17" t="s">
        <v>23</v>
      </c>
      <c r="I13" s="18" t="s">
        <v>24</v>
      </c>
      <c r="K13" s="17" t="s">
        <v>23</v>
      </c>
      <c r="L13" s="18" t="s">
        <v>24</v>
      </c>
    </row>
    <row r="14" spans="2:22" ht="15.75" thickBot="1" x14ac:dyDescent="0.3">
      <c r="B14" s="5" t="s">
        <v>9</v>
      </c>
      <c r="C14" s="11">
        <f>SUM(C4:C13)</f>
        <v>247300000</v>
      </c>
      <c r="D14" s="6"/>
      <c r="E14" s="5" t="s">
        <v>9</v>
      </c>
      <c r="F14" s="13">
        <f>SUM(F4:F13)</f>
        <v>247300000</v>
      </c>
      <c r="H14" s="31" t="s">
        <v>35</v>
      </c>
      <c r="I14" s="16"/>
      <c r="K14" s="22"/>
      <c r="L14" s="29" t="s">
        <v>37</v>
      </c>
      <c r="Q14" t="s">
        <v>10</v>
      </c>
      <c r="R14" t="s">
        <v>1</v>
      </c>
      <c r="S14" t="s">
        <v>11</v>
      </c>
      <c r="T14" t="s">
        <v>2</v>
      </c>
      <c r="U14" t="s">
        <v>12</v>
      </c>
      <c r="V14" t="s">
        <v>13</v>
      </c>
    </row>
    <row r="15" spans="2:22" x14ac:dyDescent="0.25">
      <c r="H15" s="22"/>
      <c r="I15" s="16"/>
      <c r="K15" s="22"/>
      <c r="L15" s="29" t="s">
        <v>38</v>
      </c>
      <c r="R15" s="37">
        <v>229000000</v>
      </c>
      <c r="T15" s="37">
        <v>217000000</v>
      </c>
      <c r="V15" s="37">
        <v>12000000</v>
      </c>
    </row>
    <row r="16" spans="2:22" x14ac:dyDescent="0.25">
      <c r="H16" s="4"/>
      <c r="K16" s="22"/>
      <c r="L16" s="29" t="s">
        <v>38</v>
      </c>
    </row>
    <row r="17" spans="2:22" x14ac:dyDescent="0.25">
      <c r="C17" s="15"/>
      <c r="E17" s="15"/>
      <c r="G17" s="15"/>
      <c r="H17" s="4"/>
      <c r="K17" s="22"/>
      <c r="L17" s="16"/>
      <c r="Q17" t="s">
        <v>10</v>
      </c>
      <c r="R17" t="s">
        <v>1</v>
      </c>
      <c r="S17" t="s">
        <v>11</v>
      </c>
      <c r="T17" t="s">
        <v>2</v>
      </c>
      <c r="U17" t="s">
        <v>12</v>
      </c>
      <c r="V17" t="s">
        <v>13</v>
      </c>
    </row>
    <row r="18" spans="2:22" x14ac:dyDescent="0.25">
      <c r="E18" s="15"/>
      <c r="Q18" s="4"/>
      <c r="R18" s="36">
        <v>230000000</v>
      </c>
      <c r="S18" s="4"/>
      <c r="T18" s="37">
        <v>217000000</v>
      </c>
      <c r="U18" s="4"/>
      <c r="V18" s="37">
        <v>13000000</v>
      </c>
    </row>
    <row r="19" spans="2:22" x14ac:dyDescent="0.25">
      <c r="H19" s="16" t="s">
        <v>3</v>
      </c>
      <c r="I19" s="16"/>
      <c r="K19" s="16" t="s">
        <v>19</v>
      </c>
      <c r="L19" s="16"/>
      <c r="Q19" s="4"/>
      <c r="R19" s="4"/>
      <c r="S19" s="4"/>
      <c r="T19" s="4"/>
      <c r="U19" s="4"/>
    </row>
    <row r="20" spans="2:22" x14ac:dyDescent="0.25">
      <c r="C20" s="36"/>
      <c r="D20" s="4"/>
      <c r="E20" s="4"/>
      <c r="F20" s="4"/>
      <c r="G20" s="37"/>
      <c r="H20" s="17" t="s">
        <v>23</v>
      </c>
      <c r="I20" s="32" t="s">
        <v>24</v>
      </c>
      <c r="K20" s="17" t="s">
        <v>23</v>
      </c>
      <c r="L20" s="18" t="s">
        <v>24</v>
      </c>
      <c r="Q20" t="s">
        <v>10</v>
      </c>
      <c r="R20" t="s">
        <v>1</v>
      </c>
      <c r="S20" t="s">
        <v>11</v>
      </c>
      <c r="T20" t="s">
        <v>2</v>
      </c>
      <c r="U20" t="s">
        <v>12</v>
      </c>
      <c r="V20" t="s">
        <v>13</v>
      </c>
    </row>
    <row r="21" spans="2:22" x14ac:dyDescent="0.25">
      <c r="B21" s="4"/>
      <c r="C21" s="4"/>
      <c r="D21" s="4"/>
      <c r="E21" s="4"/>
      <c r="F21" s="4"/>
      <c r="H21" s="22" t="s">
        <v>27</v>
      </c>
      <c r="I21" s="29" t="s">
        <v>39</v>
      </c>
      <c r="K21" s="31" t="s">
        <v>25</v>
      </c>
      <c r="L21" s="16"/>
      <c r="Q21" s="4"/>
      <c r="R21" s="36">
        <v>230100000</v>
      </c>
      <c r="S21" s="4"/>
      <c r="T21" s="37">
        <v>217000000</v>
      </c>
      <c r="U21" s="34"/>
      <c r="V21" s="37">
        <v>13100000</v>
      </c>
    </row>
    <row r="22" spans="2:22" x14ac:dyDescent="0.25">
      <c r="H22" s="22"/>
      <c r="I22" s="16"/>
      <c r="K22" s="22"/>
      <c r="L22" s="16"/>
      <c r="Q22" s="4"/>
      <c r="R22" s="33"/>
      <c r="S22" s="4"/>
      <c r="T22" s="4"/>
      <c r="U22" s="34"/>
    </row>
    <row r="23" spans="2:22" x14ac:dyDescent="0.25">
      <c r="B23" s="4"/>
      <c r="C23" s="4"/>
      <c r="D23" s="4"/>
      <c r="E23" s="4"/>
      <c r="F23" s="4"/>
      <c r="H23" s="27"/>
      <c r="I23" s="27"/>
      <c r="K23" s="23"/>
      <c r="L23" s="27"/>
      <c r="Q23" t="s">
        <v>10</v>
      </c>
      <c r="R23" t="s">
        <v>1</v>
      </c>
      <c r="S23" t="s">
        <v>11</v>
      </c>
      <c r="T23" t="s">
        <v>2</v>
      </c>
      <c r="U23" t="s">
        <v>12</v>
      </c>
      <c r="V23" t="s">
        <v>13</v>
      </c>
    </row>
    <row r="24" spans="2:22" x14ac:dyDescent="0.25">
      <c r="B24" s="4"/>
      <c r="C24" s="4"/>
      <c r="D24" s="4"/>
      <c r="E24" s="4"/>
      <c r="F24" s="4"/>
      <c r="H24" s="16" t="s">
        <v>4</v>
      </c>
      <c r="I24" s="16"/>
      <c r="K24" s="16" t="s">
        <v>21</v>
      </c>
      <c r="L24" s="16"/>
      <c r="Q24" s="4"/>
      <c r="R24" s="36">
        <v>240100000</v>
      </c>
      <c r="S24" s="4"/>
      <c r="T24" s="37">
        <v>217000000</v>
      </c>
      <c r="U24" s="34"/>
      <c r="V24" s="37">
        <v>23100000</v>
      </c>
    </row>
    <row r="25" spans="2:22" x14ac:dyDescent="0.25">
      <c r="H25" s="17" t="s">
        <v>23</v>
      </c>
      <c r="I25" s="18" t="s">
        <v>24</v>
      </c>
      <c r="K25" s="17" t="s">
        <v>23</v>
      </c>
      <c r="L25" s="18" t="s">
        <v>24</v>
      </c>
      <c r="Q25" s="4"/>
      <c r="R25" s="33"/>
      <c r="S25" s="4"/>
      <c r="T25" s="4"/>
      <c r="U25" s="34"/>
    </row>
    <row r="26" spans="2:22" x14ac:dyDescent="0.25">
      <c r="B26" s="4"/>
      <c r="C26" s="4"/>
      <c r="D26" s="4"/>
      <c r="E26" s="4"/>
      <c r="F26" s="4"/>
      <c r="H26" s="22" t="s">
        <v>40</v>
      </c>
      <c r="I26" s="29" t="s">
        <v>41</v>
      </c>
      <c r="K26" s="31" t="s">
        <v>26</v>
      </c>
      <c r="L26" s="16"/>
      <c r="Q26" t="s">
        <v>10</v>
      </c>
      <c r="R26" t="s">
        <v>1</v>
      </c>
      <c r="S26" t="s">
        <v>11</v>
      </c>
      <c r="T26" t="s">
        <v>2</v>
      </c>
      <c r="U26" t="s">
        <v>12</v>
      </c>
      <c r="V26" t="s">
        <v>13</v>
      </c>
    </row>
    <row r="27" spans="2:22" x14ac:dyDescent="0.25">
      <c r="B27" s="4"/>
      <c r="C27" s="4"/>
      <c r="D27" s="4"/>
      <c r="E27" s="4"/>
      <c r="F27" s="4"/>
      <c r="H27" s="22"/>
      <c r="I27" s="16"/>
      <c r="K27" s="22"/>
      <c r="L27" s="16"/>
      <c r="R27" s="36">
        <f>240100000+7200000</f>
        <v>247300000</v>
      </c>
      <c r="T27" s="37">
        <f>217000000+7200000</f>
        <v>224200000</v>
      </c>
      <c r="V27" s="37">
        <v>23100000</v>
      </c>
    </row>
    <row r="29" spans="2:22" x14ac:dyDescent="0.25">
      <c r="H29" s="16" t="s">
        <v>3</v>
      </c>
      <c r="I29" s="16"/>
      <c r="Q29" t="s">
        <v>10</v>
      </c>
      <c r="R29" t="s">
        <v>1</v>
      </c>
      <c r="S29" t="s">
        <v>11</v>
      </c>
      <c r="T29" t="s">
        <v>2</v>
      </c>
      <c r="U29" t="s">
        <v>12</v>
      </c>
      <c r="V29" t="s">
        <v>13</v>
      </c>
    </row>
    <row r="30" spans="2:22" x14ac:dyDescent="0.25">
      <c r="H30" s="17" t="s">
        <v>23</v>
      </c>
      <c r="I30" s="18" t="s">
        <v>24</v>
      </c>
      <c r="R30" s="37">
        <v>247300000</v>
      </c>
      <c r="T30" s="37">
        <v>224200000</v>
      </c>
      <c r="V30" s="37">
        <v>23100000</v>
      </c>
    </row>
    <row r="31" spans="2:22" x14ac:dyDescent="0.25">
      <c r="H31" s="22" t="s">
        <v>44</v>
      </c>
      <c r="I31" s="16"/>
    </row>
    <row r="32" spans="2:22" x14ac:dyDescent="0.25">
      <c r="H32" s="31" t="s">
        <v>45</v>
      </c>
      <c r="I32" s="16"/>
    </row>
    <row r="34" spans="2:12" x14ac:dyDescent="0.25">
      <c r="H34" s="16" t="s">
        <v>21</v>
      </c>
      <c r="I34" s="16"/>
      <c r="K34" s="16" t="s">
        <v>3</v>
      </c>
      <c r="L34" s="16"/>
    </row>
    <row r="35" spans="2:12" x14ac:dyDescent="0.25">
      <c r="B35" s="4"/>
      <c r="C35" s="4"/>
      <c r="D35" s="4"/>
      <c r="E35" s="4"/>
      <c r="F35" s="4"/>
      <c r="H35" s="17" t="s">
        <v>23</v>
      </c>
      <c r="I35" s="18" t="s">
        <v>24</v>
      </c>
      <c r="K35" s="17" t="s">
        <v>23</v>
      </c>
      <c r="L35" s="18" t="s">
        <v>24</v>
      </c>
    </row>
    <row r="36" spans="2:12" x14ac:dyDescent="0.25">
      <c r="B36" s="4"/>
      <c r="C36" s="4"/>
      <c r="D36" s="4"/>
      <c r="E36" s="4"/>
      <c r="F36" s="4"/>
      <c r="H36" s="22" t="s">
        <v>42</v>
      </c>
      <c r="I36" s="29" t="s">
        <v>43</v>
      </c>
      <c r="K36" s="22" t="s">
        <v>46</v>
      </c>
      <c r="L36" s="16"/>
    </row>
    <row r="37" spans="2:12" x14ac:dyDescent="0.25">
      <c r="H37" s="22"/>
      <c r="I37" s="16"/>
      <c r="K37" s="31" t="s">
        <v>47</v>
      </c>
      <c r="L37" s="16"/>
    </row>
    <row r="38" spans="2:12" x14ac:dyDescent="0.25">
      <c r="B38" s="4"/>
      <c r="C38" s="33"/>
      <c r="D38" s="4"/>
      <c r="E38" s="4"/>
      <c r="F38" s="34"/>
      <c r="H38" s="23"/>
      <c r="I38" s="27"/>
      <c r="K38" s="22"/>
      <c r="L38" s="16"/>
    </row>
    <row r="39" spans="2:12" x14ac:dyDescent="0.25">
      <c r="B39" s="4"/>
      <c r="C39" s="33"/>
      <c r="D39" s="4"/>
      <c r="E39" s="4"/>
      <c r="F39" s="34"/>
      <c r="H39" s="4"/>
    </row>
    <row r="40" spans="2:12" x14ac:dyDescent="0.25">
      <c r="H40" s="16" t="s">
        <v>3</v>
      </c>
      <c r="I40" s="16"/>
    </row>
    <row r="41" spans="2:12" x14ac:dyDescent="0.25">
      <c r="B41" s="4"/>
      <c r="C41" s="33"/>
      <c r="D41" s="4"/>
      <c r="E41" s="4"/>
      <c r="F41" s="34"/>
      <c r="H41" s="17" t="s">
        <v>23</v>
      </c>
      <c r="I41" s="18" t="s">
        <v>24</v>
      </c>
    </row>
    <row r="42" spans="2:12" x14ac:dyDescent="0.25">
      <c r="B42" s="4"/>
      <c r="C42" s="33"/>
      <c r="D42" s="4"/>
      <c r="E42" s="4"/>
      <c r="F42" s="34"/>
      <c r="H42" s="22" t="s">
        <v>48</v>
      </c>
      <c r="I42" s="16"/>
    </row>
    <row r="43" spans="2:12" x14ac:dyDescent="0.25">
      <c r="H43" s="31" t="s">
        <v>49</v>
      </c>
      <c r="I43" s="16"/>
    </row>
    <row r="44" spans="2:12" x14ac:dyDescent="0.25">
      <c r="B44" s="4"/>
      <c r="C44" s="33"/>
      <c r="D44" s="4"/>
      <c r="E44" s="4"/>
      <c r="F44" s="34"/>
      <c r="H44" s="22"/>
      <c r="I44" s="16"/>
    </row>
    <row r="45" spans="2:12" x14ac:dyDescent="0.25">
      <c r="B45" s="4"/>
      <c r="C45" s="33"/>
      <c r="D45" s="4"/>
      <c r="E45" s="4"/>
      <c r="F45" s="34"/>
    </row>
    <row r="46" spans="2:12" x14ac:dyDescent="0.25">
      <c r="B46" s="4"/>
      <c r="C46" s="33"/>
      <c r="D46" s="4"/>
      <c r="E46" s="35"/>
      <c r="F46" s="34"/>
      <c r="H46" s="16" t="s">
        <v>22</v>
      </c>
      <c r="I46" s="16"/>
      <c r="K46" s="16" t="s">
        <v>51</v>
      </c>
      <c r="L46" s="16"/>
    </row>
    <row r="47" spans="2:12" x14ac:dyDescent="0.25">
      <c r="B47" s="4"/>
      <c r="C47" s="33"/>
      <c r="D47" s="4"/>
      <c r="E47" s="4"/>
      <c r="F47" s="34"/>
      <c r="H47" s="17" t="s">
        <v>23</v>
      </c>
      <c r="I47" s="18" t="s">
        <v>24</v>
      </c>
      <c r="K47" s="17" t="s">
        <v>23</v>
      </c>
      <c r="L47" s="18" t="s">
        <v>24</v>
      </c>
    </row>
    <row r="48" spans="2:12" x14ac:dyDescent="0.25">
      <c r="B48" s="4"/>
      <c r="C48" s="4"/>
      <c r="D48" s="4"/>
      <c r="E48" s="4"/>
      <c r="F48" s="4"/>
      <c r="H48" s="31" t="s">
        <v>50</v>
      </c>
      <c r="I48" s="16"/>
      <c r="K48" s="22"/>
      <c r="L48" s="16" t="s">
        <v>53</v>
      </c>
    </row>
    <row r="49" spans="8:12" x14ac:dyDescent="0.25">
      <c r="H49" s="22"/>
      <c r="I49" s="16"/>
      <c r="K49" s="22"/>
      <c r="L49" s="29" t="s">
        <v>52</v>
      </c>
    </row>
    <row r="50" spans="8:12" x14ac:dyDescent="0.25">
      <c r="K50" s="22"/>
      <c r="L50" s="16"/>
    </row>
    <row r="52" spans="8:12" x14ac:dyDescent="0.25">
      <c r="H52" s="16" t="s">
        <v>14</v>
      </c>
      <c r="I52" s="16"/>
      <c r="K52" s="16" t="s">
        <v>3</v>
      </c>
      <c r="L52" s="16"/>
    </row>
    <row r="53" spans="8:12" x14ac:dyDescent="0.25">
      <c r="H53" s="17" t="s">
        <v>23</v>
      </c>
      <c r="I53" s="18" t="s">
        <v>24</v>
      </c>
      <c r="K53" s="17" t="s">
        <v>23</v>
      </c>
      <c r="L53" s="18" t="s">
        <v>24</v>
      </c>
    </row>
    <row r="54" spans="8:12" x14ac:dyDescent="0.25">
      <c r="H54" s="22" t="s">
        <v>30</v>
      </c>
      <c r="I54" s="16"/>
      <c r="K54" s="22" t="s">
        <v>55</v>
      </c>
      <c r="L54" s="29" t="s">
        <v>56</v>
      </c>
    </row>
    <row r="55" spans="8:12" x14ac:dyDescent="0.25">
      <c r="H55" s="22" t="s">
        <v>54</v>
      </c>
      <c r="I55" s="16"/>
      <c r="K55" s="22"/>
      <c r="L55" s="1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Navegador</dc:creator>
  <cp:lastModifiedBy>Tomi Pascual</cp:lastModifiedBy>
  <dcterms:created xsi:type="dcterms:W3CDTF">2022-06-10T12:27:46Z</dcterms:created>
  <dcterms:modified xsi:type="dcterms:W3CDTF">2022-06-12T01:26:25Z</dcterms:modified>
</cp:coreProperties>
</file>